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5480" windowHeight="8805"/>
  </bookViews>
  <sheets>
    <sheet name="2017 南區資源中心" sheetId="3" r:id="rId1"/>
    <sheet name="聯盟II(下半年)" sheetId="1" r:id="rId2"/>
    <sheet name="聯盟I(上半年)" sheetId="2" r:id="rId3"/>
  </sheets>
  <externalReferences>
    <externalReference r:id="rId4"/>
  </externalReferences>
  <definedNames>
    <definedName name="_xlnm._FilterDatabase" localSheetId="2" hidden="1">'聯盟I(上半年)'!#REF!</definedName>
    <definedName name="_xlnm._FilterDatabase" localSheetId="1" hidden="1">'聯盟II(下半年)'!$B$1:$P$545</definedName>
  </definedNames>
  <calcPr calcId="145621"/>
</workbook>
</file>

<file path=xl/calcChain.xml><?xml version="1.0" encoding="utf-8"?>
<calcChain xmlns="http://schemas.openxmlformats.org/spreadsheetml/2006/main">
  <c r="F111" i="3" l="1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M514" i="1"/>
  <c r="M513" i="1"/>
  <c r="M512" i="1"/>
</calcChain>
</file>

<file path=xl/sharedStrings.xml><?xml version="1.0" encoding="utf-8"?>
<sst xmlns="http://schemas.openxmlformats.org/spreadsheetml/2006/main" count="21739" uniqueCount="10429">
  <si>
    <t>http://www.airitibooks.com/detail.aspx?PublicationID=P20090722008</t>
  </si>
  <si>
    <r>
      <rPr>
        <sz val="10"/>
        <color indexed="8"/>
        <rFont val="微軟正黑體"/>
        <family val="2"/>
        <charset val="136"/>
      </rPr>
      <t>絕處逢生：許醫師癌症身心靈療法</t>
    </r>
  </si>
  <si>
    <r>
      <rPr>
        <sz val="10"/>
        <color indexed="8"/>
        <rFont val="微軟正黑體"/>
        <family val="2"/>
        <charset val="136"/>
      </rPr>
      <t>賽斯文化事業有限公司</t>
    </r>
  </si>
  <si>
    <r>
      <rPr>
        <sz val="10"/>
        <color indexed="8"/>
        <rFont val="微軟正黑體"/>
        <family val="2"/>
        <charset val="136"/>
      </rPr>
      <t>許添盛</t>
    </r>
  </si>
  <si>
    <t>9789866436000</t>
  </si>
  <si>
    <t>http://www.airitibooks.com/detail.aspx?PublicationID=P20100425134</t>
  </si>
  <si>
    <r>
      <rPr>
        <sz val="10"/>
        <color indexed="8"/>
        <rFont val="微軟正黑體"/>
        <family val="2"/>
        <charset val="136"/>
      </rPr>
      <t>身體給你的</t>
    </r>
    <r>
      <rPr>
        <sz val="10"/>
        <color indexed="8"/>
        <rFont val="Arial"/>
        <family val="2"/>
      </rPr>
      <t>99</t>
    </r>
    <r>
      <rPr>
        <sz val="10"/>
        <color indexed="8"/>
        <rFont val="微軟正黑體"/>
        <family val="2"/>
        <charset val="136"/>
      </rPr>
      <t>個警告</t>
    </r>
  </si>
  <si>
    <r>
      <rPr>
        <sz val="10"/>
        <color indexed="8"/>
        <rFont val="微軟正黑體"/>
        <family val="2"/>
        <charset val="136"/>
      </rPr>
      <t>健康樂活誌</t>
    </r>
  </si>
  <si>
    <r>
      <rPr>
        <sz val="10"/>
        <color indexed="8"/>
        <rFont val="微軟正黑體"/>
        <family val="2"/>
        <charset val="136"/>
      </rPr>
      <t>鄭如玲，宋如峰，黃定輔，黃莉茹，劉行欣，陳佑青，褚克倫</t>
    </r>
  </si>
  <si>
    <t>9789868284289</t>
  </si>
  <si>
    <t>http://www.airitibooks.com/detail.aspx?PublicationID=P20090218007</t>
  </si>
  <si>
    <r>
      <rPr>
        <sz val="10"/>
        <color indexed="8"/>
        <rFont val="微軟正黑體"/>
        <family val="2"/>
        <charset val="136"/>
      </rPr>
      <t>圖解常見病按摩百科</t>
    </r>
  </si>
  <si>
    <r>
      <rPr>
        <sz val="10"/>
        <color indexed="8"/>
        <rFont val="微軟正黑體"/>
        <family val="2"/>
        <charset val="136"/>
      </rPr>
      <t>劉明軍</t>
    </r>
  </si>
  <si>
    <t>9789866498329</t>
  </si>
  <si>
    <t>http://www.airitibooks.com/detail.aspx?PublicationID=P200912021558</t>
  </si>
  <si>
    <r>
      <rPr>
        <sz val="10"/>
        <color indexed="8"/>
        <rFont val="微軟正黑體"/>
        <family val="2"/>
        <charset val="136"/>
      </rPr>
      <t>可控制奈米微粒產生技術開發</t>
    </r>
  </si>
  <si>
    <r>
      <rPr>
        <sz val="10"/>
        <color indexed="8"/>
        <rFont val="微軟正黑體"/>
        <family val="2"/>
        <charset val="136"/>
      </rPr>
      <t>行政院勞工委員會職業訓練局，李曜全</t>
    </r>
  </si>
  <si>
    <t>1009701064</t>
  </si>
  <si>
    <t>http://www.airitibooks.com/detail.aspx?PublicationID=P20101203007</t>
  </si>
  <si>
    <r>
      <rPr>
        <sz val="10"/>
        <color indexed="8"/>
        <rFont val="微軟正黑體"/>
        <family val="2"/>
        <charset val="136"/>
      </rPr>
      <t>泛用伺服馬達應用技術</t>
    </r>
    <r>
      <rPr>
        <sz val="10"/>
        <color indexed="8"/>
        <rFont val="Arial"/>
        <family val="2"/>
      </rPr>
      <t> </t>
    </r>
  </si>
  <si>
    <r>
      <rPr>
        <sz val="10"/>
        <color indexed="8"/>
        <rFont val="微軟正黑體"/>
        <family val="2"/>
        <charset val="136"/>
      </rPr>
      <t>顏嘉男編</t>
    </r>
  </si>
  <si>
    <t>9572152386</t>
  </si>
  <si>
    <t>http://www.airitibooks.com/detail.aspx?PublicationID=P20130529009</t>
  </si>
  <si>
    <r>
      <rPr>
        <sz val="10"/>
        <color indexed="8"/>
        <rFont val="微軟正黑體"/>
        <family val="2"/>
        <charset val="136"/>
      </rPr>
      <t>醫學倫理導論</t>
    </r>
  </si>
  <si>
    <r>
      <rPr>
        <sz val="10"/>
        <color indexed="8"/>
        <rFont val="微軟正黑體"/>
        <family val="2"/>
        <charset val="136"/>
      </rPr>
      <t>教育部，戴正德，李明濱</t>
    </r>
  </si>
  <si>
    <t>1009501463</t>
  </si>
  <si>
    <t>http://www.airitibooks.com/detail.aspx?PublicationID=P20091207295</t>
  </si>
  <si>
    <r>
      <rPr>
        <sz val="10"/>
        <color indexed="8"/>
        <rFont val="微軟正黑體"/>
        <family val="2"/>
        <charset val="136"/>
      </rPr>
      <t>生物電磁波揭密─場導發現</t>
    </r>
  </si>
  <si>
    <r>
      <rPr>
        <sz val="10"/>
        <color indexed="8"/>
        <rFont val="微軟正黑體"/>
        <family val="2"/>
        <charset val="136"/>
      </rPr>
      <t>養生誌</t>
    </r>
    <r>
      <rPr>
        <sz val="10"/>
        <color indexed="8"/>
        <rFont val="Arial"/>
        <family val="2"/>
      </rPr>
      <t>011</t>
    </r>
  </si>
  <si>
    <r>
      <rPr>
        <sz val="10"/>
        <color indexed="8"/>
        <rFont val="微軟正黑體"/>
        <family val="2"/>
        <charset val="136"/>
      </rPr>
      <t>姜堪政，袁心洲</t>
    </r>
  </si>
  <si>
    <t>9789866353147</t>
  </si>
  <si>
    <t>http://www.airitibooks.com/detail.aspx?PublicationID=P20111021008</t>
  </si>
  <si>
    <r>
      <rPr>
        <sz val="10"/>
        <color indexed="8"/>
        <rFont val="微軟正黑體"/>
        <family val="2"/>
        <charset val="136"/>
      </rPr>
      <t>亞斯伯格症：寫給父母及專業人士的實用指南</t>
    </r>
  </si>
  <si>
    <t>Tony Attwood</t>
  </si>
  <si>
    <t>9789868560703</t>
  </si>
  <si>
    <t>http://www.airitibooks.com/detail.aspx?PublicationID=P20100929010</t>
  </si>
  <si>
    <r>
      <rPr>
        <sz val="10"/>
        <color indexed="8"/>
        <rFont val="微軟正黑體"/>
        <family val="2"/>
        <charset val="136"/>
      </rPr>
      <t>吳明珠養生藥膳</t>
    </r>
  </si>
  <si>
    <r>
      <rPr>
        <sz val="10"/>
        <color indexed="8"/>
        <rFont val="微軟正黑體"/>
        <family val="2"/>
        <charset val="136"/>
      </rPr>
      <t>吳明珠</t>
    </r>
  </si>
  <si>
    <t>9789866881244</t>
  </si>
  <si>
    <t>http://www.airitibooks.com/detail.aspx?PublicationID=P20091201018</t>
  </si>
  <si>
    <r>
      <rPr>
        <sz val="10"/>
        <color indexed="10"/>
        <rFont val="Times New Roman"/>
        <family val="1"/>
      </rPr>
      <t>交通技術標準規範鐵路類工務部鐵路鋼結構橋梁之檢測及補強規範</t>
    </r>
  </si>
  <si>
    <r>
      <rPr>
        <sz val="10"/>
        <color indexed="8"/>
        <rFont val="微軟正黑體"/>
        <family val="2"/>
        <charset val="136"/>
      </rPr>
      <t>交通部</t>
    </r>
  </si>
  <si>
    <t>9789860255546</t>
  </si>
  <si>
    <t>http://www.airitibooks.com/detail.aspx?PublicationID=P20130521166</t>
  </si>
  <si>
    <r>
      <rPr>
        <sz val="10"/>
        <color indexed="8"/>
        <rFont val="微軟正黑體"/>
        <family val="2"/>
        <charset val="136"/>
      </rPr>
      <t>原書名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微軟正黑體"/>
        <family val="2"/>
        <charset val="136"/>
      </rPr>
      <t>鐵路鋼結構橋梁之檢測及補強規範</t>
    </r>
    <phoneticPr fontId="2" type="noConversion"/>
  </si>
  <si>
    <r>
      <rPr>
        <sz val="10"/>
        <color indexed="8"/>
        <rFont val="微軟正黑體"/>
        <family val="2"/>
        <charset val="136"/>
      </rPr>
      <t>西藏感官養生書</t>
    </r>
  </si>
  <si>
    <t>9789866615351</t>
  </si>
  <si>
    <t>http://www.airitibooks.com/detail.aspx?PublicationID=P20101118041</t>
  </si>
  <si>
    <r>
      <rPr>
        <sz val="10"/>
        <color indexed="8"/>
        <rFont val="微軟正黑體"/>
        <family val="2"/>
        <charset val="136"/>
      </rPr>
      <t>圖解人體經絡寶鑑</t>
    </r>
  </si>
  <si>
    <r>
      <rPr>
        <sz val="10"/>
        <color indexed="8"/>
        <rFont val="微軟正黑體"/>
        <family val="2"/>
        <charset val="136"/>
      </rPr>
      <t>楊道文</t>
    </r>
  </si>
  <si>
    <t>9789866498046</t>
  </si>
  <si>
    <t>http://www.airitibooks.com/detail.aspx?PublicationID=P20090813396</t>
  </si>
  <si>
    <r>
      <rPr>
        <sz val="10"/>
        <color indexed="8"/>
        <rFont val="微軟正黑體"/>
        <family val="2"/>
        <charset val="136"/>
      </rPr>
      <t>公寓大廈管理維護系列：公寓大廈水電消防</t>
    </r>
  </si>
  <si>
    <r>
      <rPr>
        <sz val="10"/>
        <color indexed="8"/>
        <rFont val="微軟正黑體"/>
        <family val="2"/>
        <charset val="136"/>
      </rPr>
      <t>李如貴</t>
    </r>
  </si>
  <si>
    <t>9574851680</t>
  </si>
  <si>
    <t>http://www.airitibooks.com/detail.aspx?PublicationID=P200903263053</t>
  </si>
  <si>
    <r>
      <rPr>
        <sz val="10"/>
        <color indexed="8"/>
        <rFont val="微軟正黑體"/>
        <family val="2"/>
        <charset val="136"/>
      </rPr>
      <t>糖尿病患者的治療與保健</t>
    </r>
  </si>
  <si>
    <r>
      <rPr>
        <sz val="10"/>
        <color indexed="8"/>
        <rFont val="微軟正黑體"/>
        <family val="2"/>
        <charset val="136"/>
      </rPr>
      <t>歐陽振宇</t>
    </r>
  </si>
  <si>
    <t>9789866945458</t>
  </si>
  <si>
    <t>http://www.airitibooks.com/detail.aspx?PublicationID=P20090219162</t>
  </si>
  <si>
    <r>
      <rPr>
        <sz val="10"/>
        <color indexed="8"/>
        <rFont val="微軟正黑體"/>
        <family val="2"/>
        <charset val="136"/>
      </rPr>
      <t>護理學導論</t>
    </r>
  </si>
  <si>
    <r>
      <rPr>
        <sz val="10"/>
        <color indexed="8"/>
        <rFont val="微軟正黑體"/>
        <family val="2"/>
        <charset val="136"/>
      </rPr>
      <t>沈晏姿等編</t>
    </r>
  </si>
  <si>
    <t>9789867670298</t>
  </si>
  <si>
    <t>http://www.airitibooks.com/detail.aspx?PublicationID=P20091207301</t>
  </si>
  <si>
    <r>
      <rPr>
        <sz val="10"/>
        <color indexed="8"/>
        <rFont val="微軟正黑體"/>
        <family val="2"/>
        <charset val="136"/>
      </rPr>
      <t>解開人際關係之謎：啟動自閉症‧亞斯伯格症社交與情緒成長的革命性療法</t>
    </r>
  </si>
  <si>
    <t>Steven E. Gutstein</t>
  </si>
  <si>
    <t>9789868560789</t>
  </si>
  <si>
    <t>http://www.airitibooks.com/detail.aspx?PublicationID=P20100929013</t>
  </si>
  <si>
    <r>
      <rPr>
        <sz val="10"/>
        <color indexed="8"/>
        <rFont val="微軟正黑體"/>
        <family val="2"/>
        <charset val="136"/>
      </rPr>
      <t>王晨霞掌紋診病健康密碼</t>
    </r>
  </si>
  <si>
    <r>
      <rPr>
        <sz val="10"/>
        <color indexed="8"/>
        <rFont val="微軟正黑體"/>
        <family val="2"/>
        <charset val="136"/>
      </rPr>
      <t>王晨霞</t>
    </r>
  </si>
  <si>
    <t>9789866612879</t>
  </si>
  <si>
    <t>http://www.airitibooks.com/detail.aspx?PublicationID=P20110428001</t>
  </si>
  <si>
    <r>
      <rPr>
        <sz val="10"/>
        <color indexed="8"/>
        <rFont val="微軟正黑體"/>
        <family val="2"/>
        <charset val="136"/>
      </rPr>
      <t>消除酸痛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妙招</t>
    </r>
  </si>
  <si>
    <r>
      <rPr>
        <sz val="10"/>
        <color indexed="8"/>
        <rFont val="微軟正黑體"/>
        <family val="2"/>
        <charset val="136"/>
      </rPr>
      <t>健康生活誌</t>
    </r>
  </si>
  <si>
    <r>
      <rPr>
        <sz val="10"/>
        <color indexed="8"/>
        <rFont val="微軟正黑體"/>
        <family val="2"/>
        <charset val="136"/>
      </rPr>
      <t>簡芝妍</t>
    </r>
  </si>
  <si>
    <t>9789868360181</t>
  </si>
  <si>
    <t>http://www.airitibooks.com/detail.aspx?PublicationID=P20090219175</t>
  </si>
  <si>
    <r>
      <rPr>
        <sz val="10"/>
        <color indexed="8"/>
        <rFont val="微軟正黑體"/>
        <family val="2"/>
        <charset val="136"/>
      </rPr>
      <t>英漢漢英外科醫學辭典</t>
    </r>
  </si>
  <si>
    <r>
      <rPr>
        <sz val="10"/>
        <color indexed="8"/>
        <rFont val="微軟正黑體"/>
        <family val="2"/>
        <charset val="136"/>
      </rPr>
      <t>英漢漢英醫學辭典</t>
    </r>
  </si>
  <si>
    <r>
      <rPr>
        <sz val="10"/>
        <color indexed="8"/>
        <rFont val="微軟正黑體"/>
        <family val="2"/>
        <charset val="136"/>
      </rPr>
      <t>翁心植，胡亞美</t>
    </r>
  </si>
  <si>
    <t>957508585X</t>
  </si>
  <si>
    <t>http://www.airitibooks.com/detail.aspx?PublicationID=P20090916014</t>
  </si>
  <si>
    <r>
      <rPr>
        <sz val="10"/>
        <color indexed="8"/>
        <rFont val="微軟正黑體"/>
        <family val="2"/>
        <charset val="136"/>
      </rPr>
      <t>臨終心理與陪伴研究</t>
    </r>
  </si>
  <si>
    <r>
      <rPr>
        <sz val="10"/>
        <color indexed="8"/>
        <rFont val="微軟正黑體"/>
        <family val="2"/>
        <charset val="136"/>
      </rPr>
      <t>心靈工坊文化事業股份有限公司</t>
    </r>
  </si>
  <si>
    <r>
      <rPr>
        <sz val="10"/>
        <color indexed="8"/>
        <rFont val="微軟正黑體"/>
        <family val="2"/>
        <charset val="136"/>
      </rPr>
      <t>余德慧等</t>
    </r>
    <r>
      <rPr>
        <sz val="10"/>
        <color indexed="8"/>
        <rFont val="Arial"/>
        <family val="2"/>
      </rPr>
      <t>…</t>
    </r>
  </si>
  <si>
    <t>9867574745</t>
  </si>
  <si>
    <r>
      <t>1</t>
    </r>
    <r>
      <rPr>
        <sz val="10"/>
        <color indexed="8"/>
        <rFont val="微軟正黑體"/>
        <family val="2"/>
        <charset val="136"/>
      </rPr>
      <t>宗教類</t>
    </r>
  </si>
  <si>
    <t>http://www.airitibooks.com/detail.aspx?PublicationID=P20130205098</t>
  </si>
  <si>
    <r>
      <rPr>
        <sz val="10"/>
        <color indexed="8"/>
        <rFont val="微軟正黑體"/>
        <family val="2"/>
        <charset val="136"/>
      </rPr>
      <t>歐陽英教你不生病過一生</t>
    </r>
  </si>
  <si>
    <r>
      <rPr>
        <sz val="10"/>
        <color indexed="8"/>
        <rFont val="微軟正黑體"/>
        <family val="2"/>
        <charset val="136"/>
      </rPr>
      <t>身體文化</t>
    </r>
    <r>
      <rPr>
        <sz val="10"/>
        <color indexed="8"/>
        <rFont val="Arial"/>
        <family val="2"/>
      </rPr>
      <t>73</t>
    </r>
  </si>
  <si>
    <r>
      <rPr>
        <sz val="10"/>
        <color indexed="8"/>
        <rFont val="微軟正黑體"/>
        <family val="2"/>
        <charset val="136"/>
      </rPr>
      <t>歐陽英，徐凡</t>
    </r>
  </si>
  <si>
    <t>9789571346526</t>
  </si>
  <si>
    <t>http://www.airitibooks.com/detail.aspx?PublicationID=P20101203018</t>
  </si>
  <si>
    <r>
      <rPr>
        <sz val="10"/>
        <color indexed="8"/>
        <rFont val="微軟正黑體"/>
        <family val="2"/>
        <charset val="136"/>
      </rPr>
      <t>當代人類發展學</t>
    </r>
  </si>
  <si>
    <r>
      <rPr>
        <sz val="10"/>
        <color indexed="8"/>
        <rFont val="微軟正黑體"/>
        <family val="2"/>
        <charset val="136"/>
      </rPr>
      <t>蔡欣玲（</t>
    </r>
    <r>
      <rPr>
        <sz val="10"/>
        <color indexed="8"/>
        <rFont val="Arial"/>
        <family val="2"/>
      </rPr>
      <t>Tsai</t>
    </r>
    <r>
      <rPr>
        <sz val="10"/>
        <color indexed="8"/>
        <rFont val="微軟正黑體"/>
        <family val="2"/>
        <charset val="136"/>
      </rPr>
      <t>，</t>
    </r>
    <r>
      <rPr>
        <sz val="10"/>
        <color indexed="8"/>
        <rFont val="Arial"/>
        <family val="2"/>
      </rPr>
      <t>Sing-Ling</t>
    </r>
    <r>
      <rPr>
        <sz val="10"/>
        <color indexed="8"/>
        <rFont val="微軟正黑體"/>
        <family val="2"/>
        <charset val="136"/>
      </rPr>
      <t>）等</t>
    </r>
  </si>
  <si>
    <t>9789861941424</t>
  </si>
  <si>
    <t>http://www.airitibooks.com/detail.aspx?PublicationID=P20120605261</t>
  </si>
  <si>
    <r>
      <rPr>
        <sz val="10"/>
        <color indexed="8"/>
        <rFont val="微軟正黑體"/>
        <family val="2"/>
        <charset val="136"/>
      </rPr>
      <t>當代護理學導論</t>
    </r>
  </si>
  <si>
    <r>
      <rPr>
        <sz val="10"/>
        <color indexed="8"/>
        <rFont val="微軟正黑體"/>
        <family val="2"/>
        <charset val="136"/>
      </rPr>
      <t>陳月枝（</t>
    </r>
    <r>
      <rPr>
        <sz val="10"/>
        <color indexed="8"/>
        <rFont val="Arial"/>
        <family val="2"/>
      </rPr>
      <t>Chen</t>
    </r>
    <r>
      <rPr>
        <sz val="10"/>
        <color indexed="8"/>
        <rFont val="微軟正黑體"/>
        <family val="2"/>
        <charset val="136"/>
      </rPr>
      <t>，</t>
    </r>
    <r>
      <rPr>
        <sz val="10"/>
        <color indexed="8"/>
        <rFont val="Arial"/>
        <family val="2"/>
      </rPr>
      <t>Yueh-Chih</t>
    </r>
    <r>
      <rPr>
        <sz val="10"/>
        <color indexed="8"/>
        <rFont val="微軟正黑體"/>
        <family val="2"/>
        <charset val="136"/>
      </rPr>
      <t>）等</t>
    </r>
  </si>
  <si>
    <t>9789861941073</t>
  </si>
  <si>
    <t>http://www.airitibooks.com/detail.aspx?PublicationID=P20120605253</t>
  </si>
  <si>
    <r>
      <rPr>
        <sz val="10"/>
        <color indexed="8"/>
        <rFont val="微軟正黑體"/>
        <family val="2"/>
        <charset val="136"/>
      </rPr>
      <t>建築環境設備</t>
    </r>
  </si>
  <si>
    <r>
      <rPr>
        <sz val="10"/>
        <color indexed="8"/>
        <rFont val="微軟正黑體"/>
        <family val="2"/>
        <charset val="136"/>
      </rPr>
      <t>藝達康科技事業有限公司</t>
    </r>
  </si>
  <si>
    <r>
      <rPr>
        <sz val="10"/>
        <color indexed="8"/>
        <rFont val="微軟正黑體"/>
        <family val="2"/>
        <charset val="136"/>
      </rPr>
      <t>胡氏圖書</t>
    </r>
  </si>
  <si>
    <t>9789868239500</t>
  </si>
  <si>
    <t>http://www.airitibooks.com/detail.aspx?PublicationID=P20091027708</t>
  </si>
  <si>
    <r>
      <rPr>
        <sz val="10"/>
        <color indexed="8"/>
        <rFont val="微軟正黑體"/>
        <family val="2"/>
        <charset val="136"/>
      </rPr>
      <t>兒童人際發展活動手冊</t>
    </r>
  </si>
  <si>
    <r>
      <t>Steven E. Gutstein</t>
    </r>
    <r>
      <rPr>
        <sz val="10"/>
        <color indexed="8"/>
        <rFont val="微軟正黑體"/>
        <family val="2"/>
        <charset val="136"/>
      </rPr>
      <t>，</t>
    </r>
    <r>
      <rPr>
        <sz val="10"/>
        <color indexed="8"/>
        <rFont val="Arial"/>
        <family val="2"/>
      </rPr>
      <t>Rachelle K. Sheely</t>
    </r>
  </si>
  <si>
    <t>9789868560796</t>
  </si>
  <si>
    <t>http://www.airitibooks.com/detail.aspx?PublicationID=P20100929012</t>
  </si>
  <si>
    <t>水色光影－國家重要濕地之美</t>
  </si>
  <si>
    <r>
      <rPr>
        <sz val="10"/>
        <color indexed="8"/>
        <rFont val="微軟正黑體"/>
        <family val="2"/>
        <charset val="136"/>
      </rPr>
      <t>內政部營建署城鄉發展分署</t>
    </r>
  </si>
  <si>
    <t>9789860303919</t>
  </si>
  <si>
    <t>http://www.airitibooks.com/detail.aspx?PublicationID=P20130521176</t>
  </si>
  <si>
    <t>剛性鋪面維護及補強技術之研究（2／2）</t>
  </si>
  <si>
    <t>9789860218565</t>
  </si>
  <si>
    <t>http://www.airitibooks.com/detail.aspx?PublicationID=P20130521160</t>
  </si>
  <si>
    <t>原出版年代2010, 生產後發現出版社提供資訊有誤，更新為2009</t>
  </si>
  <si>
    <r>
      <rPr>
        <sz val="10"/>
        <color indexed="8"/>
        <rFont val="微軟正黑體"/>
        <family val="2"/>
        <charset val="136"/>
      </rPr>
      <t>健康之道：最後的一堂賽斯課</t>
    </r>
  </si>
  <si>
    <r>
      <rPr>
        <sz val="10"/>
        <color indexed="8"/>
        <rFont val="微軟正黑體"/>
        <family val="2"/>
        <charset val="136"/>
      </rPr>
      <t>賽斯書</t>
    </r>
    <r>
      <rPr>
        <sz val="10"/>
        <color indexed="8"/>
        <rFont val="Arial"/>
        <family val="2"/>
      </rPr>
      <t>13</t>
    </r>
  </si>
  <si>
    <t>Jane Roberts</t>
  </si>
  <si>
    <t>9789866436116</t>
  </si>
  <si>
    <t>http://www.airitibooks.com/detail.aspx?PublicationID=P20111006003</t>
  </si>
  <si>
    <r>
      <rPr>
        <sz val="10"/>
        <color indexed="8"/>
        <rFont val="微軟正黑體"/>
        <family val="2"/>
        <charset val="136"/>
      </rPr>
      <t>航遙測技術在自然資源之應用</t>
    </r>
  </si>
  <si>
    <r>
      <rPr>
        <sz val="10"/>
        <color indexed="8"/>
        <rFont val="微軟正黑體"/>
        <family val="2"/>
        <charset val="136"/>
      </rPr>
      <t>財團法人中正農業科技社會公益基金會</t>
    </r>
  </si>
  <si>
    <r>
      <rPr>
        <sz val="10"/>
        <color indexed="8"/>
        <rFont val="微軟正黑體"/>
        <family val="2"/>
        <charset val="136"/>
      </rPr>
      <t>陳哲俊，陳良健，王蜀嘉，史天元，吳水吉，劉進金，鄭祈全</t>
    </r>
  </si>
  <si>
    <t>9789868295551</t>
  </si>
  <si>
    <t>http://www.airitibooks.com/detail.aspx?PublicationID=P20100330013</t>
  </si>
  <si>
    <r>
      <rPr>
        <sz val="10"/>
        <color indexed="8"/>
        <rFont val="微軟正黑體"/>
        <family val="2"/>
        <charset val="136"/>
      </rPr>
      <t>食物安全實用手冊</t>
    </r>
  </si>
  <si>
    <r>
      <rPr>
        <sz val="10"/>
        <color indexed="8"/>
        <rFont val="微軟正黑體"/>
        <family val="2"/>
        <charset val="136"/>
      </rPr>
      <t>康鑑文化編輯部</t>
    </r>
  </si>
  <si>
    <t>9789868425750</t>
  </si>
  <si>
    <t>http://www.airitibooks.com/detail.aspx?PublicationID=P20110622103</t>
  </si>
  <si>
    <r>
      <t>E</t>
    </r>
    <r>
      <rPr>
        <sz val="10"/>
        <color indexed="8"/>
        <rFont val="微軟正黑體"/>
        <family val="2"/>
        <charset val="136"/>
      </rPr>
      <t>世代的醫學教育現況與趨勢</t>
    </r>
  </si>
  <si>
    <r>
      <rPr>
        <sz val="10"/>
        <color indexed="8"/>
        <rFont val="微軟正黑體"/>
        <family val="2"/>
        <charset val="136"/>
      </rPr>
      <t>劉克明</t>
    </r>
  </si>
  <si>
    <t>9789866105081</t>
  </si>
  <si>
    <t>http://www.airitibooks.com/detail.aspx?PublicationID=P20121205043</t>
  </si>
  <si>
    <r>
      <rPr>
        <sz val="10"/>
        <color indexed="8"/>
        <rFont val="微軟正黑體"/>
        <family val="2"/>
        <charset val="136"/>
      </rPr>
      <t>亞斯伯格症進階完整版：寫給父母及專業人士的完全手冊</t>
    </r>
  </si>
  <si>
    <t>9789868560710</t>
  </si>
  <si>
    <t>http://www.airitibooks.com/detail.aspx?PublicationID=P20100929006</t>
  </si>
  <si>
    <r>
      <rPr>
        <sz val="10"/>
        <color indexed="8"/>
        <rFont val="微軟正黑體"/>
        <family val="2"/>
        <charset val="136"/>
      </rPr>
      <t>日本購藥指南：</t>
    </r>
    <r>
      <rPr>
        <sz val="10"/>
        <color indexed="8"/>
        <rFont val="Arial"/>
        <family val="2"/>
      </rPr>
      <t>OTC</t>
    </r>
    <r>
      <rPr>
        <sz val="10"/>
        <color indexed="8"/>
        <rFont val="微軟正黑體"/>
        <family val="2"/>
        <charset val="136"/>
      </rPr>
      <t>醫藥品事典</t>
    </r>
  </si>
  <si>
    <t>9789866353260</t>
  </si>
  <si>
    <t>http://www.airitibooks.com/detail.aspx?PublicationID=P20130510002</t>
  </si>
  <si>
    <r>
      <rPr>
        <sz val="10"/>
        <color indexed="8"/>
        <rFont val="細明體"/>
        <family val="3"/>
        <charset val="136"/>
      </rPr>
      <t>柔性鋪面維護及補強技術之研究（</t>
    </r>
    <r>
      <rPr>
        <sz val="10"/>
        <color indexed="8"/>
        <rFont val="Arial"/>
        <family val="2"/>
      </rPr>
      <t>2</t>
    </r>
    <r>
      <rPr>
        <sz val="10"/>
        <color indexed="8"/>
        <rFont val="細明體"/>
        <family val="3"/>
        <charset val="136"/>
      </rPr>
      <t>／</t>
    </r>
    <r>
      <rPr>
        <sz val="10"/>
        <color indexed="8"/>
        <rFont val="Arial"/>
        <family val="2"/>
      </rPr>
      <t>2</t>
    </r>
    <r>
      <rPr>
        <sz val="10"/>
        <color indexed="8"/>
        <rFont val="細明體"/>
        <family val="3"/>
        <charset val="136"/>
      </rPr>
      <t>）</t>
    </r>
    <phoneticPr fontId="2" type="noConversion"/>
  </si>
  <si>
    <t>9789860216882</t>
  </si>
  <si>
    <t>http://www.airitibooks.com/detail.aspx?PublicationID=P20130521159</t>
  </si>
  <si>
    <r>
      <rPr>
        <sz val="10"/>
        <color indexed="8"/>
        <rFont val="微軟正黑體"/>
        <family val="2"/>
        <charset val="136"/>
      </rPr>
      <t>內外科護理技術</t>
    </r>
  </si>
  <si>
    <r>
      <rPr>
        <sz val="10"/>
        <color indexed="8"/>
        <rFont val="微軟正黑體"/>
        <family val="2"/>
        <charset val="136"/>
      </rPr>
      <t>林貴滿（</t>
    </r>
    <r>
      <rPr>
        <sz val="10"/>
        <color indexed="8"/>
        <rFont val="Arial"/>
        <family val="2"/>
      </rPr>
      <t>Lin</t>
    </r>
    <r>
      <rPr>
        <sz val="10"/>
        <color indexed="8"/>
        <rFont val="微軟正黑體"/>
        <family val="2"/>
        <charset val="136"/>
      </rPr>
      <t>，</t>
    </r>
    <r>
      <rPr>
        <sz val="10"/>
        <color indexed="8"/>
        <rFont val="Arial"/>
        <family val="2"/>
      </rPr>
      <t>Kuei-Man</t>
    </r>
    <r>
      <rPr>
        <sz val="10"/>
        <color indexed="8"/>
        <rFont val="微軟正黑體"/>
        <family val="2"/>
        <charset val="136"/>
      </rPr>
      <t>）等</t>
    </r>
  </si>
  <si>
    <t>9789861941318</t>
  </si>
  <si>
    <t>http://www.airitibooks.com/detail.aspx?PublicationID=P20120605256</t>
  </si>
  <si>
    <r>
      <rPr>
        <sz val="10"/>
        <color indexed="8"/>
        <rFont val="微軟正黑體"/>
        <family val="2"/>
        <charset val="136"/>
      </rPr>
      <t>實用微生物及免疫學</t>
    </r>
  </si>
  <si>
    <r>
      <rPr>
        <sz val="10"/>
        <color indexed="8"/>
        <rFont val="微軟正黑體"/>
        <family val="2"/>
        <charset val="136"/>
      </rPr>
      <t>閻啟泰（</t>
    </r>
    <r>
      <rPr>
        <sz val="10"/>
        <color indexed="8"/>
        <rFont val="Arial"/>
        <family val="2"/>
      </rPr>
      <t>Yen Fred C.T</t>
    </r>
    <r>
      <rPr>
        <sz val="10"/>
        <color indexed="8"/>
        <rFont val="微軟正黑體"/>
        <family val="2"/>
        <charset val="136"/>
      </rPr>
      <t>），蘇慶華，商惠芳，楊定一</t>
    </r>
  </si>
  <si>
    <t>9789861941721</t>
  </si>
  <si>
    <t>http://www.airitibooks.com/detail.aspx?PublicationID=P20120605251</t>
  </si>
  <si>
    <r>
      <rPr>
        <sz val="10"/>
        <color indexed="8"/>
        <rFont val="微軟正黑體"/>
        <family val="2"/>
        <charset val="136"/>
      </rPr>
      <t>玄武雙尊－俄羅斯第五代戰機</t>
    </r>
    <phoneticPr fontId="9" type="noConversion"/>
  </si>
  <si>
    <r>
      <rPr>
        <sz val="10"/>
        <color indexed="8"/>
        <rFont val="微軟正黑體"/>
        <family val="2"/>
        <charset val="136"/>
      </rPr>
      <t>菁典有限公司</t>
    </r>
    <phoneticPr fontId="9" type="noConversion"/>
  </si>
  <si>
    <r>
      <rPr>
        <sz val="10"/>
        <color indexed="8"/>
        <rFont val="微軟正黑體"/>
        <family val="2"/>
        <charset val="136"/>
      </rPr>
      <t>楊政衛</t>
    </r>
    <phoneticPr fontId="9" type="noConversion"/>
  </si>
  <si>
    <t>9789868721722</t>
  </si>
  <si>
    <r>
      <t>590</t>
    </r>
    <r>
      <rPr>
        <sz val="10"/>
        <color indexed="8"/>
        <rFont val="微軟正黑體"/>
        <family val="2"/>
        <charset val="136"/>
      </rPr>
      <t>軍事</t>
    </r>
    <phoneticPr fontId="9" type="noConversion"/>
  </si>
  <si>
    <t>http://www.airitibooks.com/detail.aspx?PublicationID=P20130205114</t>
  </si>
  <si>
    <r>
      <rPr>
        <sz val="10"/>
        <color indexed="8"/>
        <rFont val="微軟正黑體"/>
        <family val="2"/>
        <charset val="136"/>
      </rPr>
      <t>台灣之光設計師：</t>
    </r>
    <r>
      <rPr>
        <sz val="10"/>
        <color indexed="8"/>
        <rFont val="Arial"/>
        <family val="2"/>
      </rPr>
      <t>10</t>
    </r>
    <r>
      <rPr>
        <sz val="10"/>
        <color indexed="8"/>
        <rFont val="微軟正黑體"/>
        <family val="2"/>
        <charset val="136"/>
      </rPr>
      <t>組揚名國際台灣新銳工業設計</t>
    </r>
    <r>
      <rPr>
        <sz val="10"/>
        <color indexed="10"/>
        <rFont val="微軟正黑體"/>
        <family val="2"/>
        <charset val="136"/>
      </rPr>
      <t>者</t>
    </r>
    <r>
      <rPr>
        <sz val="10"/>
        <color indexed="8"/>
        <rFont val="微軟正黑體"/>
        <family val="2"/>
        <charset val="136"/>
      </rPr>
      <t>的故事</t>
    </r>
    <phoneticPr fontId="2" type="noConversion"/>
  </si>
  <si>
    <r>
      <rPr>
        <sz val="10"/>
        <color indexed="8"/>
        <rFont val="微軟正黑體"/>
        <family val="2"/>
        <charset val="136"/>
      </rPr>
      <t>啟動文化編輯部</t>
    </r>
  </si>
  <si>
    <t>9789868868410</t>
  </si>
  <si>
    <t>http://www.airitibooks.com/detail.aspx?PublicationID=P20130502156</t>
  </si>
  <si>
    <r>
      <rPr>
        <sz val="10"/>
        <color indexed="8"/>
        <rFont val="微軟正黑體"/>
        <family val="2"/>
        <charset val="136"/>
      </rPr>
      <t>設計藝術</t>
    </r>
  </si>
  <si>
    <r>
      <rPr>
        <sz val="10"/>
        <color indexed="8"/>
        <rFont val="微軟正黑體"/>
        <family val="2"/>
        <charset val="136"/>
      </rPr>
      <t>關於廣告學的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個故事</t>
    </r>
    <phoneticPr fontId="9" type="noConversion"/>
  </si>
  <si>
    <r>
      <rPr>
        <sz val="10"/>
        <color indexed="8"/>
        <rFont val="微軟正黑體"/>
        <family val="2"/>
        <charset val="136"/>
      </rPr>
      <t>宇河文化出版有限公司</t>
    </r>
    <phoneticPr fontId="9" type="noConversion"/>
  </si>
  <si>
    <r>
      <rPr>
        <sz val="10"/>
        <color indexed="8"/>
        <rFont val="微軟正黑體"/>
        <family val="2"/>
        <charset val="136"/>
      </rPr>
      <t>陳勝光</t>
    </r>
    <phoneticPr fontId="9" type="noConversion"/>
  </si>
  <si>
    <t>9789576596841</t>
  </si>
  <si>
    <t>http://www.airitibooks.com/detail.aspx?PublicationID=P20130115022</t>
  </si>
  <si>
    <r>
      <rPr>
        <sz val="10"/>
        <color indexed="8"/>
        <rFont val="微軟正黑體"/>
        <family val="2"/>
        <charset val="136"/>
      </rPr>
      <t>廢鐵變藝術：素人藝術家鄭炳和的異想世界</t>
    </r>
    <phoneticPr fontId="9" type="noConversion"/>
  </si>
  <si>
    <r>
      <rPr>
        <sz val="10"/>
        <color indexed="8"/>
        <rFont val="微軟正黑體"/>
        <family val="2"/>
        <charset val="136"/>
      </rPr>
      <t>王文娟</t>
    </r>
    <phoneticPr fontId="9" type="noConversion"/>
  </si>
  <si>
    <t>9789867120458</t>
  </si>
  <si>
    <r>
      <t>900</t>
    </r>
    <r>
      <rPr>
        <sz val="10"/>
        <color indexed="8"/>
        <rFont val="微軟正黑體"/>
        <family val="2"/>
        <charset val="136"/>
      </rPr>
      <t>藝術總論</t>
    </r>
    <phoneticPr fontId="9" type="noConversion"/>
  </si>
  <si>
    <t>http://www.airitibooks.com/detail.aspx?PublicationID=P20130314044</t>
  </si>
  <si>
    <r>
      <t>2013</t>
    </r>
    <r>
      <rPr>
        <sz val="10"/>
        <color indexed="8"/>
        <rFont val="微軟正黑體"/>
        <family val="2"/>
        <charset val="136"/>
      </rPr>
      <t>幸福空間年鑑</t>
    </r>
  </si>
  <si>
    <r>
      <rPr>
        <sz val="10"/>
        <color indexed="8"/>
        <rFont val="微軟正黑體"/>
        <family val="2"/>
        <charset val="136"/>
      </rPr>
      <t>幸福空間有限公司</t>
    </r>
  </si>
  <si>
    <r>
      <rPr>
        <sz val="10"/>
        <color indexed="8"/>
        <rFont val="微軟正黑體"/>
        <family val="2"/>
        <charset val="136"/>
      </rPr>
      <t>幸福空間編輯部</t>
    </r>
  </si>
  <si>
    <t>4710474590063</t>
  </si>
  <si>
    <r>
      <t>960</t>
    </r>
    <r>
      <rPr>
        <sz val="10"/>
        <color indexed="8"/>
        <rFont val="微軟正黑體"/>
        <family val="2"/>
        <charset val="136"/>
      </rPr>
      <t>應用美術</t>
    </r>
  </si>
  <si>
    <t>http://www.airitibooks.com/detail.aspx?PublicationID=P20121214011</t>
  </si>
  <si>
    <r>
      <rPr>
        <sz val="10"/>
        <color indexed="8"/>
        <rFont val="微軟正黑體"/>
        <family val="2"/>
        <charset val="136"/>
      </rPr>
      <t>劇場藝術的多元發展與設計─從劇場形式解析舞台設計</t>
    </r>
  </si>
  <si>
    <r>
      <rPr>
        <sz val="10"/>
        <color indexed="8"/>
        <rFont val="微軟正黑體"/>
        <family val="2"/>
        <charset val="136"/>
      </rPr>
      <t>林尚義</t>
    </r>
  </si>
  <si>
    <t>9789866286537</t>
  </si>
  <si>
    <t>http://www.airitibooks.com/detail.aspx?PublicationID=P20120416002</t>
  </si>
  <si>
    <r>
      <rPr>
        <sz val="10"/>
        <color indexed="10"/>
        <rFont val="細明體"/>
        <family val="3"/>
        <charset val="136"/>
      </rPr>
      <t>臺灣國際學生創意設計大賽成果專刊</t>
    </r>
    <phoneticPr fontId="9" type="noConversion"/>
  </si>
  <si>
    <t>9789860316025</t>
  </si>
  <si>
    <t>http://www.airitibooks.com/detail.aspx?PublicationID=P20130521177</t>
  </si>
  <si>
    <r>
      <rPr>
        <sz val="10"/>
        <color indexed="8"/>
        <rFont val="微軟正黑體"/>
        <family val="2"/>
        <charset val="136"/>
      </rPr>
      <t>原書名</t>
    </r>
    <r>
      <rPr>
        <sz val="10"/>
        <color indexed="8"/>
        <rFont val="Arial"/>
        <family val="2"/>
      </rPr>
      <t xml:space="preserve">: </t>
    </r>
    <r>
      <rPr>
        <strike/>
        <sz val="10"/>
        <color indexed="10"/>
        <rFont val="Arial"/>
        <family val="2"/>
      </rPr>
      <t>2011</t>
    </r>
    <r>
      <rPr>
        <sz val="10"/>
        <color indexed="8"/>
        <rFont val="微軟正黑體"/>
        <family val="2"/>
        <charset val="136"/>
      </rPr>
      <t>臺灣國際學生創意設計大賽成果專刊</t>
    </r>
    <phoneticPr fontId="2" type="noConversion"/>
  </si>
  <si>
    <t>情感教育與美術創意訓練—Q點的創意</t>
  </si>
  <si>
    <r>
      <rPr>
        <sz val="10"/>
        <color indexed="8"/>
        <rFont val="微軟正黑體"/>
        <family val="2"/>
        <charset val="136"/>
      </rPr>
      <t>國立臺北藝術大學</t>
    </r>
    <phoneticPr fontId="9" type="noConversion"/>
  </si>
  <si>
    <r>
      <rPr>
        <sz val="10"/>
        <color indexed="8"/>
        <rFont val="微軟正黑體"/>
        <family val="2"/>
        <charset val="136"/>
      </rPr>
      <t>劉思量</t>
    </r>
    <phoneticPr fontId="9" type="noConversion"/>
  </si>
  <si>
    <t>9789860172348</t>
  </si>
  <si>
    <t>http://www.airitibooks.com/detail.aspx?PublicationID=P20130408370</t>
  </si>
  <si>
    <t>原出版年代2008, 生產後發現出版社提供資訊有誤，更新為2013</t>
  </si>
  <si>
    <r>
      <rPr>
        <sz val="10"/>
        <color indexed="8"/>
        <rFont val="微軟正黑體"/>
        <family val="2"/>
        <charset val="136"/>
      </rPr>
      <t>圖解手工書入門</t>
    </r>
  </si>
  <si>
    <t>9789866297250</t>
  </si>
  <si>
    <t>http://www.airitibooks.com/detail.aspx?PublicationID=P20130610040</t>
  </si>
  <si>
    <t>原出版年代2010, 生產後發現出版社提供資訊有誤，更新為2011</t>
  </si>
  <si>
    <r>
      <rPr>
        <sz val="10"/>
        <color indexed="8"/>
        <rFont val="微軟正黑體"/>
        <family val="2"/>
        <charset val="136"/>
      </rPr>
      <t>蔣爸爸把經典音樂劇變有趣了！：貓∕歌劇魅影∕國王與我</t>
    </r>
  </si>
  <si>
    <r>
      <rPr>
        <sz val="10"/>
        <color indexed="8"/>
        <rFont val="微軟正黑體"/>
        <family val="2"/>
        <charset val="136"/>
      </rPr>
      <t>音樂向上股份有限公司</t>
    </r>
  </si>
  <si>
    <r>
      <rPr>
        <sz val="10"/>
        <color indexed="8"/>
        <rFont val="微軟正黑體"/>
        <family val="2"/>
        <charset val="136"/>
      </rPr>
      <t>愛樂館</t>
    </r>
  </si>
  <si>
    <r>
      <rPr>
        <sz val="10"/>
        <color indexed="8"/>
        <rFont val="微軟正黑體"/>
        <family val="2"/>
        <charset val="136"/>
      </rPr>
      <t>潘錫鳳</t>
    </r>
  </si>
  <si>
    <t>9789868553125</t>
  </si>
  <si>
    <r>
      <t>910</t>
    </r>
    <r>
      <rPr>
        <sz val="10"/>
        <color indexed="8"/>
        <rFont val="微軟正黑體"/>
        <family val="2"/>
        <charset val="136"/>
      </rPr>
      <t>音樂</t>
    </r>
  </si>
  <si>
    <t>http://www.airitibooks.com/detail.aspx?PublicationID=P20121213095</t>
  </si>
  <si>
    <r>
      <rPr>
        <sz val="10"/>
        <color indexed="8"/>
        <rFont val="微軟正黑體"/>
        <family val="2"/>
        <charset val="136"/>
      </rPr>
      <t>圖解紙工藝入門</t>
    </r>
  </si>
  <si>
    <t>9789866297267</t>
  </si>
  <si>
    <t>http://www.airitibooks.com/detail.aspx?PublicationID=P20130610041</t>
  </si>
  <si>
    <r>
      <rPr>
        <sz val="10"/>
        <color indexed="8"/>
        <rFont val="微軟正黑體"/>
        <family val="2"/>
        <charset val="136"/>
      </rPr>
      <t>電影行銷</t>
    </r>
  </si>
  <si>
    <r>
      <rPr>
        <sz val="10"/>
        <color indexed="8"/>
        <rFont val="微軟正黑體"/>
        <family val="2"/>
        <charset val="136"/>
      </rPr>
      <t>吳佳倫</t>
    </r>
  </si>
  <si>
    <t>9789574451739</t>
  </si>
  <si>
    <t>http://www.airitibooks.com/detail.aspx?PublicationID=P20090227179</t>
  </si>
  <si>
    <r>
      <rPr>
        <sz val="10"/>
        <color indexed="8"/>
        <rFont val="微軟正黑體"/>
        <family val="2"/>
        <charset val="136"/>
      </rPr>
      <t>文化產業的行銷與管理</t>
    </r>
  </si>
  <si>
    <r>
      <rPr>
        <sz val="10"/>
        <color indexed="8"/>
        <rFont val="微軟正黑體"/>
        <family val="2"/>
        <charset val="136"/>
      </rPr>
      <t>李錫東</t>
    </r>
  </si>
  <si>
    <t>9789576597114</t>
  </si>
  <si>
    <t>http://www.airitibooks.com/detail.aspx?PublicationID=P20130109122</t>
  </si>
  <si>
    <r>
      <rPr>
        <sz val="10"/>
        <color indexed="8"/>
        <rFont val="微軟正黑體"/>
        <family val="2"/>
        <charset val="136"/>
      </rPr>
      <t>好設計就是好風水</t>
    </r>
    <phoneticPr fontId="9" type="noConversion"/>
  </si>
  <si>
    <r>
      <rPr>
        <sz val="10"/>
        <color indexed="8"/>
        <rFont val="微軟正黑體"/>
        <family val="2"/>
        <charset val="136"/>
      </rPr>
      <t>夏日書屋有限公司</t>
    </r>
  </si>
  <si>
    <r>
      <t>Life Style</t>
    </r>
    <r>
      <rPr>
        <sz val="10"/>
        <color indexed="8"/>
        <rFont val="微軟正黑體"/>
        <family val="2"/>
        <charset val="136"/>
      </rPr>
      <t>風格館</t>
    </r>
    <r>
      <rPr>
        <sz val="10"/>
        <color indexed="8"/>
        <rFont val="Arial"/>
        <family val="2"/>
      </rPr>
      <t>004</t>
    </r>
  </si>
  <si>
    <r>
      <rPr>
        <sz val="10"/>
        <color indexed="8"/>
        <rFont val="微軟正黑體"/>
        <family val="2"/>
        <charset val="136"/>
      </rPr>
      <t>周慕銘</t>
    </r>
  </si>
  <si>
    <t>9789868332270</t>
  </si>
  <si>
    <t>http://www.airitibooks.com/detail.aspx?PublicationID=P20121108042</t>
  </si>
  <si>
    <r>
      <t>Play</t>
    </r>
    <r>
      <rPr>
        <sz val="10"/>
        <color indexed="8"/>
        <rFont val="微軟正黑體"/>
        <family val="2"/>
        <charset val="136"/>
      </rPr>
      <t>‧紙標本：聽黃子欽說封面故事</t>
    </r>
    <phoneticPr fontId="2" type="noConversion"/>
  </si>
  <si>
    <r>
      <rPr>
        <sz val="10"/>
        <color indexed="8"/>
        <rFont val="微軟正黑體"/>
        <family val="2"/>
        <charset val="136"/>
      </rPr>
      <t>黃子欽</t>
    </r>
  </si>
  <si>
    <t>9789868807518</t>
    <phoneticPr fontId="9" type="noConversion"/>
  </si>
  <si>
    <t>http://www.airitibooks.com/detail.aspx?PublicationID=P20130502152</t>
  </si>
  <si>
    <r>
      <t xml:space="preserve">2011 </t>
    </r>
    <r>
      <rPr>
        <sz val="10"/>
        <color indexed="10"/>
        <rFont val="微軟正黑體"/>
        <family val="2"/>
        <charset val="136"/>
      </rPr>
      <t>設計戰國策：教育部鼓勵學生參加藝術與設計類國際競賽計畫</t>
    </r>
    <phoneticPr fontId="2" type="noConversion"/>
  </si>
  <si>
    <t>9789860321227</t>
  </si>
  <si>
    <t>http://www.airitibooks.com/detail.aspx?PublicationID=P20130604019</t>
  </si>
  <si>
    <r>
      <rPr>
        <sz val="10"/>
        <color indexed="8"/>
        <rFont val="微軟正黑體"/>
        <family val="2"/>
        <charset val="136"/>
      </rPr>
      <t>因取書後發現出版社原始提供的書名</t>
    </r>
    <r>
      <rPr>
        <sz val="10"/>
        <color indexed="8"/>
        <rFont val="Arial"/>
        <family val="2"/>
      </rPr>
      <t>"201</t>
    </r>
    <r>
      <rPr>
        <sz val="10"/>
        <color indexed="10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微軟正黑體"/>
        <family val="2"/>
        <charset val="136"/>
      </rPr>
      <t>設計戰國策：教育部鼓勵學生參加藝術與設計類國際競賽計畫</t>
    </r>
    <r>
      <rPr>
        <sz val="10"/>
        <color indexed="8"/>
        <rFont val="Arial"/>
        <family val="2"/>
      </rPr>
      <t>"</t>
    </r>
    <r>
      <rPr>
        <sz val="10"/>
        <color indexed="8"/>
        <rFont val="微軟正黑體"/>
        <family val="2"/>
        <charset val="136"/>
      </rPr>
      <t>有誤，故修正</t>
    </r>
    <r>
      <rPr>
        <sz val="10"/>
        <color indexed="8"/>
        <rFont val="Arial"/>
        <family val="2"/>
      </rPr>
      <t/>
    </r>
    <phoneticPr fontId="2" type="noConversion"/>
  </si>
  <si>
    <r>
      <rPr>
        <sz val="10"/>
        <color indexed="8"/>
        <rFont val="微軟正黑體"/>
        <family val="2"/>
        <charset val="136"/>
      </rPr>
      <t>皮革鞣製工藝學</t>
    </r>
  </si>
  <si>
    <r>
      <rPr>
        <sz val="10"/>
        <color indexed="8"/>
        <rFont val="微軟正黑體"/>
        <family val="2"/>
        <charset val="136"/>
      </rPr>
      <t>林河洲</t>
    </r>
  </si>
  <si>
    <t>9789862210444</t>
  </si>
  <si>
    <r>
      <t>470</t>
    </r>
    <r>
      <rPr>
        <sz val="10"/>
        <color indexed="8"/>
        <rFont val="微軟正黑體"/>
        <family val="2"/>
        <charset val="136"/>
      </rPr>
      <t>製造</t>
    </r>
  </si>
  <si>
    <t>http://www.airitibooks.com/detail.aspx?PublicationID=P20101231155</t>
  </si>
  <si>
    <r>
      <rPr>
        <sz val="10"/>
        <color indexed="8"/>
        <rFont val="微軟正黑體"/>
        <family val="2"/>
        <charset val="136"/>
      </rPr>
      <t>工藝印記─臺灣百年工藝文化特展專輯</t>
    </r>
  </si>
  <si>
    <r>
      <rPr>
        <sz val="10"/>
        <color indexed="8"/>
        <rFont val="微軟正黑體"/>
        <family val="2"/>
        <charset val="136"/>
      </rPr>
      <t>國立臺灣工藝研究發展中心</t>
    </r>
  </si>
  <si>
    <t>9789860294026</t>
  </si>
  <si>
    <t>http://www.airitibooks.com/detail.aspx?PublicationID=P20130531019</t>
  </si>
  <si>
    <r>
      <rPr>
        <sz val="10"/>
        <color indexed="8"/>
        <rFont val="微軟正黑體"/>
        <family val="2"/>
        <charset val="136"/>
      </rPr>
      <t>跟我學平面設計</t>
    </r>
    <r>
      <rPr>
        <sz val="10"/>
        <color indexed="8"/>
        <rFont val="Arial"/>
        <family val="2"/>
      </rPr>
      <t>Photoshop</t>
    </r>
    <r>
      <rPr>
        <sz val="10"/>
        <color indexed="8"/>
        <rFont val="微軟正黑體"/>
        <family val="2"/>
        <charset val="136"/>
      </rPr>
      <t>＋</t>
    </r>
    <r>
      <rPr>
        <sz val="10"/>
        <color indexed="8"/>
        <rFont val="Arial"/>
        <family val="2"/>
      </rPr>
      <t>Illustrator</t>
    </r>
    <r>
      <rPr>
        <sz val="10"/>
        <color indexed="8"/>
        <rFont val="微軟正黑體"/>
        <family val="2"/>
        <charset val="136"/>
      </rPr>
      <t>＋</t>
    </r>
    <r>
      <rPr>
        <sz val="10"/>
        <color indexed="8"/>
        <rFont val="Arial"/>
        <family val="2"/>
      </rPr>
      <t>InDesign</t>
    </r>
    <r>
      <rPr>
        <sz val="10"/>
        <color indexed="8"/>
        <rFont val="微軟正黑體"/>
        <family val="2"/>
        <charset val="136"/>
      </rPr>
      <t>＋</t>
    </r>
    <r>
      <rPr>
        <sz val="10"/>
        <color indexed="8"/>
        <rFont val="Arial"/>
        <family val="2"/>
      </rPr>
      <t>Acrobat</t>
    </r>
  </si>
  <si>
    <r>
      <rPr>
        <sz val="10"/>
        <color indexed="8"/>
        <rFont val="微軟正黑體"/>
        <family val="2"/>
        <charset val="136"/>
      </rPr>
      <t>碁峯資訊股份有限公司</t>
    </r>
  </si>
  <si>
    <r>
      <rPr>
        <sz val="10"/>
        <color indexed="8"/>
        <rFont val="微軟正黑體"/>
        <family val="2"/>
        <charset val="136"/>
      </rPr>
      <t>江高舉，王筱瑜，李毓卿</t>
    </r>
  </si>
  <si>
    <t>9789861816258</t>
  </si>
  <si>
    <t>http://www.airitibooks.com/detail.aspx?PublicationID=P20120601031</t>
  </si>
  <si>
    <r>
      <rPr>
        <sz val="10"/>
        <color indexed="8"/>
        <rFont val="微軟正黑體"/>
        <family val="2"/>
        <charset val="136"/>
      </rPr>
      <t>台灣節慶圖案</t>
    </r>
  </si>
  <si>
    <r>
      <rPr>
        <sz val="10"/>
        <color indexed="8"/>
        <rFont val="微軟正黑體"/>
        <family val="2"/>
        <charset val="136"/>
      </rPr>
      <t>金禾多元文化行銷有限公司</t>
    </r>
  </si>
  <si>
    <r>
      <rPr>
        <sz val="10"/>
        <color indexed="8"/>
        <rFont val="微軟正黑體"/>
        <family val="2"/>
        <charset val="136"/>
      </rPr>
      <t>美術教學</t>
    </r>
    <r>
      <rPr>
        <sz val="10"/>
        <color indexed="8"/>
        <rFont val="Arial"/>
        <family val="2"/>
      </rPr>
      <t>4</t>
    </r>
  </si>
  <si>
    <r>
      <rPr>
        <sz val="10"/>
        <color indexed="8"/>
        <rFont val="微軟正黑體"/>
        <family val="2"/>
        <charset val="136"/>
      </rPr>
      <t>何妍儀</t>
    </r>
  </si>
  <si>
    <t>9789868761032</t>
  </si>
  <si>
    <t>http://www.airitibooks.com/detail.aspx?PublicationID=P20120917002</t>
  </si>
  <si>
    <r>
      <rPr>
        <sz val="10"/>
        <color indexed="8"/>
        <rFont val="微軟正黑體"/>
        <family val="2"/>
        <charset val="136"/>
      </rPr>
      <t>彩裸：高山嵐人體畫藝術</t>
    </r>
    <phoneticPr fontId="9" type="noConversion"/>
  </si>
  <si>
    <r>
      <rPr>
        <sz val="10"/>
        <color indexed="8"/>
        <rFont val="微軟正黑體"/>
        <family val="2"/>
        <charset val="136"/>
      </rPr>
      <t>藝術圖書有限公司</t>
    </r>
    <phoneticPr fontId="9" type="noConversion"/>
  </si>
  <si>
    <r>
      <rPr>
        <sz val="10"/>
        <color indexed="8"/>
        <rFont val="微軟正黑體"/>
        <family val="2"/>
        <charset val="136"/>
      </rPr>
      <t>高山嵐</t>
    </r>
    <phoneticPr fontId="9" type="noConversion"/>
  </si>
  <si>
    <t>9789576723827</t>
  </si>
  <si>
    <r>
      <t>940</t>
    </r>
    <r>
      <rPr>
        <sz val="10"/>
        <color indexed="8"/>
        <rFont val="微軟正黑體"/>
        <family val="2"/>
        <charset val="136"/>
      </rPr>
      <t>繪畫；書法</t>
    </r>
    <phoneticPr fontId="9" type="noConversion"/>
  </si>
  <si>
    <t>http://www.airitibooks.com/detail.aspx?PublicationID=P20130205105</t>
  </si>
  <si>
    <r>
      <rPr>
        <sz val="10"/>
        <color indexed="8"/>
        <rFont val="微軟正黑體"/>
        <family val="2"/>
        <charset val="136"/>
      </rPr>
      <t>工藝智財</t>
    </r>
    <r>
      <rPr>
        <sz val="10"/>
        <color indexed="8"/>
        <rFont val="Arial"/>
        <family val="2"/>
      </rPr>
      <t>Q&amp;A</t>
    </r>
    <r>
      <rPr>
        <sz val="10"/>
        <color indexed="8"/>
        <rFont val="微軟正黑體"/>
        <family val="2"/>
        <charset val="136"/>
      </rPr>
      <t>－基礎知識篇</t>
    </r>
  </si>
  <si>
    <t>9789860234442</t>
  </si>
  <si>
    <t>http://www.airitibooks.com/detail.aspx?PublicationID=P20130521164</t>
  </si>
  <si>
    <r>
      <rPr>
        <sz val="10"/>
        <color indexed="8"/>
        <rFont val="微軟正黑體"/>
        <family val="2"/>
        <charset val="136"/>
      </rPr>
      <t>工藝有夢─台灣工藝版圖的過去‧現在與展望</t>
    </r>
  </si>
  <si>
    <r>
      <rPr>
        <sz val="10"/>
        <color indexed="8"/>
        <rFont val="微軟正黑體"/>
        <family val="2"/>
        <charset val="136"/>
      </rPr>
      <t>國立臺灣工藝研究所</t>
    </r>
  </si>
  <si>
    <r>
      <rPr>
        <sz val="10"/>
        <color indexed="8"/>
        <rFont val="微軟正黑體"/>
        <family val="2"/>
        <charset val="136"/>
      </rPr>
      <t>國立臺灣工藝研究所，黃翔羚，覃桂茂，陳淨意</t>
    </r>
  </si>
  <si>
    <t>1009600816</t>
  </si>
  <si>
    <t>http://www.airitibooks.com/detail.aspx?PublicationID=P20130410002</t>
  </si>
  <si>
    <r>
      <rPr>
        <sz val="10"/>
        <rFont val="Times New Roman"/>
        <family val="1"/>
      </rPr>
      <t>設計藝術</t>
    </r>
  </si>
  <si>
    <r>
      <rPr>
        <sz val="10"/>
        <rFont val="Times New Roman"/>
        <family val="1"/>
      </rPr>
      <t>素描插圖畫集</t>
    </r>
  </si>
  <si>
    <r>
      <rPr>
        <sz val="10"/>
        <rFont val="Times New Roman"/>
        <family val="1"/>
      </rPr>
      <t>華立文化事業有限公司</t>
    </r>
  </si>
  <si>
    <r>
      <rPr>
        <sz val="10"/>
        <rFont val="Times New Roman"/>
        <family val="1"/>
      </rPr>
      <t>彩風工作室，藍閔工作室</t>
    </r>
  </si>
  <si>
    <t>9789866856389</t>
  </si>
  <si>
    <t>940繪畫；書法</t>
  </si>
  <si>
    <t>http://www.airitibooks.com/detail.aspx?PublicationID=P20090219051</t>
  </si>
  <si>
    <r>
      <rPr>
        <sz val="10"/>
        <color indexed="8"/>
        <rFont val="微軟正黑體"/>
        <family val="2"/>
        <charset val="136"/>
      </rPr>
      <t>看達人玩創意</t>
    </r>
  </si>
  <si>
    <t>9789866843631</t>
  </si>
  <si>
    <t>http://www.airitibooks.com/detail.aspx?PublicationID=P20090227301</t>
  </si>
  <si>
    <r>
      <rPr>
        <sz val="10"/>
        <color indexed="8"/>
        <rFont val="微軟正黑體"/>
        <family val="2"/>
        <charset val="136"/>
      </rPr>
      <t>中國結藝：如意吉祥篇</t>
    </r>
  </si>
  <si>
    <r>
      <rPr>
        <sz val="10"/>
        <color indexed="8"/>
        <rFont val="微軟正黑體"/>
        <family val="2"/>
        <charset val="136"/>
      </rPr>
      <t>奇積中國結設計製作中心</t>
    </r>
  </si>
  <si>
    <t>9866880141</t>
  </si>
  <si>
    <t>http://www.airitibooks.com/detail.aspx?PublicationID=P20090219092</t>
  </si>
  <si>
    <r>
      <rPr>
        <sz val="10"/>
        <color indexed="8"/>
        <rFont val="微軟正黑體"/>
        <family val="2"/>
        <charset val="136"/>
      </rPr>
      <t>中國結藝：花樣飾品篇</t>
    </r>
  </si>
  <si>
    <r>
      <rPr>
        <sz val="10"/>
        <color indexed="8"/>
        <rFont val="微軟正黑體"/>
        <family val="2"/>
        <charset val="136"/>
      </rPr>
      <t>高伊姿</t>
    </r>
  </si>
  <si>
    <t>9867229983</t>
  </si>
  <si>
    <t>http://www.airitibooks.com/detail.aspx?PublicationID=P20090219099</t>
  </si>
  <si>
    <r>
      <rPr>
        <sz val="10"/>
        <color indexed="8"/>
        <rFont val="微軟正黑體"/>
        <family val="2"/>
        <charset val="136"/>
      </rPr>
      <t>中國結藝：新手入門篇</t>
    </r>
  </si>
  <si>
    <t>9867229878</t>
  </si>
  <si>
    <t>http://www.airitibooks.com/detail.aspx?PublicationID=P20090219094</t>
  </si>
  <si>
    <r>
      <rPr>
        <sz val="10"/>
        <color indexed="8"/>
        <rFont val="微軟正黑體"/>
        <family val="2"/>
        <charset val="136"/>
      </rPr>
      <t>用色鉛筆塗鴉生活</t>
    </r>
  </si>
  <si>
    <r>
      <rPr>
        <sz val="10"/>
        <color indexed="8"/>
        <rFont val="微軟正黑體"/>
        <family val="2"/>
        <charset val="136"/>
      </rPr>
      <t>夏彥瓊，</t>
    </r>
    <r>
      <rPr>
        <sz val="10"/>
        <color indexed="8"/>
        <rFont val="Arial"/>
        <family val="2"/>
      </rPr>
      <t>Firered</t>
    </r>
  </si>
  <si>
    <t>9789866880100</t>
  </si>
  <si>
    <r>
      <t>940</t>
    </r>
    <r>
      <rPr>
        <sz val="10"/>
        <color indexed="8"/>
        <rFont val="微軟正黑體"/>
        <family val="2"/>
        <charset val="136"/>
      </rPr>
      <t>繪畫；書法</t>
    </r>
  </si>
  <si>
    <t>http://www.airitibooks.com/detail.aspx?PublicationID=P20090219095</t>
  </si>
  <si>
    <r>
      <rPr>
        <sz val="10"/>
        <color indexed="8"/>
        <rFont val="微軟正黑體"/>
        <family val="2"/>
        <charset val="136"/>
      </rPr>
      <t>為了藝術，為了愛</t>
    </r>
    <phoneticPr fontId="9" type="noConversion"/>
  </si>
  <si>
    <r>
      <rPr>
        <sz val="10"/>
        <color indexed="8"/>
        <rFont val="微軟正黑體"/>
        <family val="2"/>
        <charset val="136"/>
      </rPr>
      <t>嘉林圖書事業有限公司</t>
    </r>
    <phoneticPr fontId="9" type="noConversion"/>
  </si>
  <si>
    <r>
      <rPr>
        <sz val="10"/>
        <color indexed="8"/>
        <rFont val="微軟正黑體"/>
        <family val="2"/>
        <charset val="136"/>
      </rPr>
      <t>林中岳</t>
    </r>
    <phoneticPr fontId="9" type="noConversion"/>
  </si>
  <si>
    <t>9789868766501</t>
  </si>
  <si>
    <t>http://www.airitibooks.com/detail.aspx?PublicationID=P20130205118</t>
  </si>
  <si>
    <r>
      <rPr>
        <sz val="10"/>
        <color indexed="8"/>
        <rFont val="微軟正黑體"/>
        <family val="2"/>
        <charset val="136"/>
      </rPr>
      <t>自己動手做一本書</t>
    </r>
  </si>
  <si>
    <t>9789576597480</t>
  </si>
  <si>
    <t>http://www.airitibooks.com/detail.aspx?PublicationID=P20130610036</t>
  </si>
  <si>
    <r>
      <rPr>
        <sz val="10"/>
        <color indexed="8"/>
        <rFont val="微軟正黑體"/>
        <family val="2"/>
        <charset val="136"/>
      </rPr>
      <t>現代戲劇敘事觀</t>
    </r>
  </si>
  <si>
    <r>
      <rPr>
        <sz val="10"/>
        <color indexed="8"/>
        <rFont val="微軟正黑體"/>
        <family val="2"/>
        <charset val="136"/>
      </rPr>
      <t>紀蔚然</t>
    </r>
  </si>
  <si>
    <t>9574451291</t>
  </si>
  <si>
    <t>http://www.airitibooks.com/detail.aspx?PublicationID=P20090227174</t>
  </si>
  <si>
    <r>
      <rPr>
        <sz val="10"/>
        <color indexed="8"/>
        <rFont val="微軟正黑體"/>
        <family val="2"/>
        <charset val="136"/>
      </rPr>
      <t>原點時尚─藝術工作者與複合媒材的創意對話</t>
    </r>
  </si>
  <si>
    <r>
      <rPr>
        <sz val="10"/>
        <color indexed="8"/>
        <rFont val="微軟正黑體"/>
        <family val="2"/>
        <charset val="136"/>
      </rPr>
      <t>國立臺灣工藝研究所，林秀娟</t>
    </r>
  </si>
  <si>
    <t>1009703677</t>
  </si>
  <si>
    <t>http://www.airitibooks.com/detail.aspx?PublicationID=P20100610082</t>
  </si>
  <si>
    <r>
      <rPr>
        <sz val="10"/>
        <color indexed="8"/>
        <rFont val="微軟正黑體"/>
        <family val="2"/>
        <charset val="136"/>
      </rPr>
      <t>舒曼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首經典創作及其故事</t>
    </r>
  </si>
  <si>
    <r>
      <rPr>
        <sz val="10"/>
        <color indexed="8"/>
        <rFont val="微軟正黑體"/>
        <family val="2"/>
        <charset val="136"/>
      </rPr>
      <t>音樂館</t>
    </r>
    <r>
      <rPr>
        <sz val="10"/>
        <color indexed="8"/>
        <rFont val="Arial"/>
        <family val="2"/>
      </rPr>
      <t>What's Music 010</t>
    </r>
  </si>
  <si>
    <r>
      <rPr>
        <sz val="10"/>
        <color indexed="8"/>
        <rFont val="微軟正黑體"/>
        <family val="2"/>
        <charset val="136"/>
      </rPr>
      <t>顏涵銳暨高談音樂編輯小組</t>
    </r>
  </si>
  <si>
    <t>9789866271212</t>
  </si>
  <si>
    <t>http://www.airitibooks.com/detail.aspx?PublicationID=P20110106066</t>
  </si>
  <si>
    <r>
      <rPr>
        <sz val="10"/>
        <color indexed="8"/>
        <rFont val="微軟正黑體"/>
        <family val="2"/>
        <charset val="136"/>
      </rPr>
      <t>電影製片</t>
    </r>
  </si>
  <si>
    <r>
      <rPr>
        <sz val="10"/>
        <color indexed="8"/>
        <rFont val="微軟正黑體"/>
        <family val="2"/>
        <charset val="136"/>
      </rPr>
      <t>葉如芬</t>
    </r>
  </si>
  <si>
    <t>9789574451555</t>
  </si>
  <si>
    <t>http://www.airitibooks.com/detail.aspx?PublicationID=P20090227178</t>
  </si>
  <si>
    <r>
      <rPr>
        <sz val="10"/>
        <color indexed="8"/>
        <rFont val="微軟正黑體"/>
        <family val="2"/>
        <charset val="136"/>
      </rPr>
      <t>台灣布袋戲發展史</t>
    </r>
  </si>
  <si>
    <r>
      <rPr>
        <sz val="10"/>
        <color indexed="8"/>
        <rFont val="微軟正黑體"/>
        <family val="2"/>
        <charset val="136"/>
      </rPr>
      <t>陳龍廷</t>
    </r>
  </si>
  <si>
    <t>9789578015197</t>
  </si>
  <si>
    <t>http://www.airitibooks.com/detail.aspx?PublicationID=P200903301764</t>
  </si>
  <si>
    <r>
      <rPr>
        <sz val="10"/>
        <color indexed="8"/>
        <rFont val="微軟正黑體"/>
        <family val="2"/>
        <charset val="136"/>
      </rPr>
      <t>影像下的現代</t>
    </r>
  </si>
  <si>
    <r>
      <rPr>
        <sz val="10"/>
        <color indexed="8"/>
        <rFont val="微軟正黑體"/>
        <family val="2"/>
        <charset val="136"/>
      </rPr>
      <t>周英雄，馮品佳</t>
    </r>
  </si>
  <si>
    <t>9789574451951</t>
  </si>
  <si>
    <t>http://www.airitibooks.com/detail.aspx?PublicationID=P20090227183</t>
  </si>
  <si>
    <r>
      <rPr>
        <sz val="10"/>
        <color indexed="8"/>
        <rFont val="微軟正黑體"/>
        <family val="2"/>
        <charset val="136"/>
      </rPr>
      <t>我的幸福部屋</t>
    </r>
  </si>
  <si>
    <r>
      <rPr>
        <sz val="10"/>
        <color indexed="8"/>
        <rFont val="微軟正黑體"/>
        <family val="2"/>
        <charset val="136"/>
      </rPr>
      <t>金契妍</t>
    </r>
  </si>
  <si>
    <t>9789866843327</t>
  </si>
  <si>
    <t>http://www.airitibooks.com/detail.aspx?PublicationID=P20090325548</t>
  </si>
  <si>
    <r>
      <rPr>
        <sz val="10"/>
        <color indexed="8"/>
        <rFont val="微軟正黑體"/>
        <family val="2"/>
        <charset val="136"/>
      </rPr>
      <t>走進工藝之家</t>
    </r>
    <r>
      <rPr>
        <sz val="10"/>
        <color indexed="8"/>
        <rFont val="Arial"/>
        <family val="2"/>
      </rPr>
      <t>2</t>
    </r>
    <r>
      <rPr>
        <sz val="10"/>
        <color indexed="8"/>
        <rFont val="微軟正黑體"/>
        <family val="2"/>
        <charset val="136"/>
      </rPr>
      <t>－空間．設計與工藝的對話</t>
    </r>
  </si>
  <si>
    <t>9789860295832</t>
  </si>
  <si>
    <t>http://www.airitibooks.com/detail.aspx?PublicationID=P20130531016</t>
  </si>
  <si>
    <r>
      <rPr>
        <sz val="10"/>
        <color indexed="8"/>
        <rFont val="微軟正黑體"/>
        <family val="2"/>
        <charset val="136"/>
      </rPr>
      <t>普羅米修斯的禮物？論諾諾《普羅米修斯》中的神話意含</t>
    </r>
  </si>
  <si>
    <r>
      <rPr>
        <sz val="10"/>
        <color indexed="8"/>
        <rFont val="微軟正黑體"/>
        <family val="2"/>
        <charset val="136"/>
      </rPr>
      <t>陳希茹</t>
    </r>
  </si>
  <si>
    <t>9789866300301</t>
  </si>
  <si>
    <t>http://www.airitibooks.com/detail.aspx?PublicationID=P20121203064</t>
  </si>
  <si>
    <r>
      <rPr>
        <sz val="10"/>
        <color indexed="8"/>
        <rFont val="微軟正黑體"/>
        <family val="2"/>
        <charset val="136"/>
      </rPr>
      <t>玩包裝：包裝幸福的</t>
    </r>
    <r>
      <rPr>
        <sz val="10"/>
        <color indexed="8"/>
        <rFont val="Arial"/>
        <family val="2"/>
      </rPr>
      <t>40</t>
    </r>
    <r>
      <rPr>
        <sz val="10"/>
        <color indexed="8"/>
        <rFont val="微軟正黑體"/>
        <family val="2"/>
        <charset val="136"/>
      </rPr>
      <t>種方法</t>
    </r>
  </si>
  <si>
    <r>
      <rPr>
        <sz val="10"/>
        <color indexed="8"/>
        <rFont val="微軟正黑體"/>
        <family val="2"/>
        <charset val="136"/>
      </rPr>
      <t>生活玩意兒</t>
    </r>
    <r>
      <rPr>
        <sz val="10"/>
        <color indexed="8"/>
        <rFont val="Arial"/>
        <family val="2"/>
      </rPr>
      <t>4</t>
    </r>
  </si>
  <si>
    <r>
      <rPr>
        <sz val="10"/>
        <color indexed="8"/>
        <rFont val="微軟正黑體"/>
        <family val="2"/>
        <charset val="136"/>
      </rPr>
      <t>洪繡巒</t>
    </r>
  </si>
  <si>
    <t>9789579874229</t>
  </si>
  <si>
    <t>http://www.airitibooks.com/detail.aspx?PublicationID=P20110114011</t>
  </si>
  <si>
    <r>
      <rPr>
        <sz val="10"/>
        <color indexed="8"/>
        <rFont val="微軟正黑體"/>
        <family val="2"/>
        <charset val="136"/>
      </rPr>
      <t>室內設計鑑賞集</t>
    </r>
  </si>
  <si>
    <r>
      <rPr>
        <sz val="10"/>
        <color indexed="8"/>
        <rFont val="微軟正黑體"/>
        <family val="2"/>
        <charset val="136"/>
      </rPr>
      <t>台中市室內設計裝修商業同業公會</t>
    </r>
  </si>
  <si>
    <r>
      <rPr>
        <sz val="10"/>
        <color indexed="8"/>
        <rFont val="微軟正黑體"/>
        <family val="2"/>
        <charset val="136"/>
      </rPr>
      <t>台中市室內設計裝修商業同業公會編</t>
    </r>
  </si>
  <si>
    <t>4712070143261</t>
  </si>
  <si>
    <t>http://www.airitibooks.com/detail.aspx?PublicationID=P20100930002</t>
  </si>
  <si>
    <r>
      <rPr>
        <sz val="10"/>
        <color indexed="8"/>
        <rFont val="微軟正黑體"/>
        <family val="2"/>
        <charset val="136"/>
      </rPr>
      <t>工藝新樂園</t>
    </r>
  </si>
  <si>
    <r>
      <rPr>
        <sz val="10"/>
        <color indexed="8"/>
        <rFont val="微軟正黑體"/>
        <family val="2"/>
        <charset val="136"/>
      </rPr>
      <t>國立臺灣工藝研究所，許峰旗，覃桂茂</t>
    </r>
  </si>
  <si>
    <t>1009603631</t>
  </si>
  <si>
    <t>http://www.airitibooks.com/detail.aspx?PublicationID=P20100203076</t>
  </si>
  <si>
    <r>
      <rPr>
        <sz val="10"/>
        <color indexed="8"/>
        <rFont val="微軟正黑體"/>
        <family val="2"/>
        <charset val="136"/>
      </rPr>
      <t>戲劇的結構與解構</t>
    </r>
  </si>
  <si>
    <r>
      <rPr>
        <sz val="10"/>
        <color indexed="8"/>
        <rFont val="微軟正黑體"/>
        <family val="2"/>
        <charset val="136"/>
      </rPr>
      <t>孫惠柱</t>
    </r>
  </si>
  <si>
    <t>9574451399</t>
  </si>
  <si>
    <t>http://www.airitibooks.com/detail.aspx?PublicationID=P20090227176</t>
  </si>
  <si>
    <r>
      <rPr>
        <sz val="10"/>
        <color indexed="8"/>
        <rFont val="微軟正黑體"/>
        <family val="2"/>
        <charset val="136"/>
      </rPr>
      <t>幼兒音樂與律動</t>
    </r>
  </si>
  <si>
    <r>
      <rPr>
        <sz val="10"/>
        <color indexed="8"/>
        <rFont val="微軟正黑體"/>
        <family val="2"/>
        <charset val="136"/>
      </rPr>
      <t>林朱彥，張美雲</t>
    </r>
  </si>
  <si>
    <t>9789866860904</t>
  </si>
  <si>
    <t>http://www.airitibooks.com/detail.aspx?PublicationID=P20120620024</t>
  </si>
  <si>
    <r>
      <rPr>
        <sz val="10"/>
        <color indexed="8"/>
        <rFont val="微軟正黑體"/>
        <family val="2"/>
        <charset val="136"/>
      </rPr>
      <t>西洋藝術便利貼：你不可不知道的藝術家故事與藝術小辭典</t>
    </r>
  </si>
  <si>
    <r>
      <rPr>
        <sz val="10"/>
        <color indexed="8"/>
        <rFont val="微軟正黑體"/>
        <family val="2"/>
        <charset val="136"/>
      </rPr>
      <t>許麗雯</t>
    </r>
  </si>
  <si>
    <t>9789866620027</t>
  </si>
  <si>
    <r>
      <t>900</t>
    </r>
    <r>
      <rPr>
        <sz val="10"/>
        <color indexed="8"/>
        <rFont val="微軟正黑體"/>
        <family val="2"/>
        <charset val="136"/>
      </rPr>
      <t>藝術總論</t>
    </r>
  </si>
  <si>
    <t>http://www.airitibooks.com/detail.aspx?PublicationID=P200903281528</t>
  </si>
  <si>
    <r>
      <rPr>
        <sz val="10"/>
        <color indexed="8"/>
        <rFont val="微軟正黑體"/>
        <family val="2"/>
        <charset val="136"/>
      </rPr>
      <t>戲曲劇本編撰「三部曲」－原創、改編、修編：劉慧芬戲曲劇本選集</t>
    </r>
  </si>
  <si>
    <r>
      <rPr>
        <sz val="10"/>
        <color indexed="8"/>
        <rFont val="微軟正黑體"/>
        <family val="2"/>
        <charset val="136"/>
      </rPr>
      <t>劉慧芬</t>
    </r>
  </si>
  <si>
    <t>9789576689147</t>
  </si>
  <si>
    <t>http://www.airitibooks.com/detail.aspx?PublicationID=P20120919034</t>
  </si>
  <si>
    <r>
      <rPr>
        <sz val="10"/>
        <color indexed="8"/>
        <rFont val="微軟正黑體"/>
        <family val="2"/>
        <charset val="136"/>
      </rPr>
      <t>室內設計的迷思</t>
    </r>
  </si>
  <si>
    <r>
      <t>Life Style</t>
    </r>
    <r>
      <rPr>
        <sz val="10"/>
        <color indexed="8"/>
        <rFont val="微軟正黑體"/>
        <family val="2"/>
        <charset val="136"/>
      </rPr>
      <t>風格館</t>
    </r>
    <r>
      <rPr>
        <sz val="10"/>
        <color indexed="8"/>
        <rFont val="Arial"/>
        <family val="2"/>
      </rPr>
      <t>003</t>
    </r>
  </si>
  <si>
    <t>9789868332249</t>
  </si>
  <si>
    <t>http://www.airitibooks.com/detail.aspx?PublicationID=P20121108041</t>
  </si>
  <si>
    <r>
      <rPr>
        <sz val="10"/>
        <color indexed="8"/>
        <rFont val="微軟正黑體"/>
        <family val="2"/>
        <charset val="136"/>
      </rPr>
      <t>悠遊哲學之美的生命藝術家－辛意雲</t>
    </r>
    <phoneticPr fontId="9" type="noConversion"/>
  </si>
  <si>
    <r>
      <rPr>
        <sz val="10"/>
        <color indexed="8"/>
        <rFont val="微軟正黑體"/>
        <family val="2"/>
        <charset val="136"/>
      </rPr>
      <t>顏淑惠</t>
    </r>
    <phoneticPr fontId="9" type="noConversion"/>
  </si>
  <si>
    <t>9789860175660</t>
  </si>
  <si>
    <r>
      <t>780</t>
    </r>
    <r>
      <rPr>
        <sz val="10"/>
        <color indexed="8"/>
        <rFont val="微軟正黑體"/>
        <family val="2"/>
        <charset val="136"/>
      </rPr>
      <t>傳記</t>
    </r>
    <phoneticPr fontId="9" type="noConversion"/>
  </si>
  <si>
    <t>http://www.airitibooks.com/detail.aspx?PublicationID=P20130221052</t>
  </si>
  <si>
    <t>2011設計戰國策：教育部鼓勵學生參加藝術與設計類國際競賽計畫專輯</t>
  </si>
  <si>
    <t>9789860321210</t>
  </si>
  <si>
    <t>http://www.airitibooks.com/detail.aspx?PublicationID=P20130604018</t>
  </si>
  <si>
    <r>
      <rPr>
        <sz val="10"/>
        <color indexed="8"/>
        <rFont val="微軟正黑體"/>
        <family val="2"/>
        <charset val="136"/>
      </rPr>
      <t>青花‧釉裏紅：歐陽健中收藏展</t>
    </r>
  </si>
  <si>
    <t>9789860268584</t>
  </si>
  <si>
    <t>http://www.airitibooks.com/detail.aspx?PublicationID=P20130604009</t>
  </si>
  <si>
    <r>
      <rPr>
        <sz val="10"/>
        <color indexed="8"/>
        <rFont val="微軟正黑體"/>
        <family val="2"/>
        <charset val="136"/>
      </rPr>
      <t>三房</t>
    </r>
    <r>
      <rPr>
        <sz val="10"/>
        <color indexed="8"/>
        <rFont val="Arial"/>
        <family val="2"/>
      </rPr>
      <t>&amp;</t>
    </r>
    <r>
      <rPr>
        <sz val="10"/>
        <color indexed="8"/>
        <rFont val="微軟正黑體"/>
        <family val="2"/>
        <charset val="136"/>
      </rPr>
      <t>兩房裝潢事典</t>
    </r>
  </si>
  <si>
    <r>
      <rPr>
        <sz val="10"/>
        <color indexed="8"/>
        <rFont val="微軟正黑體"/>
        <family val="2"/>
        <charset val="136"/>
      </rPr>
      <t>金版</t>
    </r>
  </si>
  <si>
    <t>9789866966682</t>
  </si>
  <si>
    <t>http://www.airitibooks.com/detail.aspx?PublicationID=P20090325564</t>
  </si>
  <si>
    <r>
      <rPr>
        <sz val="10"/>
        <color indexed="8"/>
        <rFont val="微軟正黑體"/>
        <family val="2"/>
        <charset val="136"/>
      </rPr>
      <t>大坪數住宅裝潢事典</t>
    </r>
  </si>
  <si>
    <t>9789866966736</t>
  </si>
  <si>
    <t>http://www.airitibooks.com/detail.aspx?PublicationID=P20090325123</t>
  </si>
  <si>
    <r>
      <rPr>
        <sz val="10"/>
        <color indexed="8"/>
        <rFont val="微軟正黑體"/>
        <family val="2"/>
        <charset val="136"/>
      </rPr>
      <t>別墅裝修事典</t>
    </r>
  </si>
  <si>
    <t>9789866966880</t>
  </si>
  <si>
    <t>http://www.airitibooks.com/detail.aspx?PublicationID=P20090325120</t>
  </si>
  <si>
    <r>
      <rPr>
        <sz val="10"/>
        <color indexed="8"/>
        <rFont val="微軟正黑體"/>
        <family val="2"/>
        <charset val="136"/>
      </rPr>
      <t>高樓住宅裝修事典</t>
    </r>
  </si>
  <si>
    <t>9789866966897</t>
  </si>
  <si>
    <t>http://www.airitibooks.com/detail.aspx?PublicationID=P20090325428</t>
  </si>
  <si>
    <r>
      <rPr>
        <sz val="10"/>
        <color indexed="8"/>
        <rFont val="微軟正黑體"/>
        <family val="2"/>
        <charset val="136"/>
      </rPr>
      <t>樓中樓裝修事典</t>
    </r>
  </si>
  <si>
    <t>9789866966873</t>
  </si>
  <si>
    <t>http://www.airitibooks.com/detail.aspx?PublicationID=P20090325422</t>
  </si>
  <si>
    <r>
      <rPr>
        <sz val="10"/>
        <color indexed="8"/>
        <rFont val="微軟正黑體"/>
        <family val="2"/>
        <charset val="136"/>
      </rPr>
      <t>三段式設計表現技法</t>
    </r>
  </si>
  <si>
    <r>
      <rPr>
        <sz val="10"/>
        <color indexed="8"/>
        <rFont val="微軟正黑體"/>
        <family val="2"/>
        <charset val="136"/>
      </rPr>
      <t>視傳文化事業有限公司</t>
    </r>
  </si>
  <si>
    <r>
      <rPr>
        <sz val="10"/>
        <color indexed="8"/>
        <rFont val="微軟正黑體"/>
        <family val="2"/>
        <charset val="136"/>
      </rPr>
      <t>增修</t>
    </r>
    <r>
      <rPr>
        <sz val="10"/>
        <color indexed="8"/>
        <rFont val="Arial"/>
        <family val="2"/>
      </rPr>
      <t>2</t>
    </r>
    <r>
      <rPr>
        <sz val="10"/>
        <color indexed="8"/>
        <rFont val="微軟正黑體"/>
        <family val="2"/>
        <charset val="136"/>
      </rPr>
      <t>版</t>
    </r>
  </si>
  <si>
    <r>
      <rPr>
        <sz val="10"/>
        <color indexed="8"/>
        <rFont val="微軟正黑體"/>
        <family val="2"/>
        <charset val="136"/>
      </rPr>
      <t>楊裕隆，陳美蓉</t>
    </r>
  </si>
  <si>
    <t>9573014009</t>
  </si>
  <si>
    <t>http://www.airitibooks.com/detail.aspx?PublicationID=P20090302189</t>
  </si>
  <si>
    <r>
      <rPr>
        <sz val="10"/>
        <color indexed="8"/>
        <rFont val="微軟正黑體"/>
        <family val="2"/>
        <charset val="136"/>
      </rPr>
      <t>台灣教育圖案</t>
    </r>
  </si>
  <si>
    <r>
      <rPr>
        <sz val="10"/>
        <color indexed="8"/>
        <rFont val="微軟正黑體"/>
        <family val="2"/>
        <charset val="136"/>
      </rPr>
      <t>何妍儀</t>
    </r>
    <r>
      <rPr>
        <sz val="10"/>
        <color indexed="8"/>
        <rFont val="Arial"/>
        <family val="2"/>
      </rPr>
      <t>(</t>
    </r>
    <r>
      <rPr>
        <sz val="10"/>
        <color indexed="8"/>
        <rFont val="微軟正黑體"/>
        <family val="2"/>
        <charset val="136"/>
      </rPr>
      <t>著</t>
    </r>
    <r>
      <rPr>
        <sz val="10"/>
        <color indexed="8"/>
        <rFont val="Arial"/>
        <family val="2"/>
      </rPr>
      <t>)</t>
    </r>
    <r>
      <rPr>
        <sz val="10"/>
        <color indexed="8"/>
        <rFont val="微軟正黑體"/>
        <family val="2"/>
        <charset val="136"/>
      </rPr>
      <t>，張仟又</t>
    </r>
    <r>
      <rPr>
        <sz val="10"/>
        <color indexed="8"/>
        <rFont val="Arial"/>
        <family val="2"/>
      </rPr>
      <t>(</t>
    </r>
    <r>
      <rPr>
        <sz val="10"/>
        <color indexed="8"/>
        <rFont val="微軟正黑體"/>
        <family val="2"/>
        <charset val="136"/>
      </rPr>
      <t>譯</t>
    </r>
    <r>
      <rPr>
        <sz val="10"/>
        <color indexed="8"/>
        <rFont val="Arial"/>
        <family val="2"/>
      </rPr>
      <t>)</t>
    </r>
    <r>
      <rPr>
        <sz val="10"/>
        <color indexed="8"/>
        <rFont val="微軟正黑體"/>
        <family val="2"/>
        <charset val="136"/>
      </rPr>
      <t>，王宥澄，陳立苹，廖婉甄</t>
    </r>
    <r>
      <rPr>
        <sz val="10"/>
        <color indexed="8"/>
        <rFont val="Arial"/>
        <family val="2"/>
      </rPr>
      <t>(</t>
    </r>
    <r>
      <rPr>
        <sz val="10"/>
        <color indexed="8"/>
        <rFont val="微軟正黑體"/>
        <family val="2"/>
        <charset val="136"/>
      </rPr>
      <t>繪</t>
    </r>
    <r>
      <rPr>
        <sz val="10"/>
        <color indexed="8"/>
        <rFont val="Arial"/>
        <family val="2"/>
      </rPr>
      <t>)</t>
    </r>
  </si>
  <si>
    <t>9789868761025</t>
  </si>
  <si>
    <t>http://www.airitibooks.com/detail.aspx?PublicationID=P20120427060</t>
  </si>
  <si>
    <r>
      <rPr>
        <sz val="10"/>
        <rFont val="Times New Roman"/>
        <family val="1"/>
      </rPr>
      <t>藝術家的書─從馬諦斯到當代藝術</t>
    </r>
  </si>
  <si>
    <r>
      <rPr>
        <sz val="10"/>
        <rFont val="Times New Roman"/>
        <family val="1"/>
      </rPr>
      <t>國立歷史博物館</t>
    </r>
  </si>
  <si>
    <r>
      <rPr>
        <sz val="10"/>
        <rFont val="Times New Roman"/>
        <family val="1"/>
      </rPr>
      <t>國立歷史博物館編輯委員會</t>
    </r>
  </si>
  <si>
    <t>1009601367</t>
  </si>
  <si>
    <t>960應用美術</t>
  </si>
  <si>
    <t>http://www.airitibooks.com/detail.aspx?PublicationID=P20100203079</t>
  </si>
  <si>
    <r>
      <t>HTML 5</t>
    </r>
    <r>
      <rPr>
        <sz val="10"/>
        <color indexed="8"/>
        <rFont val="微軟正黑體"/>
        <family val="2"/>
        <charset val="136"/>
      </rPr>
      <t>＆</t>
    </r>
    <r>
      <rPr>
        <sz val="10"/>
        <color indexed="8"/>
        <rFont val="Arial"/>
        <family val="2"/>
      </rPr>
      <t>CSS 3</t>
    </r>
    <r>
      <rPr>
        <sz val="10"/>
        <color indexed="8"/>
        <rFont val="微軟正黑體"/>
        <family val="2"/>
        <charset val="136"/>
      </rPr>
      <t>網頁程式設計</t>
    </r>
    <phoneticPr fontId="9" type="noConversion"/>
  </si>
  <si>
    <r>
      <rPr>
        <sz val="10"/>
        <color indexed="8"/>
        <rFont val="微軟正黑體"/>
        <family val="2"/>
        <charset val="136"/>
      </rPr>
      <t>碁峯資訊股份有限公司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</si>
  <si>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陳惠貞</t>
    </r>
    <phoneticPr fontId="9" type="noConversion"/>
  </si>
  <si>
    <t>9789862767108</t>
  </si>
  <si>
    <r>
      <t>310</t>
    </r>
    <r>
      <rPr>
        <sz val="10"/>
        <color indexed="8"/>
        <rFont val="微軟正黑體"/>
        <family val="2"/>
        <charset val="136"/>
      </rPr>
      <t>數學</t>
    </r>
    <phoneticPr fontId="9" type="noConversion"/>
  </si>
  <si>
    <t>http://www.airitibooks.com/detail.aspx?PublicationID=P20130205107</t>
  </si>
  <si>
    <r>
      <rPr>
        <sz val="10"/>
        <color indexed="8"/>
        <rFont val="微軟正黑體"/>
        <family val="2"/>
        <charset val="136"/>
      </rPr>
      <t>電腦程式語言</t>
    </r>
  </si>
  <si>
    <r>
      <rPr>
        <sz val="10"/>
        <color indexed="8"/>
        <rFont val="微軟正黑體"/>
        <family val="2"/>
        <charset val="136"/>
      </rPr>
      <t>跟我學</t>
    </r>
    <r>
      <rPr>
        <sz val="10"/>
        <color indexed="8"/>
        <rFont val="Arial"/>
        <family val="2"/>
      </rPr>
      <t>Photoshop CS6</t>
    </r>
    <r>
      <rPr>
        <sz val="10"/>
        <color indexed="8"/>
        <rFont val="微軟正黑體"/>
        <family val="2"/>
        <charset val="136"/>
      </rPr>
      <t>一定要會的影像處理技巧：適用</t>
    </r>
    <r>
      <rPr>
        <sz val="10"/>
        <color indexed="8"/>
        <rFont val="Arial"/>
        <family val="2"/>
      </rPr>
      <t>CS6/CS5/CS4</t>
    </r>
  </si>
  <si>
    <r>
      <rPr>
        <sz val="10"/>
        <color indexed="8"/>
        <rFont val="微軟正黑體"/>
        <family val="2"/>
        <charset val="136"/>
      </rPr>
      <t>恩光技術團隊，郭姮劭，何頌凱</t>
    </r>
  </si>
  <si>
    <t>9789862766279</t>
  </si>
  <si>
    <t>http://www.airitibooks.com/detail.aspx?PublicationID=P20121018011</t>
  </si>
  <si>
    <r>
      <t>PHP</t>
    </r>
    <r>
      <rPr>
        <sz val="10"/>
        <color indexed="8"/>
        <rFont val="微軟正黑體"/>
        <family val="2"/>
        <charset val="136"/>
      </rPr>
      <t>＆</t>
    </r>
    <r>
      <rPr>
        <sz val="10"/>
        <color indexed="8"/>
        <rFont val="Arial"/>
        <family val="2"/>
      </rPr>
      <t>MySQL</t>
    </r>
    <r>
      <rPr>
        <sz val="10"/>
        <color indexed="8"/>
        <rFont val="微軟正黑體"/>
        <family val="2"/>
        <charset val="136"/>
      </rPr>
      <t>案例開發實戰手冊</t>
    </r>
  </si>
  <si>
    <r>
      <rPr>
        <sz val="10"/>
        <color indexed="8"/>
        <rFont val="微軟正黑體"/>
        <family val="2"/>
        <charset val="136"/>
      </rPr>
      <t>碁峰學苑</t>
    </r>
  </si>
  <si>
    <r>
      <rPr>
        <sz val="10"/>
        <color indexed="8"/>
        <rFont val="微軟正黑體"/>
        <family val="2"/>
        <charset val="136"/>
      </rPr>
      <t>陳惠貞，陳俊榮</t>
    </r>
  </si>
  <si>
    <t>9789862765166</t>
  </si>
  <si>
    <t>http://www.airitibooks.com/detail.aspx?PublicationID=P20121018013</t>
  </si>
  <si>
    <r>
      <t>iOS6</t>
    </r>
    <r>
      <rPr>
        <sz val="10"/>
        <color indexed="8"/>
        <rFont val="微軟正黑體"/>
        <family val="2"/>
        <charset val="136"/>
      </rPr>
      <t>程式設計實戰－</t>
    </r>
    <r>
      <rPr>
        <sz val="10"/>
        <color indexed="8"/>
        <rFont val="Arial"/>
        <family val="2"/>
      </rPr>
      <t>136</t>
    </r>
    <r>
      <rPr>
        <sz val="10"/>
        <color indexed="8"/>
        <rFont val="微軟正黑體"/>
        <family val="2"/>
        <charset val="136"/>
      </rPr>
      <t>個快速上手的開發技巧</t>
    </r>
    <phoneticPr fontId="9" type="noConversion"/>
  </si>
  <si>
    <r>
      <rPr>
        <sz val="10"/>
        <color indexed="8"/>
        <rFont val="微軟正黑體"/>
        <family val="2"/>
        <charset val="136"/>
      </rPr>
      <t>朱克剛</t>
    </r>
    <phoneticPr fontId="9" type="noConversion"/>
  </si>
  <si>
    <t>9789862766712</t>
  </si>
  <si>
    <t>http://www.airitibooks.com/detail.aspx?PublicationID=P20130205106</t>
  </si>
  <si>
    <r>
      <t>Kinect</t>
    </r>
    <r>
      <rPr>
        <sz val="10"/>
        <color indexed="8"/>
        <rFont val="微軟正黑體"/>
        <family val="2"/>
        <charset val="136"/>
      </rPr>
      <t>體感程式設計入門</t>
    </r>
  </si>
  <si>
    <r>
      <rPr>
        <sz val="10"/>
        <color indexed="8"/>
        <rFont val="微軟正黑體"/>
        <family val="2"/>
        <charset val="136"/>
      </rPr>
      <t>王森</t>
    </r>
  </si>
  <si>
    <t>9789862765845</t>
  </si>
  <si>
    <t>http://www.airitibooks.com/detail.aspx?PublicationID=P20121018010</t>
  </si>
  <si>
    <t>Dreamweaver CS6 網頁設計創意魔法</t>
  </si>
  <si>
    <r>
      <rPr>
        <sz val="10"/>
        <color indexed="8"/>
        <rFont val="微軟正黑體"/>
        <family val="2"/>
        <charset val="136"/>
      </rPr>
      <t>易習圖書</t>
    </r>
  </si>
  <si>
    <r>
      <rPr>
        <sz val="10"/>
        <color indexed="8"/>
        <rFont val="微軟正黑體"/>
        <family val="2"/>
        <charset val="136"/>
      </rPr>
      <t>林佳生</t>
    </r>
  </si>
  <si>
    <t>9789866025419</t>
  </si>
  <si>
    <t>http://www.airitibooks.com/detail.aspx?PublicationID=P20130517033</t>
  </si>
  <si>
    <r>
      <rPr>
        <sz val="10"/>
        <color indexed="8"/>
        <rFont val="微軟正黑體"/>
        <family val="2"/>
        <charset val="136"/>
      </rPr>
      <t>跟我學</t>
    </r>
    <r>
      <rPr>
        <sz val="10"/>
        <color indexed="8"/>
        <rFont val="Arial"/>
        <family val="2"/>
      </rPr>
      <t>Windows8</t>
    </r>
    <r>
      <rPr>
        <sz val="10"/>
        <color indexed="8"/>
        <rFont val="微軟正黑體"/>
        <family val="2"/>
        <charset val="136"/>
      </rPr>
      <t>：全新介面一試就上手！</t>
    </r>
  </si>
  <si>
    <r>
      <rPr>
        <sz val="10"/>
        <color indexed="8"/>
        <rFont val="微軟正黑體"/>
        <family val="2"/>
        <charset val="136"/>
      </rPr>
      <t>志凌資訊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微軟正黑體"/>
        <family val="2"/>
        <charset val="136"/>
      </rPr>
      <t>江高舉，郭姮劭，劉緻儀</t>
    </r>
  </si>
  <si>
    <t>9789862766514</t>
  </si>
  <si>
    <t>http://www.airitibooks.com/detail.aspx?PublicationID=P20121211021</t>
  </si>
  <si>
    <r>
      <rPr>
        <sz val="10"/>
        <color indexed="8"/>
        <rFont val="微軟正黑體"/>
        <family val="2"/>
        <charset val="136"/>
      </rPr>
      <t>遠距照護書集：寬頻網路</t>
    </r>
    <r>
      <rPr>
        <sz val="10"/>
        <color indexed="8"/>
        <rFont val="Arial"/>
        <family val="2"/>
      </rPr>
      <t>/</t>
    </r>
    <r>
      <rPr>
        <sz val="10"/>
        <color indexed="8"/>
        <rFont val="微軟正黑體"/>
        <family val="2"/>
        <charset val="136"/>
      </rPr>
      <t>雲端運算（第一冊）</t>
    </r>
  </si>
  <si>
    <t>EBK9900000434</t>
  </si>
  <si>
    <t>http://www.airitibooks.com/detail.aspx?PublicationID=P20121112001</t>
  </si>
  <si>
    <r>
      <rPr>
        <sz val="10"/>
        <color indexed="10"/>
        <rFont val="細明體"/>
        <family val="3"/>
        <charset val="136"/>
      </rPr>
      <t>一步一腳印學網頁設計－</t>
    </r>
    <r>
      <rPr>
        <sz val="10"/>
        <color indexed="10"/>
        <rFont val="Arial"/>
        <family val="2"/>
      </rPr>
      <t>FrontPage</t>
    </r>
    <r>
      <rPr>
        <sz val="10"/>
        <color indexed="10"/>
        <rFont val="細明體"/>
        <family val="3"/>
        <charset val="136"/>
      </rPr>
      <t>、</t>
    </r>
    <r>
      <rPr>
        <sz val="10"/>
        <color indexed="10"/>
        <rFont val="Arial"/>
        <family val="2"/>
      </rPr>
      <t>ASP.NET</t>
    </r>
    <phoneticPr fontId="9" type="noConversion"/>
  </si>
  <si>
    <r>
      <rPr>
        <sz val="10"/>
        <color indexed="8"/>
        <rFont val="微軟正黑體"/>
        <family val="2"/>
        <charset val="136"/>
      </rPr>
      <t>易習圖書</t>
    </r>
    <phoneticPr fontId="9" type="noConversion"/>
  </si>
  <si>
    <r>
      <rPr>
        <sz val="10"/>
        <color indexed="8"/>
        <rFont val="微軟正黑體"/>
        <family val="2"/>
        <charset val="136"/>
      </rPr>
      <t>德克斯特實驗室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微軟正黑體"/>
        <family val="2"/>
        <charset val="136"/>
      </rPr>
      <t>李俊德、施弼耀、戴顯榮</t>
    </r>
    <phoneticPr fontId="9" type="noConversion"/>
  </si>
  <si>
    <t>9789866025761</t>
  </si>
  <si>
    <t>http://www.airitibooks.com/detail.aspx?PublicationID=P20130517031</t>
  </si>
  <si>
    <r>
      <rPr>
        <sz val="10"/>
        <color indexed="8"/>
        <rFont val="細明體"/>
        <family val="3"/>
        <charset val="136"/>
      </rPr>
      <t>原書名</t>
    </r>
    <r>
      <rPr>
        <sz val="10"/>
        <color indexed="8"/>
        <rFont val="Arial"/>
        <family val="2"/>
      </rPr>
      <t>:</t>
    </r>
    <r>
      <rPr>
        <sz val="10"/>
        <color indexed="8"/>
        <rFont val="細明體"/>
        <family val="3"/>
        <charset val="136"/>
      </rPr>
      <t>一步一腳印學網頁設計</t>
    </r>
    <r>
      <rPr>
        <sz val="10"/>
        <color indexed="8"/>
        <rFont val="Arial"/>
        <family val="2"/>
      </rPr>
      <t>--</t>
    </r>
    <r>
      <rPr>
        <strike/>
        <sz val="10"/>
        <color indexed="10"/>
        <rFont val="細明體"/>
        <family val="3"/>
        <charset val="136"/>
      </rPr>
      <t>入門、</t>
    </r>
    <r>
      <rPr>
        <sz val="10"/>
        <color indexed="8"/>
        <rFont val="Arial"/>
        <family val="2"/>
      </rPr>
      <t>FrontPage</t>
    </r>
    <r>
      <rPr>
        <sz val="10"/>
        <color indexed="8"/>
        <rFont val="細明體"/>
        <family val="3"/>
        <charset val="136"/>
      </rPr>
      <t>、</t>
    </r>
    <r>
      <rPr>
        <sz val="10"/>
        <color indexed="8"/>
        <rFont val="Arial"/>
        <family val="2"/>
      </rPr>
      <t>ASP.NET</t>
    </r>
    <phoneticPr fontId="2" type="noConversion"/>
  </si>
  <si>
    <t>PhotoShop影像處理實務</t>
  </si>
  <si>
    <t>9789866025808</t>
  </si>
  <si>
    <t>http://www.airitibooks.com/detail.aspx?PublicationID=P20130506003</t>
  </si>
  <si>
    <r>
      <rPr>
        <sz val="10"/>
        <color indexed="8"/>
        <rFont val="微軟正黑體"/>
        <family val="2"/>
        <charset val="136"/>
      </rPr>
      <t>跟我學</t>
    </r>
    <r>
      <rPr>
        <sz val="10"/>
        <color indexed="8"/>
        <rFont val="Arial"/>
        <family val="2"/>
      </rPr>
      <t>Illustrator CS6</t>
    </r>
    <r>
      <rPr>
        <sz val="10"/>
        <color indexed="8"/>
        <rFont val="微軟正黑體"/>
        <family val="2"/>
        <charset val="136"/>
      </rPr>
      <t>一定要會的美工繪圖技巧</t>
    </r>
  </si>
  <si>
    <r>
      <rPr>
        <sz val="10"/>
        <color indexed="8"/>
        <rFont val="微軟正黑體"/>
        <family val="2"/>
        <charset val="136"/>
      </rPr>
      <t>志凌資訊，劉緻儀，江高舉</t>
    </r>
  </si>
  <si>
    <t>9789862766316</t>
  </si>
  <si>
    <t>http://www.airitibooks.com/detail.aspx?PublicationID=P20121018012</t>
  </si>
  <si>
    <t>Illustrator向量繪圖實務</t>
  </si>
  <si>
    <r>
      <rPr>
        <sz val="10"/>
        <color indexed="8"/>
        <rFont val="微軟正黑體"/>
        <family val="2"/>
        <charset val="136"/>
      </rPr>
      <t>林佳生</t>
    </r>
    <phoneticPr fontId="9" type="noConversion"/>
  </si>
  <si>
    <t>9789866025792</t>
  </si>
  <si>
    <t>http://www.airitibooks.com/detail.aspx?PublicationID=P20130506004</t>
  </si>
  <si>
    <r>
      <t xml:space="preserve">PhotoShop CS6 </t>
    </r>
    <r>
      <rPr>
        <sz val="10"/>
        <color indexed="8"/>
        <rFont val="微軟正黑體"/>
        <family val="2"/>
        <charset val="136"/>
      </rPr>
      <t>影像創意魔法</t>
    </r>
  </si>
  <si>
    <t>9789866025723</t>
  </si>
  <si>
    <t>http://www.airitibooks.com/detail.aspx?PublicationID=P20130517030</t>
  </si>
  <si>
    <t>Illustrator CS6影像創意魔法</t>
  </si>
  <si>
    <t>9789866025785</t>
  </si>
  <si>
    <t>http://www.airitibooks.com/detail.aspx?PublicationID=P20130517032</t>
  </si>
  <si>
    <r>
      <rPr>
        <sz val="10"/>
        <color indexed="8"/>
        <rFont val="微軟正黑體"/>
        <family val="2"/>
        <charset val="136"/>
      </rPr>
      <t>原書名</t>
    </r>
    <r>
      <rPr>
        <sz val="10"/>
        <color indexed="8"/>
        <rFont val="Arial"/>
        <family val="2"/>
      </rPr>
      <t xml:space="preserve">: Illustrator CS6 </t>
    </r>
    <r>
      <rPr>
        <sz val="10"/>
        <color indexed="10"/>
        <rFont val="微軟正黑體"/>
        <family val="2"/>
        <charset val="136"/>
      </rPr>
      <t>繪圖</t>
    </r>
    <r>
      <rPr>
        <sz val="10"/>
        <color indexed="8"/>
        <rFont val="微軟正黑體"/>
        <family val="2"/>
        <charset val="136"/>
      </rPr>
      <t>創意魔法</t>
    </r>
    <r>
      <rPr>
        <sz val="10"/>
        <color indexed="8"/>
        <rFont val="Arial"/>
        <family val="2"/>
      </rPr>
      <t xml:space="preserve"> </t>
    </r>
    <phoneticPr fontId="2" type="noConversion"/>
  </si>
  <si>
    <r>
      <rPr>
        <sz val="10"/>
        <color indexed="8"/>
        <rFont val="微軟正黑體"/>
        <family val="2"/>
        <charset val="136"/>
      </rPr>
      <t>深入淺出</t>
    </r>
    <r>
      <rPr>
        <sz val="10"/>
        <color indexed="8"/>
        <rFont val="Arial"/>
        <family val="2"/>
      </rPr>
      <t>Java</t>
    </r>
    <r>
      <rPr>
        <sz val="10"/>
        <color indexed="8"/>
        <rFont val="微軟正黑體"/>
        <family val="2"/>
        <charset val="136"/>
      </rPr>
      <t>程式設計</t>
    </r>
  </si>
  <si>
    <r>
      <rPr>
        <sz val="10"/>
        <color indexed="8"/>
        <rFont val="微軟正黑體"/>
        <family val="2"/>
        <charset val="136"/>
      </rPr>
      <t>經瑋國際股份有限公司</t>
    </r>
  </si>
  <si>
    <r>
      <rPr>
        <sz val="10"/>
        <color indexed="8"/>
        <rFont val="微軟正黑體"/>
        <family val="2"/>
        <charset val="136"/>
      </rPr>
      <t>陳明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微軟正黑體"/>
        <family val="2"/>
        <charset val="136"/>
      </rPr>
      <t>編著、何英治審閱</t>
    </r>
  </si>
  <si>
    <t>9789866154898</t>
  </si>
  <si>
    <t>http://www.airitibooks.com/detail.aspx?PublicationID=P20130517024</t>
  </si>
  <si>
    <t>PowerPoint 2010 精選教材 隨手翻</t>
  </si>
  <si>
    <t>9789866154812</t>
  </si>
  <si>
    <t>http://www.airitibooks.com/detail.aspx?PublicationID=P20130517045</t>
  </si>
  <si>
    <r>
      <t xml:space="preserve">Access </t>
    </r>
    <r>
      <rPr>
        <sz val="10"/>
        <color indexed="8"/>
        <rFont val="微軟正黑體"/>
        <family val="2"/>
        <charset val="136"/>
      </rPr>
      <t>進銷存管理實例寶典</t>
    </r>
  </si>
  <si>
    <t>9789866025846</t>
  </si>
  <si>
    <t>http://www.airitibooks.com/detail.aspx?PublicationID=P20130517039</t>
  </si>
  <si>
    <t>Excel 2010 精選教材 隨手翻</t>
  </si>
  <si>
    <t>9789866154881</t>
  </si>
  <si>
    <t>http://www.airitibooks.com/detail.aspx?PublicationID=P20130517042</t>
  </si>
  <si>
    <r>
      <t xml:space="preserve">PhotoImpact X3 </t>
    </r>
    <r>
      <rPr>
        <sz val="10"/>
        <color indexed="10"/>
        <rFont val="Times New Roman"/>
        <family val="1"/>
      </rPr>
      <t>隨手翻</t>
    </r>
  </si>
  <si>
    <t>9789866154447</t>
  </si>
  <si>
    <t>http://www.airitibooks.com/detail.aspx?PublicationID=P20130517025</t>
  </si>
  <si>
    <r>
      <rPr>
        <sz val="10"/>
        <color indexed="8"/>
        <rFont val="微軟正黑體"/>
        <family val="2"/>
        <charset val="136"/>
      </rPr>
      <t>原書名</t>
    </r>
    <r>
      <rPr>
        <sz val="10"/>
        <color indexed="8"/>
        <rFont val="Arial"/>
        <family val="2"/>
      </rPr>
      <t>: PhotoImpact X3</t>
    </r>
    <r>
      <rPr>
        <strike/>
        <sz val="10"/>
        <color indexed="10"/>
        <rFont val="Arial"/>
        <family val="2"/>
      </rPr>
      <t xml:space="preserve"> </t>
    </r>
    <r>
      <rPr>
        <strike/>
        <sz val="10"/>
        <color indexed="10"/>
        <rFont val="新細明體"/>
        <family val="1"/>
        <charset val="136"/>
      </rPr>
      <t>數位相片處理</t>
    </r>
    <r>
      <rPr>
        <sz val="10"/>
        <color indexed="8"/>
        <rFont val="微軟正黑體"/>
        <family val="2"/>
        <charset val="136"/>
      </rPr>
      <t>隨手翻</t>
    </r>
    <phoneticPr fontId="9" type="noConversion"/>
  </si>
  <si>
    <t>Word 2010精選教材隨手翻</t>
  </si>
  <si>
    <t>9789866154829</t>
  </si>
  <si>
    <t>http://www.airitibooks.com/detail.aspx?PublicationID=P20130517047</t>
  </si>
  <si>
    <r>
      <rPr>
        <sz val="10"/>
        <color indexed="8"/>
        <rFont val="微軟正黑體"/>
        <family val="2"/>
        <charset val="136"/>
      </rPr>
      <t>電腦輔助立體製圖丙級術科解析手冊</t>
    </r>
    <r>
      <rPr>
        <sz val="10"/>
        <color indexed="8"/>
        <rFont val="Arial"/>
        <family val="2"/>
      </rPr>
      <t xml:space="preserve"> Soildworks</t>
    </r>
  </si>
  <si>
    <r>
      <rPr>
        <sz val="10"/>
        <color indexed="8"/>
        <rFont val="微軟正黑體"/>
        <family val="2"/>
        <charset val="136"/>
      </rPr>
      <t>孫之遨</t>
    </r>
  </si>
  <si>
    <t>9789866025730</t>
  </si>
  <si>
    <t>http://www.airitibooks.com/detail.aspx?PublicationID=P20130517020</t>
  </si>
  <si>
    <t>Excel 2010辦公室管理職場應用寶典</t>
  </si>
  <si>
    <t>9789866025143</t>
  </si>
  <si>
    <t>http://www.airitibooks.com/detail.aspx?PublicationID=P20130517043</t>
  </si>
  <si>
    <r>
      <rPr>
        <sz val="10"/>
        <color indexed="8"/>
        <rFont val="微軟正黑體"/>
        <family val="2"/>
        <charset val="136"/>
      </rPr>
      <t>學會</t>
    </r>
    <r>
      <rPr>
        <sz val="10"/>
        <color indexed="8"/>
        <rFont val="Arial"/>
        <family val="2"/>
      </rPr>
      <t>Objective</t>
    </r>
    <r>
      <rPr>
        <sz val="10"/>
        <color indexed="8"/>
        <rFont val="微軟正黑體"/>
        <family val="2"/>
        <charset val="136"/>
      </rPr>
      <t>─</t>
    </r>
    <r>
      <rPr>
        <sz val="10"/>
        <color indexed="8"/>
        <rFont val="Arial"/>
        <family val="2"/>
      </rPr>
      <t>C</t>
    </r>
    <r>
      <rPr>
        <sz val="10"/>
        <color indexed="8"/>
        <rFont val="微軟正黑體"/>
        <family val="2"/>
        <charset val="136"/>
      </rPr>
      <t>的</t>
    </r>
    <r>
      <rPr>
        <sz val="10"/>
        <color indexed="8"/>
        <rFont val="Arial"/>
        <family val="2"/>
      </rPr>
      <t>24</t>
    </r>
    <r>
      <rPr>
        <sz val="10"/>
        <color indexed="8"/>
        <rFont val="微軟正黑體"/>
        <family val="2"/>
        <charset val="136"/>
      </rPr>
      <t>堂課</t>
    </r>
  </si>
  <si>
    <r>
      <rPr>
        <sz val="10"/>
        <color indexed="8"/>
        <rFont val="微軟正黑體"/>
        <family val="2"/>
        <charset val="136"/>
      </rPr>
      <t>蔡明志</t>
    </r>
  </si>
  <si>
    <t>9789862760505</t>
  </si>
  <si>
    <t>http://www.airitibooks.com/detail.aspx?PublicationID=P20120525107</t>
  </si>
  <si>
    <r>
      <rPr>
        <sz val="10"/>
        <color indexed="8"/>
        <rFont val="微軟正黑體"/>
        <family val="2"/>
        <charset val="136"/>
      </rPr>
      <t>全方位學習</t>
    </r>
    <r>
      <rPr>
        <sz val="10"/>
        <color indexed="8"/>
        <rFont val="Arial"/>
        <family val="2"/>
      </rPr>
      <t>PHP</t>
    </r>
    <r>
      <rPr>
        <sz val="10"/>
        <color indexed="8"/>
        <rFont val="微軟正黑體"/>
        <family val="2"/>
        <charset val="136"/>
      </rPr>
      <t>＆</t>
    </r>
    <r>
      <rPr>
        <sz val="10"/>
        <color indexed="8"/>
        <rFont val="Arial"/>
        <family val="2"/>
      </rPr>
      <t>MySQL</t>
    </r>
  </si>
  <si>
    <r>
      <rPr>
        <sz val="10"/>
        <color indexed="8"/>
        <rFont val="微軟正黑體"/>
        <family val="2"/>
        <charset val="136"/>
      </rPr>
      <t>藍易</t>
    </r>
  </si>
  <si>
    <t>9789866025051</t>
  </si>
  <si>
    <t>http://www.airitibooks.com/detail.aspx?PublicationID=P20121112049</t>
  </si>
  <si>
    <r>
      <t>Java</t>
    </r>
    <r>
      <rPr>
        <sz val="10"/>
        <color indexed="10"/>
        <rFont val="細明體"/>
        <family val="3"/>
        <charset val="136"/>
      </rPr>
      <t>網路程式設計與資料傳遞</t>
    </r>
    <phoneticPr fontId="9" type="noConversion"/>
  </si>
  <si>
    <r>
      <rPr>
        <sz val="10"/>
        <color indexed="8"/>
        <rFont val="微軟正黑體"/>
        <family val="2"/>
        <charset val="136"/>
      </rPr>
      <t>賈蓉生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微軟正黑體"/>
        <family val="2"/>
        <charset val="136"/>
      </rPr>
      <t>吳宗靜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微軟正黑體"/>
        <family val="2"/>
        <charset val="136"/>
      </rPr>
      <t>施嘉佶</t>
    </r>
  </si>
  <si>
    <t>9789866551833</t>
  </si>
  <si>
    <t>http://www.airitibooks.com/detail.aspx?PublicationID=P20130517023</t>
  </si>
  <si>
    <r>
      <rPr>
        <sz val="10"/>
        <color indexed="8"/>
        <rFont val="微軟正黑體"/>
        <family val="2"/>
        <charset val="136"/>
      </rPr>
      <t>原書名</t>
    </r>
    <r>
      <rPr>
        <sz val="10"/>
        <color indexed="8"/>
        <rFont val="Arial"/>
        <family val="2"/>
      </rPr>
      <t>: Java</t>
    </r>
    <r>
      <rPr>
        <sz val="10"/>
        <color indexed="8"/>
        <rFont val="微軟正黑體"/>
        <family val="2"/>
        <charset val="136"/>
      </rPr>
      <t>網路程式與資料傳遞</t>
    </r>
    <phoneticPr fontId="2" type="noConversion"/>
  </si>
  <si>
    <t xml:space="preserve">SPSS統計應用學習實務－問卷分析與應用統計(第三版) </t>
  </si>
  <si>
    <r>
      <rPr>
        <sz val="10"/>
        <color indexed="8"/>
        <rFont val="微軟正黑體"/>
        <family val="2"/>
        <charset val="136"/>
      </rPr>
      <t>吳明隆</t>
    </r>
  </si>
  <si>
    <t>9789866154560</t>
  </si>
  <si>
    <t>http://www.airitibooks.com/detail.aspx?PublicationID=P20130517041</t>
  </si>
  <si>
    <r>
      <rPr>
        <sz val="10"/>
        <color indexed="8"/>
        <rFont val="微軟正黑體"/>
        <family val="2"/>
        <charset val="136"/>
      </rPr>
      <t>簡易</t>
    </r>
    <r>
      <rPr>
        <sz val="10"/>
        <color indexed="8"/>
        <rFont val="Arial"/>
        <family val="2"/>
      </rPr>
      <t xml:space="preserve"> Dreamweaver CS5 </t>
    </r>
    <r>
      <rPr>
        <sz val="10"/>
        <color indexed="8"/>
        <rFont val="微軟正黑體"/>
        <family val="2"/>
        <charset val="136"/>
      </rPr>
      <t>入門</t>
    </r>
  </si>
  <si>
    <t>9789866154638</t>
  </si>
  <si>
    <t>http://www.airitibooks.com/detail.aspx?PublicationID=P20130517028</t>
  </si>
  <si>
    <r>
      <rPr>
        <sz val="10"/>
        <color indexed="8"/>
        <rFont val="微軟正黑體"/>
        <family val="2"/>
        <charset val="136"/>
      </rPr>
      <t>簡易</t>
    </r>
    <r>
      <rPr>
        <sz val="10"/>
        <color indexed="8"/>
        <rFont val="Arial"/>
        <family val="2"/>
      </rPr>
      <t xml:space="preserve"> Flash CS5 </t>
    </r>
    <r>
      <rPr>
        <sz val="10"/>
        <color indexed="8"/>
        <rFont val="微軟正黑體"/>
        <family val="2"/>
        <charset val="136"/>
      </rPr>
      <t>入門</t>
    </r>
  </si>
  <si>
    <t>9789866154614</t>
  </si>
  <si>
    <t>http://www.airitibooks.com/detail.aspx?PublicationID=P20130517029</t>
  </si>
  <si>
    <r>
      <rPr>
        <sz val="10"/>
        <color indexed="8"/>
        <rFont val="微軟正黑體"/>
        <family val="2"/>
        <charset val="136"/>
      </rPr>
      <t>簡易</t>
    </r>
    <r>
      <rPr>
        <sz val="10"/>
        <color indexed="8"/>
        <rFont val="Arial"/>
        <family val="2"/>
      </rPr>
      <t xml:space="preserve"> PhotoShop CS5 </t>
    </r>
    <r>
      <rPr>
        <sz val="10"/>
        <color indexed="8"/>
        <rFont val="微軟正黑體"/>
        <family val="2"/>
        <charset val="136"/>
      </rPr>
      <t>入門</t>
    </r>
  </si>
  <si>
    <t>9789866154652</t>
  </si>
  <si>
    <t>http://www.airitibooks.com/detail.aspx?PublicationID=P20130517027</t>
  </si>
  <si>
    <t>索羅斯都要用的MetaTrader黃金交易術－應用篇</t>
  </si>
  <si>
    <t>Dave C</t>
  </si>
  <si>
    <t>9789868871311</t>
  </si>
  <si>
    <t>http://www.airitibooks.com/detail.aspx?PublicationID=P20130517021</t>
  </si>
  <si>
    <r>
      <rPr>
        <sz val="10"/>
        <color indexed="8"/>
        <rFont val="微軟正黑體"/>
        <family val="2"/>
        <charset val="136"/>
      </rPr>
      <t>遊戲自由</t>
    </r>
    <r>
      <rPr>
        <sz val="10"/>
        <color indexed="8"/>
        <rFont val="Arial"/>
        <family val="2"/>
      </rPr>
      <t>e</t>
    </r>
    <r>
      <rPr>
        <sz val="10"/>
        <color indexed="8"/>
        <rFont val="微軟正黑體"/>
        <family val="2"/>
        <charset val="136"/>
      </rPr>
      <t>學園</t>
    </r>
    <r>
      <rPr>
        <sz val="10"/>
        <color indexed="8"/>
        <rFont val="Arial"/>
        <family val="2"/>
      </rPr>
      <t>Scratch</t>
    </r>
  </si>
  <si>
    <r>
      <rPr>
        <sz val="10"/>
        <color indexed="8"/>
        <rFont val="微軟正黑體"/>
        <family val="2"/>
        <charset val="136"/>
      </rPr>
      <t>智識家資訊有限公司</t>
    </r>
  </si>
  <si>
    <r>
      <rPr>
        <sz val="10"/>
        <color indexed="8"/>
        <rFont val="微軟正黑體"/>
        <family val="2"/>
        <charset val="136"/>
      </rPr>
      <t>賴健二</t>
    </r>
  </si>
  <si>
    <t>9789868425057</t>
  </si>
  <si>
    <t>http://www.airitibooks.com/detail.aspx?PublicationID=P20120829078</t>
  </si>
  <si>
    <r>
      <rPr>
        <sz val="10"/>
        <color indexed="8"/>
        <rFont val="微軟正黑體"/>
        <family val="2"/>
        <charset val="136"/>
      </rPr>
      <t>影像自由</t>
    </r>
    <r>
      <rPr>
        <sz val="10"/>
        <color indexed="8"/>
        <rFont val="Arial"/>
        <family val="2"/>
      </rPr>
      <t>e</t>
    </r>
    <r>
      <rPr>
        <sz val="10"/>
        <color indexed="8"/>
        <rFont val="微軟正黑體"/>
        <family val="2"/>
        <charset val="136"/>
      </rPr>
      <t>學園</t>
    </r>
    <r>
      <rPr>
        <sz val="10"/>
        <color indexed="8"/>
        <rFont val="Arial"/>
        <family val="2"/>
      </rPr>
      <t>PhotoCap</t>
    </r>
  </si>
  <si>
    <r>
      <rPr>
        <sz val="10"/>
        <color indexed="8"/>
        <rFont val="微軟正黑體"/>
        <family val="2"/>
        <charset val="136"/>
      </rPr>
      <t>呂聰賢</t>
    </r>
  </si>
  <si>
    <t>9789868425040</t>
  </si>
  <si>
    <t>http://www.airitibooks.com/detail.aspx?PublicationID=P20120829079</t>
  </si>
  <si>
    <t>秒殺Windows 7 快速入門</t>
  </si>
  <si>
    <t>9789866025105</t>
  </si>
  <si>
    <t>http://www.airitibooks.com/detail.aspx?PublicationID=P20130517022</t>
  </si>
  <si>
    <t>簡報 Plus</t>
  </si>
  <si>
    <t>9789866551871</t>
  </si>
  <si>
    <t>http://www.airitibooks.com/detail.aspx?PublicationID=P20130517044</t>
  </si>
  <si>
    <r>
      <rPr>
        <sz val="10"/>
        <color indexed="8"/>
        <rFont val="微軟正黑體"/>
        <family val="2"/>
        <charset val="136"/>
      </rPr>
      <t>跟我學</t>
    </r>
    <r>
      <rPr>
        <sz val="10"/>
        <color indexed="8"/>
        <rFont val="Arial"/>
        <family val="2"/>
      </rPr>
      <t>Windows7</t>
    </r>
    <r>
      <rPr>
        <sz val="10"/>
        <color indexed="8"/>
        <rFont val="微軟正黑體"/>
        <family val="2"/>
        <charset val="136"/>
      </rPr>
      <t>網路安全總管：防毒‧妨駭‧防網路釣魚攻擊和資料加密防護</t>
    </r>
  </si>
  <si>
    <r>
      <rPr>
        <sz val="10"/>
        <color indexed="8"/>
        <rFont val="微軟正黑體"/>
        <family val="2"/>
        <charset val="136"/>
      </rPr>
      <t>志凌資訊顧問群</t>
    </r>
  </si>
  <si>
    <t>9789861818887</t>
  </si>
  <si>
    <t>http://www.airitibooks.com/detail.aspx?PublicationID=P20120522101</t>
  </si>
  <si>
    <r>
      <t>Ubuntu Linux</t>
    </r>
    <r>
      <rPr>
        <sz val="10"/>
        <color indexed="8"/>
        <rFont val="微軟正黑體"/>
        <family val="2"/>
        <charset val="136"/>
      </rPr>
      <t>網管手冊：網路服務、資通安全一手搞定</t>
    </r>
  </si>
  <si>
    <r>
      <rPr>
        <sz val="10"/>
        <color indexed="8"/>
        <rFont val="微軟正黑體"/>
        <family val="2"/>
        <charset val="136"/>
      </rPr>
      <t>劉勇炫</t>
    </r>
  </si>
  <si>
    <t>9789862762295</t>
  </si>
  <si>
    <t>http://www.airitibooks.com/detail.aspx?PublicationID=P20121018009</t>
  </si>
  <si>
    <r>
      <rPr>
        <sz val="10"/>
        <color indexed="8"/>
        <rFont val="微軟正黑體"/>
        <family val="2"/>
        <charset val="136"/>
      </rPr>
      <t>自由攝影師的生財之道大公開</t>
    </r>
  </si>
  <si>
    <r>
      <rPr>
        <sz val="10"/>
        <color indexed="8"/>
        <rFont val="微軟正黑體"/>
        <family val="2"/>
        <charset val="136"/>
      </rPr>
      <t>胡為君</t>
    </r>
  </si>
  <si>
    <t>9789861813066</t>
  </si>
  <si>
    <r>
      <t>950</t>
    </r>
    <r>
      <rPr>
        <sz val="10"/>
        <color indexed="8"/>
        <rFont val="微軟正黑體"/>
        <family val="2"/>
        <charset val="136"/>
      </rPr>
      <t>攝影；電腦藝術</t>
    </r>
  </si>
  <si>
    <t>http://www.airitibooks.com/detail.aspx?PublicationID=P20120719013</t>
  </si>
  <si>
    <r>
      <rPr>
        <sz val="10"/>
        <color indexed="8"/>
        <rFont val="微軟正黑體"/>
        <family val="2"/>
        <charset val="136"/>
      </rPr>
      <t>完整學會</t>
    </r>
    <r>
      <rPr>
        <sz val="10"/>
        <color indexed="8"/>
        <rFont val="Arial"/>
        <family val="2"/>
      </rPr>
      <t xml:space="preserve">Adobe CS5 </t>
    </r>
    <r>
      <rPr>
        <sz val="10"/>
        <color indexed="8"/>
        <rFont val="微軟正黑體"/>
        <family val="2"/>
        <charset val="136"/>
      </rPr>
      <t>影像Ⅹ繪圖Ⅹ網頁Ⅹ動畫</t>
    </r>
  </si>
  <si>
    <t>9789866154621</t>
  </si>
  <si>
    <t>http://www.airitibooks.com/detail.aspx?PublicationID=P20130517026</t>
  </si>
  <si>
    <r>
      <rPr>
        <sz val="10"/>
        <color indexed="8"/>
        <rFont val="微軟正黑體"/>
        <family val="2"/>
        <charset val="136"/>
      </rPr>
      <t>舞動</t>
    </r>
    <r>
      <rPr>
        <sz val="10"/>
        <color indexed="8"/>
        <rFont val="Arial"/>
        <family val="2"/>
      </rPr>
      <t xml:space="preserve"> Excel 2010 </t>
    </r>
    <r>
      <rPr>
        <sz val="10"/>
        <color indexed="8"/>
        <rFont val="微軟正黑體"/>
        <family val="2"/>
        <charset val="136"/>
      </rPr>
      <t>中文版</t>
    </r>
  </si>
  <si>
    <r>
      <rPr>
        <sz val="10"/>
        <color indexed="8"/>
        <rFont val="微軟正黑體"/>
        <family val="2"/>
        <charset val="136"/>
      </rPr>
      <t>黃景增</t>
    </r>
  </si>
  <si>
    <t>9789866154331</t>
  </si>
  <si>
    <t>http://www.airitibooks.com/detail.aspx?PublicationID=P20130604016</t>
  </si>
  <si>
    <t>Software Architecture</t>
    <phoneticPr fontId="9" type="noConversion"/>
  </si>
  <si>
    <r>
      <rPr>
        <sz val="10"/>
        <color indexed="8"/>
        <rFont val="微軟正黑體"/>
        <family val="2"/>
        <charset val="136"/>
      </rPr>
      <t>趙善中</t>
    </r>
  </si>
  <si>
    <t>9789579014489</t>
  </si>
  <si>
    <t>http://www.airitibooks.com/detail.aspx?PublicationID=P20120621204</t>
  </si>
  <si>
    <t>資訊科技與教學應用－議題、理論與實務</t>
    <phoneticPr fontId="2" type="noConversion"/>
  </si>
  <si>
    <r>
      <rPr>
        <sz val="10"/>
        <color indexed="8"/>
        <rFont val="微軟正黑體"/>
        <family val="2"/>
        <charset val="136"/>
      </rPr>
      <t>吳明隆、林振欽</t>
    </r>
  </si>
  <si>
    <t>9789866154508</t>
  </si>
  <si>
    <t>http://www.airitibooks.com/detail.aspx?PublicationID=P20130517019</t>
  </si>
  <si>
    <r>
      <t>SolidWorks</t>
    </r>
    <r>
      <rPr>
        <sz val="10"/>
        <color indexed="8"/>
        <rFont val="微軟正黑體"/>
        <family val="2"/>
        <charset val="136"/>
      </rPr>
      <t>之自動化加工解決方案</t>
    </r>
    <r>
      <rPr>
        <sz val="10"/>
        <color indexed="8"/>
        <rFont val="Arial"/>
        <family val="2"/>
      </rPr>
      <t>(CamWorks)</t>
    </r>
  </si>
  <si>
    <r>
      <rPr>
        <sz val="10"/>
        <color indexed="8"/>
        <rFont val="微軟正黑體"/>
        <family val="2"/>
        <charset val="136"/>
      </rPr>
      <t>徐永源</t>
    </r>
  </si>
  <si>
    <t>9789866154867</t>
  </si>
  <si>
    <t>http://www.airitibooks.com/detail.aspx?PublicationID=P20130517036</t>
  </si>
  <si>
    <r>
      <t xml:space="preserve">SolidWorks </t>
    </r>
    <r>
      <rPr>
        <sz val="10"/>
        <color indexed="8"/>
        <rFont val="微軟正黑體"/>
        <family val="2"/>
        <charset val="136"/>
      </rPr>
      <t>模型溝通策略</t>
    </r>
    <r>
      <rPr>
        <sz val="10"/>
        <color indexed="8"/>
        <rFont val="Arial"/>
        <family val="2"/>
      </rPr>
      <t xml:space="preserve"> eDrawings</t>
    </r>
    <r>
      <rPr>
        <sz val="10"/>
        <color indexed="8"/>
        <rFont val="微軟正黑體"/>
        <family val="2"/>
        <charset val="136"/>
      </rPr>
      <t>篇</t>
    </r>
    <phoneticPr fontId="9" type="noConversion"/>
  </si>
  <si>
    <r>
      <rPr>
        <sz val="10"/>
        <color indexed="8"/>
        <rFont val="微軟正黑體"/>
        <family val="2"/>
        <charset val="136"/>
      </rPr>
      <t>鍾隆嘉</t>
    </r>
  </si>
  <si>
    <t>9789866154980</t>
  </si>
  <si>
    <t>http://www.airitibooks.com/detail.aspx?PublicationID=P20130517037</t>
  </si>
  <si>
    <r>
      <t xml:space="preserve">SolidWorks </t>
    </r>
    <r>
      <rPr>
        <sz val="10"/>
        <color indexed="8"/>
        <rFont val="微軟正黑體"/>
        <family val="2"/>
        <charset val="136"/>
      </rPr>
      <t>模型溝通策略</t>
    </r>
    <r>
      <rPr>
        <sz val="10"/>
        <color indexed="8"/>
        <rFont val="Arial"/>
        <family val="2"/>
      </rPr>
      <t>--</t>
    </r>
    <r>
      <rPr>
        <sz val="10"/>
        <color indexed="8"/>
        <rFont val="微軟正黑體"/>
        <family val="2"/>
        <charset val="136"/>
      </rPr>
      <t>逆向工程篇</t>
    </r>
  </si>
  <si>
    <t>9789866154850</t>
  </si>
  <si>
    <t>http://www.airitibooks.com/detail.aspx?PublicationID=P20130517034</t>
  </si>
  <si>
    <r>
      <t xml:space="preserve">SolidWorks </t>
    </r>
    <r>
      <rPr>
        <sz val="10"/>
        <color indexed="8"/>
        <rFont val="微軟正黑體"/>
        <family val="2"/>
        <charset val="136"/>
      </rPr>
      <t>模型轉檔策略</t>
    </r>
  </si>
  <si>
    <t>9789866025129</t>
  </si>
  <si>
    <t>http://www.airitibooks.com/detail.aspx?PublicationID=P20130517038</t>
  </si>
  <si>
    <r>
      <rPr>
        <sz val="10"/>
        <color indexed="8"/>
        <rFont val="微軟正黑體"/>
        <family val="2"/>
        <charset val="136"/>
      </rPr>
      <t>圖文漫畫</t>
    </r>
  </si>
  <si>
    <t>失眠夜—難過睡不著</t>
  </si>
  <si>
    <r>
      <rPr>
        <sz val="10"/>
        <color indexed="8"/>
        <rFont val="微軟正黑體"/>
        <family val="2"/>
        <charset val="136"/>
      </rPr>
      <t>異想風影音文化股份有限公司</t>
    </r>
  </si>
  <si>
    <r>
      <rPr>
        <sz val="10"/>
        <color indexed="8"/>
        <rFont val="微軟正黑體"/>
        <family val="2"/>
        <charset val="136"/>
      </rPr>
      <t>江學瀅，翁文信</t>
    </r>
  </si>
  <si>
    <t>9789868878327</t>
  </si>
  <si>
    <t>http://www.airitibooks.com/detail.aspx?PublicationID=P20130521120</t>
  </si>
  <si>
    <t>原出版年代2012, 生產後發現出版社提供資訊有誤，更新為2013，書名亦更新，原名為波帕家族品格教育繪本系列-失眠夜篇</t>
  </si>
  <si>
    <t>聖誕夜—分享的喜悅</t>
  </si>
  <si>
    <t>9789868878310</t>
  </si>
  <si>
    <t>http://www.airitibooks.com/detail.aspx?PublicationID=P20130521128</t>
  </si>
  <si>
    <t>原出版年代2012, 生產後發現出版社提供資訊有誤，更新為2013，書名亦更新，原名為波帕家族品格教育繪本系列-聖誕夜篇</t>
  </si>
  <si>
    <r>
      <t>DIY</t>
    </r>
    <r>
      <rPr>
        <sz val="10"/>
        <color indexed="8"/>
        <rFont val="微軟正黑體"/>
        <family val="2"/>
        <charset val="136"/>
      </rPr>
      <t>插圖畫集</t>
    </r>
  </si>
  <si>
    <r>
      <rPr>
        <sz val="10"/>
        <color indexed="8"/>
        <rFont val="微軟正黑體"/>
        <family val="2"/>
        <charset val="136"/>
      </rPr>
      <t>彩風工作室，藍閔工作室</t>
    </r>
  </si>
  <si>
    <t>9789866856365</t>
  </si>
  <si>
    <t>http://www.airitibooks.com/detail.aspx?PublicationID=P20090219049</t>
  </si>
  <si>
    <r>
      <rPr>
        <sz val="10"/>
        <color indexed="8"/>
        <rFont val="微軟正黑體"/>
        <family val="2"/>
        <charset val="136"/>
      </rPr>
      <t>輕鬆學插圖畫集</t>
    </r>
  </si>
  <si>
    <t>9789866856372</t>
  </si>
  <si>
    <t>http://www.airitibooks.com/detail.aspx?PublicationID=P20090219050</t>
  </si>
  <si>
    <r>
      <rPr>
        <sz val="10"/>
        <color indexed="8"/>
        <rFont val="微軟正黑體"/>
        <family val="2"/>
        <charset val="136"/>
      </rPr>
      <t>下港阿媽</t>
    </r>
  </si>
  <si>
    <r>
      <rPr>
        <sz val="10"/>
        <color indexed="8"/>
        <rFont val="微軟正黑體"/>
        <family val="2"/>
        <charset val="136"/>
      </rPr>
      <t>陳義仁</t>
    </r>
  </si>
  <si>
    <t>9789866656347</t>
  </si>
  <si>
    <t>http://www.airitibooks.com/detail.aspx?PublicationID=P20130529038</t>
  </si>
  <si>
    <r>
      <rPr>
        <sz val="10"/>
        <color indexed="8"/>
        <rFont val="微軟正黑體"/>
        <family val="2"/>
        <charset val="136"/>
      </rPr>
      <t>醫林漫畫</t>
    </r>
  </si>
  <si>
    <r>
      <rPr>
        <sz val="10"/>
        <color indexed="8"/>
        <rFont val="微軟正黑體"/>
        <family val="2"/>
        <charset val="136"/>
      </rPr>
      <t>王國新</t>
    </r>
  </si>
  <si>
    <t>9789867080714</t>
  </si>
  <si>
    <t>http://www.airitibooks.com/detail.aspx?PublicationID=P20101022384</t>
  </si>
  <si>
    <r>
      <t>85</t>
    </r>
    <r>
      <rPr>
        <sz val="10"/>
        <color indexed="8"/>
        <rFont val="微軟正黑體"/>
        <family val="2"/>
        <charset val="136"/>
      </rPr>
      <t>階公廁</t>
    </r>
  </si>
  <si>
    <t>OTOKO</t>
  </si>
  <si>
    <t>9789868291010</t>
  </si>
  <si>
    <t>http://www.airitibooks.com/detail.aspx?PublicationID=P20100722038</t>
  </si>
  <si>
    <r>
      <rPr>
        <sz val="10"/>
        <color indexed="8"/>
        <rFont val="微軟正黑體"/>
        <family val="2"/>
        <charset val="136"/>
      </rPr>
      <t>小故事大啟示</t>
    </r>
  </si>
  <si>
    <r>
      <rPr>
        <sz val="10"/>
        <color indexed="8"/>
        <rFont val="微軟正黑體"/>
        <family val="2"/>
        <charset val="136"/>
      </rPr>
      <t>高沛琦（著），高沛瑜，高沛瑩（繪）</t>
    </r>
  </si>
  <si>
    <t>EBK9900000324</t>
  </si>
  <si>
    <t>http://www.airitibooks.com/detail.aspx?PublicationID=P20120622030</t>
  </si>
  <si>
    <r>
      <rPr>
        <sz val="10"/>
        <color indexed="8"/>
        <rFont val="微軟正黑體"/>
        <family val="2"/>
        <charset val="136"/>
      </rPr>
      <t>學生必讀世界名言的智慧</t>
    </r>
  </si>
  <si>
    <r>
      <rPr>
        <sz val="10"/>
        <color indexed="8"/>
        <rFont val="微軟正黑體"/>
        <family val="2"/>
        <charset val="136"/>
      </rPr>
      <t>金美熙</t>
    </r>
    <r>
      <rPr>
        <sz val="10"/>
        <color indexed="8"/>
        <rFont val="Arial"/>
        <family val="2"/>
      </rPr>
      <t>.</t>
    </r>
    <r>
      <rPr>
        <sz val="10"/>
        <color indexed="8"/>
        <rFont val="微軟正黑體"/>
        <family val="2"/>
        <charset val="136"/>
      </rPr>
      <t>南春子</t>
    </r>
  </si>
  <si>
    <t>9789866880858</t>
  </si>
  <si>
    <t>http://www.airitibooks.com/detail.aspx?PublicationID=P200903251434</t>
  </si>
  <si>
    <r>
      <rPr>
        <sz val="10"/>
        <color indexed="8"/>
        <rFont val="微軟正黑體"/>
        <family val="2"/>
        <charset val="136"/>
      </rPr>
      <t>語言學習</t>
    </r>
  </si>
  <si>
    <r>
      <rPr>
        <sz val="10"/>
        <color indexed="8"/>
        <rFont val="微軟正黑體"/>
        <family val="2"/>
        <charset val="136"/>
      </rPr>
      <t>聽懂</t>
    </r>
    <r>
      <rPr>
        <sz val="10"/>
        <color indexed="8"/>
        <rFont val="Arial"/>
        <family val="2"/>
      </rPr>
      <t>CNN</t>
    </r>
    <r>
      <rPr>
        <sz val="10"/>
        <color indexed="8"/>
        <rFont val="微軟正黑體"/>
        <family val="2"/>
        <charset val="136"/>
      </rPr>
      <t>英語環遊世界一定行</t>
    </r>
  </si>
  <si>
    <t>LiveABC</t>
  </si>
  <si>
    <r>
      <t>CNN</t>
    </r>
    <r>
      <rPr>
        <sz val="10"/>
        <color indexed="8"/>
        <rFont val="微軟正黑體"/>
        <family val="2"/>
        <charset val="136"/>
      </rPr>
      <t>互動英語</t>
    </r>
  </si>
  <si>
    <t>4715838650087</t>
  </si>
  <si>
    <t>http://www.airitibooks.com/detail.aspx?PublicationID=P20121115162</t>
  </si>
  <si>
    <r>
      <rPr>
        <sz val="10"/>
        <color indexed="8"/>
        <rFont val="微軟正黑體"/>
        <family val="2"/>
        <charset val="136"/>
      </rPr>
      <t>一考就上！考公職一定要會的英文題庫大全</t>
    </r>
  </si>
  <si>
    <r>
      <rPr>
        <sz val="10"/>
        <color indexed="8"/>
        <rFont val="微軟正黑體"/>
        <family val="2"/>
        <charset val="136"/>
      </rPr>
      <t>知識工場有限公司</t>
    </r>
  </si>
  <si>
    <r>
      <t>Excellent</t>
    </r>
    <r>
      <rPr>
        <sz val="10"/>
        <color indexed="8"/>
        <rFont val="微軟正黑體"/>
        <family val="2"/>
        <charset val="136"/>
      </rPr>
      <t>：</t>
    </r>
    <r>
      <rPr>
        <sz val="10"/>
        <color indexed="8"/>
        <rFont val="Arial"/>
        <family val="2"/>
      </rPr>
      <t>43</t>
    </r>
  </si>
  <si>
    <r>
      <rPr>
        <sz val="10"/>
        <color indexed="8"/>
        <rFont val="微軟正黑體"/>
        <family val="2"/>
        <charset val="136"/>
      </rPr>
      <t>蘇秦</t>
    </r>
  </si>
  <si>
    <t>9789862711217</t>
  </si>
  <si>
    <t>http://www.airitibooks.com/detail.aspx?PublicationID=P20120720009</t>
  </si>
  <si>
    <r>
      <rPr>
        <sz val="10"/>
        <color indexed="8"/>
        <rFont val="微軟正黑體"/>
        <family val="2"/>
        <charset val="136"/>
      </rPr>
      <t>語言學習</t>
    </r>
    <phoneticPr fontId="9" type="noConversion"/>
  </si>
  <si>
    <r>
      <t>New TOEIC 7</t>
    </r>
    <r>
      <rPr>
        <sz val="10"/>
        <color indexed="8"/>
        <rFont val="微軟正黑體"/>
        <family val="2"/>
        <charset val="136"/>
      </rPr>
      <t>大題型拿滿分秘技</t>
    </r>
    <phoneticPr fontId="9" type="noConversion"/>
  </si>
  <si>
    <r>
      <rPr>
        <sz val="10"/>
        <color indexed="8"/>
        <rFont val="微軟正黑體"/>
        <family val="2"/>
        <charset val="136"/>
      </rPr>
      <t>希伯崙股份有限公司</t>
    </r>
    <phoneticPr fontId="9" type="noConversion"/>
  </si>
  <si>
    <r>
      <t>Holly Lin</t>
    </r>
    <r>
      <rPr>
        <sz val="10"/>
        <color indexed="8"/>
        <rFont val="微軟正黑體"/>
        <family val="2"/>
        <charset val="136"/>
      </rPr>
      <t>，</t>
    </r>
    <r>
      <rPr>
        <sz val="10"/>
        <color indexed="8"/>
        <rFont val="Arial"/>
        <family val="2"/>
      </rPr>
      <t>Kathy Chyu</t>
    </r>
    <phoneticPr fontId="9" type="noConversion"/>
  </si>
  <si>
    <t>9789866051302</t>
  </si>
  <si>
    <t>http://www.airitibooks.com/detail.aspx?PublicationID=P20130308002</t>
  </si>
  <si>
    <r>
      <rPr>
        <sz val="10"/>
        <color indexed="8"/>
        <rFont val="微軟正黑體"/>
        <family val="2"/>
        <charset val="136"/>
      </rPr>
      <t>連日本人都按讚生活日語會話</t>
    </r>
    <phoneticPr fontId="9" type="noConversion"/>
  </si>
  <si>
    <r>
      <rPr>
        <sz val="10"/>
        <color indexed="8"/>
        <rFont val="微軟正黑體"/>
        <family val="2"/>
        <charset val="136"/>
      </rPr>
      <t>雅典日研所</t>
    </r>
    <phoneticPr fontId="9" type="noConversion"/>
  </si>
  <si>
    <t>9789866282751</t>
  </si>
  <si>
    <t>http://www.airitibooks.com/detail.aspx?PublicationID=P20130314021</t>
  </si>
  <si>
    <r>
      <rPr>
        <sz val="10"/>
        <color indexed="8"/>
        <rFont val="微軟正黑體"/>
        <family val="2"/>
        <charset val="136"/>
      </rPr>
      <t>馬上說，生活英文迷你短句</t>
    </r>
    <phoneticPr fontId="9" type="noConversion"/>
  </si>
  <si>
    <r>
      <rPr>
        <sz val="10"/>
        <color indexed="8"/>
        <rFont val="微軟正黑體"/>
        <family val="2"/>
        <charset val="136"/>
      </rPr>
      <t>語言鳥</t>
    </r>
    <phoneticPr fontId="9" type="noConversion"/>
  </si>
  <si>
    <r>
      <rPr>
        <sz val="10"/>
        <color indexed="8"/>
        <rFont val="微軟正黑體"/>
        <family val="2"/>
        <charset val="136"/>
      </rPr>
      <t>曾維郁</t>
    </r>
    <phoneticPr fontId="9" type="noConversion"/>
  </si>
  <si>
    <t>9789868895546</t>
  </si>
  <si>
    <t>http://www.airitibooks.com/detail.aspx?PublicationID=P20130314015</t>
  </si>
  <si>
    <r>
      <rPr>
        <sz val="10"/>
        <color indexed="8"/>
        <rFont val="微軟正黑體"/>
        <family val="2"/>
        <charset val="136"/>
      </rPr>
      <t>職場英文會話</t>
    </r>
  </si>
  <si>
    <r>
      <rPr>
        <sz val="10"/>
        <color indexed="8"/>
        <rFont val="微軟正黑體"/>
        <family val="2"/>
        <charset val="136"/>
      </rPr>
      <t>侯惠君</t>
    </r>
  </si>
  <si>
    <t>9789577484710</t>
  </si>
  <si>
    <r>
      <t>800</t>
    </r>
    <r>
      <rPr>
        <sz val="10"/>
        <color indexed="8"/>
        <rFont val="微軟正黑體"/>
        <family val="2"/>
        <charset val="136"/>
      </rPr>
      <t>語言學概論</t>
    </r>
  </si>
  <si>
    <t>http://www.airitibooks.com/detail.aspx?PublicationID=P20121205033</t>
  </si>
  <si>
    <r>
      <rPr>
        <sz val="10"/>
        <color indexed="8"/>
        <rFont val="微軟正黑體"/>
        <family val="2"/>
        <charset val="136"/>
      </rPr>
      <t>全民英檢【中級】克漏字測驗</t>
    </r>
  </si>
  <si>
    <r>
      <rPr>
        <sz val="10"/>
        <color indexed="8"/>
        <rFont val="微軟正黑體"/>
        <family val="2"/>
        <charset val="136"/>
      </rPr>
      <t>知英文化事業有限公司</t>
    </r>
  </si>
  <si>
    <r>
      <rPr>
        <sz val="10"/>
        <color indexed="8"/>
        <rFont val="微軟正黑體"/>
        <family val="2"/>
        <charset val="136"/>
      </rPr>
      <t>吳狄</t>
    </r>
  </si>
  <si>
    <t>9789867025791</t>
  </si>
  <si>
    <t>http://www.airitibooks.com/detail.aspx?PublicationID=P20120910071</t>
  </si>
  <si>
    <r>
      <rPr>
        <sz val="10"/>
        <color indexed="8"/>
        <rFont val="微軟正黑體"/>
        <family val="2"/>
        <charset val="136"/>
      </rPr>
      <t>英文</t>
    </r>
    <r>
      <rPr>
        <sz val="10"/>
        <color indexed="8"/>
        <rFont val="Arial"/>
        <family val="2"/>
      </rPr>
      <t>7000</t>
    </r>
    <r>
      <rPr>
        <sz val="10"/>
        <color indexed="8"/>
        <rFont val="微軟正黑體"/>
        <family val="2"/>
        <charset val="136"/>
      </rPr>
      <t>單字輕鬆帶</t>
    </r>
  </si>
  <si>
    <r>
      <rPr>
        <sz val="10"/>
        <color indexed="8"/>
        <rFont val="微軟正黑體"/>
        <family val="2"/>
        <charset val="136"/>
      </rPr>
      <t>隨身記</t>
    </r>
    <r>
      <rPr>
        <sz val="10"/>
        <color indexed="8"/>
        <rFont val="Arial"/>
        <family val="2"/>
      </rPr>
      <t>02</t>
    </r>
  </si>
  <si>
    <t>BataHsieh</t>
  </si>
  <si>
    <t>9789861974651</t>
  </si>
  <si>
    <t>http://www.airitibooks.com/detail.aspx?PublicationID=P20120614126</t>
  </si>
  <si>
    <r>
      <rPr>
        <sz val="10"/>
        <color indexed="8"/>
        <rFont val="微軟正黑體"/>
        <family val="2"/>
        <charset val="136"/>
      </rPr>
      <t>你一定要會的韓語句型</t>
    </r>
    <phoneticPr fontId="9" type="noConversion"/>
  </si>
  <si>
    <r>
      <rPr>
        <sz val="10"/>
        <color indexed="8"/>
        <rFont val="微軟正黑體"/>
        <family val="2"/>
        <charset val="136"/>
      </rPr>
      <t>雅典韓研所</t>
    </r>
    <phoneticPr fontId="9" type="noConversion"/>
  </si>
  <si>
    <t>9789866282744</t>
  </si>
  <si>
    <t>http://www.airitibooks.com/detail.aspx?PublicationID=P20130314007</t>
  </si>
  <si>
    <r>
      <rPr>
        <sz val="10"/>
        <color indexed="8"/>
        <rFont val="微軟正黑體"/>
        <family val="2"/>
        <charset val="136"/>
      </rPr>
      <t>上班族拼加薪：英文商業書信大全集</t>
    </r>
  </si>
  <si>
    <r>
      <t>biz</t>
    </r>
    <r>
      <rPr>
        <sz val="10"/>
        <color indexed="8"/>
        <rFont val="微軟正黑體"/>
        <family val="2"/>
        <charset val="136"/>
      </rPr>
      <t>互動英語編輯部</t>
    </r>
  </si>
  <si>
    <t>4715838650018</t>
  </si>
  <si>
    <t>http://www.airitibooks.com/detail.aspx?PublicationID=P20121115160</t>
  </si>
  <si>
    <r>
      <rPr>
        <sz val="10"/>
        <color indexed="8"/>
        <rFont val="微軟正黑體"/>
        <family val="2"/>
        <charset val="136"/>
      </rPr>
      <t>快速記憶英語會話單字</t>
    </r>
  </si>
  <si>
    <r>
      <rPr>
        <sz val="10"/>
        <color indexed="8"/>
        <rFont val="微軟正黑體"/>
        <family val="2"/>
        <charset val="136"/>
      </rPr>
      <t>英語速攻</t>
    </r>
    <r>
      <rPr>
        <sz val="10"/>
        <color indexed="8"/>
        <rFont val="Arial"/>
        <family val="2"/>
      </rPr>
      <t>6</t>
    </r>
  </si>
  <si>
    <r>
      <rPr>
        <sz val="10"/>
        <color indexed="8"/>
        <rFont val="微軟正黑體"/>
        <family val="2"/>
        <charset val="136"/>
      </rPr>
      <t>巴德曼</t>
    </r>
  </si>
  <si>
    <t>9789866080296</t>
  </si>
  <si>
    <t>http://www.airitibooks.com/detail.aspx?PublicationID=P20121012309</t>
  </si>
  <si>
    <r>
      <rPr>
        <sz val="10"/>
        <color indexed="8"/>
        <rFont val="微軟正黑體"/>
        <family val="2"/>
        <charset val="136"/>
      </rPr>
      <t>找工作，你的英文要這樣說</t>
    </r>
  </si>
  <si>
    <r>
      <rPr>
        <sz val="10"/>
        <color indexed="8"/>
        <rFont val="微軟正黑體"/>
        <family val="2"/>
        <charset val="136"/>
      </rPr>
      <t>書客文化</t>
    </r>
  </si>
  <si>
    <r>
      <rPr>
        <sz val="10"/>
        <color indexed="8"/>
        <rFont val="微軟正黑體"/>
        <family val="2"/>
        <charset val="136"/>
      </rPr>
      <t>知識窗</t>
    </r>
    <r>
      <rPr>
        <sz val="10"/>
        <color indexed="8"/>
        <rFont val="Arial"/>
        <family val="2"/>
      </rPr>
      <t>04</t>
    </r>
  </si>
  <si>
    <r>
      <rPr>
        <sz val="10"/>
        <color indexed="8"/>
        <rFont val="微軟正黑體"/>
        <family val="2"/>
        <charset val="136"/>
      </rPr>
      <t>王書淮</t>
    </r>
  </si>
  <si>
    <t>9789862712016</t>
  </si>
  <si>
    <t>http://www.airitibooks.com/detail.aspx?PublicationID=P20121121142</t>
  </si>
  <si>
    <r>
      <t>300</t>
    </r>
    <r>
      <rPr>
        <sz val="10"/>
        <color indexed="8"/>
        <rFont val="微軟正黑體"/>
        <family val="2"/>
        <charset val="136"/>
      </rPr>
      <t>片語，讀出你的英文爆發力</t>
    </r>
  </si>
  <si>
    <r>
      <rPr>
        <sz val="10"/>
        <color indexed="8"/>
        <rFont val="微軟正黑體"/>
        <family val="2"/>
        <charset val="136"/>
      </rPr>
      <t>英文王</t>
    </r>
    <r>
      <rPr>
        <sz val="10"/>
        <color indexed="8"/>
        <rFont val="Arial"/>
        <family val="2"/>
      </rPr>
      <t>23</t>
    </r>
  </si>
  <si>
    <t>WennyTsai</t>
  </si>
  <si>
    <t>9789861974613</t>
  </si>
  <si>
    <t>http://www.airitibooks.com/detail.aspx?PublicationID=P20120522073</t>
  </si>
  <si>
    <r>
      <rPr>
        <sz val="10"/>
        <color indexed="8"/>
        <rFont val="微軟正黑體"/>
        <family val="2"/>
        <charset val="136"/>
      </rPr>
      <t>英文</t>
    </r>
    <r>
      <rPr>
        <sz val="10"/>
        <color indexed="8"/>
        <rFont val="Arial"/>
        <family val="2"/>
      </rPr>
      <t>E</t>
    </r>
    <r>
      <rPr>
        <sz val="10"/>
        <color indexed="8"/>
        <rFont val="微軟正黑體"/>
        <family val="2"/>
        <charset val="136"/>
      </rPr>
      <t>－</t>
    </r>
    <r>
      <rPr>
        <sz val="10"/>
        <color indexed="8"/>
        <rFont val="Arial"/>
        <family val="2"/>
      </rPr>
      <t>mail</t>
    </r>
    <r>
      <rPr>
        <sz val="10"/>
        <color indexed="8"/>
        <rFont val="微軟正黑體"/>
        <family val="2"/>
        <charset val="136"/>
      </rPr>
      <t>好好貼萬用大全</t>
    </r>
  </si>
  <si>
    <r>
      <t>Excellent</t>
    </r>
    <r>
      <rPr>
        <sz val="10"/>
        <color indexed="8"/>
        <rFont val="微軟正黑體"/>
        <family val="2"/>
        <charset val="136"/>
      </rPr>
      <t>：</t>
    </r>
    <r>
      <rPr>
        <sz val="10"/>
        <color indexed="8"/>
        <rFont val="Arial"/>
        <family val="2"/>
      </rPr>
      <t>44</t>
    </r>
  </si>
  <si>
    <r>
      <rPr>
        <sz val="10"/>
        <color indexed="8"/>
        <rFont val="微軟正黑體"/>
        <family val="2"/>
        <charset val="136"/>
      </rPr>
      <t>張翔，林奇臻，許紹軒</t>
    </r>
  </si>
  <si>
    <t>9789862711743</t>
  </si>
  <si>
    <t>http://www.airitibooks.com/detail.aspx?PublicationID=P20120720010</t>
  </si>
  <si>
    <r>
      <rPr>
        <sz val="10"/>
        <color indexed="8"/>
        <rFont val="微軟正黑體"/>
        <family val="2"/>
        <charset val="136"/>
      </rPr>
      <t>大學教授教你輕鬆背單字〈基礎版〉</t>
    </r>
  </si>
  <si>
    <r>
      <rPr>
        <sz val="10"/>
        <color indexed="8"/>
        <rFont val="微軟正黑體"/>
        <family val="2"/>
        <charset val="136"/>
      </rPr>
      <t>英文王</t>
    </r>
    <r>
      <rPr>
        <sz val="10"/>
        <color indexed="8"/>
        <rFont val="Arial"/>
        <family val="2"/>
      </rPr>
      <t>24</t>
    </r>
  </si>
  <si>
    <r>
      <rPr>
        <sz val="10"/>
        <color indexed="8"/>
        <rFont val="微軟正黑體"/>
        <family val="2"/>
        <charset val="136"/>
      </rPr>
      <t>王慧娟</t>
    </r>
  </si>
  <si>
    <t>9789861974514</t>
  </si>
  <si>
    <t>http://www.airitibooks.com/detail.aspx?PublicationID=P20120522078</t>
  </si>
  <si>
    <r>
      <rPr>
        <sz val="10"/>
        <color indexed="8"/>
        <rFont val="微軟正黑體"/>
        <family val="2"/>
        <charset val="136"/>
      </rPr>
      <t>新多益</t>
    </r>
    <r>
      <rPr>
        <sz val="10"/>
        <color indexed="8"/>
        <rFont val="Arial"/>
        <family val="2"/>
      </rPr>
      <t>Super Test 990</t>
    </r>
  </si>
  <si>
    <t>Rick Crooks</t>
  </si>
  <si>
    <t>9789867025814</t>
  </si>
  <si>
    <t>http://www.airitibooks.com/detail.aspx?PublicationID=P20120910082</t>
  </si>
  <si>
    <r>
      <rPr>
        <sz val="10"/>
        <color indexed="8"/>
        <rFont val="微軟正黑體"/>
        <family val="2"/>
        <charset val="136"/>
      </rPr>
      <t>初學者必備的日語文法</t>
    </r>
  </si>
  <si>
    <r>
      <rPr>
        <sz val="10"/>
        <color indexed="8"/>
        <rFont val="微軟正黑體"/>
        <family val="2"/>
        <charset val="136"/>
      </rPr>
      <t>全民學日語系列</t>
    </r>
    <r>
      <rPr>
        <sz val="10"/>
        <color indexed="8"/>
        <rFont val="Arial"/>
        <family val="2"/>
      </rPr>
      <t>19</t>
    </r>
  </si>
  <si>
    <r>
      <rPr>
        <sz val="10"/>
        <color indexed="8"/>
        <rFont val="微軟正黑體"/>
        <family val="2"/>
        <charset val="136"/>
      </rPr>
      <t>雅典日研所</t>
    </r>
  </si>
  <si>
    <t>9789866282638</t>
  </si>
  <si>
    <t>http://www.airitibooks.com/detail.aspx?PublicationID=P20121101018</t>
  </si>
  <si>
    <r>
      <rPr>
        <sz val="10"/>
        <color indexed="8"/>
        <rFont val="微軟正黑體"/>
        <family val="2"/>
        <charset val="136"/>
      </rPr>
      <t>英文</t>
    </r>
    <r>
      <rPr>
        <sz val="10"/>
        <color indexed="8"/>
        <rFont val="Arial"/>
        <family val="2"/>
      </rPr>
      <t>2000</t>
    </r>
    <r>
      <rPr>
        <sz val="10"/>
        <color indexed="8"/>
        <rFont val="微軟正黑體"/>
        <family val="2"/>
        <charset val="136"/>
      </rPr>
      <t>單字輕鬆帶</t>
    </r>
  </si>
  <si>
    <r>
      <rPr>
        <sz val="10"/>
        <color indexed="8"/>
        <rFont val="微軟正黑體"/>
        <family val="2"/>
        <charset val="136"/>
      </rPr>
      <t>隨身記</t>
    </r>
    <r>
      <rPr>
        <sz val="10"/>
        <color indexed="8"/>
        <rFont val="Arial"/>
        <family val="2"/>
      </rPr>
      <t>01</t>
    </r>
  </si>
  <si>
    <r>
      <rPr>
        <sz val="10"/>
        <color indexed="8"/>
        <rFont val="微軟正黑體"/>
        <family val="2"/>
        <charset val="136"/>
      </rPr>
      <t>張經珮</t>
    </r>
  </si>
  <si>
    <t>9789861974545</t>
  </si>
  <si>
    <t>http://www.airitibooks.com/detail.aspx?PublicationID=P20120614125</t>
  </si>
  <si>
    <r>
      <rPr>
        <sz val="10"/>
        <color indexed="8"/>
        <rFont val="微軟正黑體"/>
        <family val="2"/>
        <charset val="136"/>
      </rPr>
      <t>英文</t>
    </r>
    <r>
      <rPr>
        <sz val="10"/>
        <color indexed="8"/>
        <rFont val="Arial"/>
        <family val="2"/>
      </rPr>
      <t>4000</t>
    </r>
    <r>
      <rPr>
        <sz val="10"/>
        <color indexed="8"/>
        <rFont val="微軟正黑體"/>
        <family val="2"/>
        <charset val="136"/>
      </rPr>
      <t>單字輕鬆帶</t>
    </r>
  </si>
  <si>
    <r>
      <rPr>
        <sz val="10"/>
        <color indexed="8"/>
        <rFont val="微軟正黑體"/>
        <family val="2"/>
        <charset val="136"/>
      </rPr>
      <t>隨身記</t>
    </r>
    <r>
      <rPr>
        <sz val="10"/>
        <color indexed="8"/>
        <rFont val="Arial"/>
        <family val="2"/>
      </rPr>
      <t>03</t>
    </r>
  </si>
  <si>
    <r>
      <rPr>
        <sz val="10"/>
        <color indexed="8"/>
        <rFont val="微軟正黑體"/>
        <family val="2"/>
        <charset val="136"/>
      </rPr>
      <t>蘇希</t>
    </r>
  </si>
  <si>
    <t>9789861975061</t>
  </si>
  <si>
    <t>http://www.airitibooks.com/detail.aspx?PublicationID=P20121127002</t>
  </si>
  <si>
    <r>
      <rPr>
        <sz val="10"/>
        <color indexed="8"/>
        <rFont val="微軟正黑體"/>
        <family val="2"/>
        <charset val="136"/>
      </rPr>
      <t>為什麼英文能很快學好</t>
    </r>
    <phoneticPr fontId="9" type="noConversion"/>
  </si>
  <si>
    <r>
      <rPr>
        <sz val="10"/>
        <color indexed="8"/>
        <rFont val="微軟正黑體"/>
        <family val="2"/>
        <charset val="136"/>
      </rPr>
      <t>華人世紀出版有限公司</t>
    </r>
    <phoneticPr fontId="9" type="noConversion"/>
  </si>
  <si>
    <r>
      <rPr>
        <sz val="10"/>
        <color indexed="8"/>
        <rFont val="微軟正黑體"/>
        <family val="2"/>
        <charset val="136"/>
      </rPr>
      <t>仲華，邱于纹</t>
    </r>
    <phoneticPr fontId="9" type="noConversion"/>
  </si>
  <si>
    <t>9789867858689</t>
  </si>
  <si>
    <t>http://www.airitibooks.com/detail.aspx?PublicationID=P20130221107</t>
  </si>
  <si>
    <r>
      <rPr>
        <sz val="10"/>
        <color indexed="8"/>
        <rFont val="微軟正黑體"/>
        <family val="2"/>
        <charset val="136"/>
      </rPr>
      <t>臨時要用的英文單字我們通通有：專為台灣人設計的ㄅㄆㄇ英文單字查找書</t>
    </r>
    <phoneticPr fontId="9" type="noConversion"/>
  </si>
  <si>
    <r>
      <rPr>
        <sz val="10"/>
        <color indexed="8"/>
        <rFont val="微軟正黑體"/>
        <family val="2"/>
        <charset val="136"/>
      </rPr>
      <t>張慈庭英語研發團隊</t>
    </r>
    <phoneticPr fontId="9" type="noConversion"/>
  </si>
  <si>
    <t>9789866010248</t>
  </si>
  <si>
    <t>http://www.airitibooks.com/detail.aspx?PublicationID=P20130205016</t>
  </si>
  <si>
    <r>
      <rPr>
        <sz val="10"/>
        <color indexed="8"/>
        <rFont val="微軟正黑體"/>
        <family val="2"/>
        <charset val="136"/>
      </rPr>
      <t>全民英檢【中高級】翻譯與寫作</t>
    </r>
  </si>
  <si>
    <r>
      <rPr>
        <sz val="10"/>
        <color indexed="8"/>
        <rFont val="微軟正黑體"/>
        <family val="2"/>
        <charset val="136"/>
      </rPr>
      <t>衛德焜</t>
    </r>
  </si>
  <si>
    <t>9789867025715</t>
  </si>
  <si>
    <t>http://www.airitibooks.com/detail.aspx?PublicationID=P20120910076</t>
  </si>
  <si>
    <r>
      <rPr>
        <sz val="10"/>
        <color indexed="8"/>
        <rFont val="微軟正黑體"/>
        <family val="2"/>
        <charset val="136"/>
      </rPr>
      <t>一看就會圖解英語發音</t>
    </r>
  </si>
  <si>
    <r>
      <rPr>
        <sz val="10"/>
        <color indexed="8"/>
        <rFont val="微軟正黑體"/>
        <family val="2"/>
        <charset val="136"/>
      </rPr>
      <t>希伯崙股份有限公司</t>
    </r>
  </si>
  <si>
    <r>
      <rPr>
        <sz val="10"/>
        <color indexed="8"/>
        <rFont val="微軟正黑體"/>
        <family val="2"/>
        <charset val="136"/>
      </rPr>
      <t>希伯崙編輯部</t>
    </r>
  </si>
  <si>
    <t>9789866051258</t>
  </si>
  <si>
    <t>http://www.airitibooks.com/detail.aspx?PublicationID=P20121115171</t>
  </si>
  <si>
    <r>
      <rPr>
        <sz val="10"/>
        <color indexed="8"/>
        <rFont val="微軟正黑體"/>
        <family val="2"/>
        <charset val="136"/>
      </rPr>
      <t>全民英檢【中級】文法、翻譯與作文</t>
    </r>
    <phoneticPr fontId="9" type="noConversion"/>
  </si>
  <si>
    <r>
      <rPr>
        <sz val="10"/>
        <color indexed="8"/>
        <rFont val="微軟正黑體"/>
        <family val="2"/>
        <charset val="136"/>
      </rPr>
      <t>知英文化事業有限公司</t>
    </r>
    <phoneticPr fontId="9" type="noConversion"/>
  </si>
  <si>
    <r>
      <rPr>
        <sz val="10"/>
        <color indexed="8"/>
        <rFont val="微軟正黑體"/>
        <family val="2"/>
        <charset val="136"/>
      </rPr>
      <t>衛德焜</t>
    </r>
    <phoneticPr fontId="9" type="noConversion"/>
  </si>
  <si>
    <t>9789867025708</t>
  </si>
  <si>
    <t>http://www.airitibooks.com/detail.aspx?PublicationID=P20120910073</t>
  </si>
  <si>
    <r>
      <rPr>
        <sz val="10"/>
        <color indexed="8"/>
        <rFont val="微軟正黑體"/>
        <family val="2"/>
        <charset val="136"/>
      </rPr>
      <t>新日檢Ｎ５～Ｎ１必考</t>
    </r>
    <r>
      <rPr>
        <sz val="10"/>
        <color indexed="8"/>
        <rFont val="Arial"/>
        <family val="2"/>
      </rPr>
      <t>10000</t>
    </r>
    <r>
      <rPr>
        <sz val="10"/>
        <color indexed="8"/>
        <rFont val="微軟正黑體"/>
        <family val="2"/>
        <charset val="136"/>
      </rPr>
      <t>單隨手</t>
    </r>
    <r>
      <rPr>
        <sz val="10"/>
        <color indexed="8"/>
        <rFont val="Arial"/>
        <family val="2"/>
      </rPr>
      <t>K</t>
    </r>
  </si>
  <si>
    <r>
      <t>Japanese</t>
    </r>
    <r>
      <rPr>
        <sz val="10"/>
        <color indexed="8"/>
        <rFont val="微軟正黑體"/>
        <family val="2"/>
        <charset val="136"/>
      </rPr>
      <t>攜帶本</t>
    </r>
    <r>
      <rPr>
        <sz val="10"/>
        <color indexed="8"/>
        <rFont val="Arial"/>
        <family val="2"/>
      </rPr>
      <t>03</t>
    </r>
  </si>
  <si>
    <r>
      <rPr>
        <sz val="10"/>
        <color indexed="8"/>
        <rFont val="微軟正黑體"/>
        <family val="2"/>
        <charset val="136"/>
      </rPr>
      <t>第二外語發展語研中心，賴庭筠</t>
    </r>
  </si>
  <si>
    <t>9789862711354</t>
  </si>
  <si>
    <t>http://www.airitibooks.com/detail.aspx?PublicationID=P20120720013</t>
  </si>
  <si>
    <r>
      <rPr>
        <sz val="10"/>
        <color indexed="8"/>
        <rFont val="微軟正黑體"/>
        <family val="2"/>
        <charset val="136"/>
      </rPr>
      <t>全民英檢【中級】必考字彙</t>
    </r>
  </si>
  <si>
    <r>
      <t>Rick Crooks</t>
    </r>
    <r>
      <rPr>
        <sz val="10"/>
        <color indexed="8"/>
        <rFont val="微軟正黑體"/>
        <family val="2"/>
        <charset val="136"/>
      </rPr>
      <t>，王卓群</t>
    </r>
  </si>
  <si>
    <t>9789867025470</t>
  </si>
  <si>
    <t>http://www.airitibooks.com/detail.aspx?PublicationID=P20101012046</t>
  </si>
  <si>
    <r>
      <rPr>
        <sz val="10"/>
        <color indexed="8"/>
        <rFont val="微軟正黑體"/>
        <family val="2"/>
        <charset val="136"/>
      </rPr>
      <t>高分多益口說攻略</t>
    </r>
    <r>
      <rPr>
        <sz val="10"/>
        <color indexed="8"/>
        <rFont val="Arial"/>
        <family val="2"/>
      </rPr>
      <t>200</t>
    </r>
  </si>
  <si>
    <r>
      <rPr>
        <sz val="10"/>
        <color indexed="8"/>
        <rFont val="微軟正黑體"/>
        <family val="2"/>
        <charset val="136"/>
      </rPr>
      <t>曾騰裕，</t>
    </r>
    <r>
      <rPr>
        <sz val="10"/>
        <color indexed="8"/>
        <rFont val="Arial"/>
        <family val="2"/>
      </rPr>
      <t>Stephen Browning</t>
    </r>
  </si>
  <si>
    <t>9789867025760</t>
  </si>
  <si>
    <t>http://www.airitibooks.com/detail.aspx?PublicationID=P20120910087</t>
  </si>
  <si>
    <r>
      <rPr>
        <sz val="10"/>
        <color indexed="8"/>
        <rFont val="微軟正黑體"/>
        <family val="2"/>
        <charset val="136"/>
      </rPr>
      <t>快速記憶</t>
    </r>
    <r>
      <rPr>
        <sz val="10"/>
        <color indexed="8"/>
        <rFont val="Arial"/>
        <family val="2"/>
      </rPr>
      <t>3</t>
    </r>
    <r>
      <rPr>
        <sz val="10"/>
        <color indexed="8"/>
        <rFont val="微軟正黑體"/>
        <family val="2"/>
        <charset val="136"/>
      </rPr>
      <t>天就能說英語</t>
    </r>
  </si>
  <si>
    <r>
      <rPr>
        <sz val="10"/>
        <color indexed="8"/>
        <rFont val="微軟正黑體"/>
        <family val="2"/>
        <charset val="136"/>
      </rPr>
      <t>馬上記</t>
    </r>
    <r>
      <rPr>
        <sz val="10"/>
        <color indexed="8"/>
        <rFont val="Arial"/>
        <family val="2"/>
      </rPr>
      <t>16</t>
    </r>
  </si>
  <si>
    <r>
      <rPr>
        <sz val="10"/>
        <color indexed="8"/>
        <rFont val="微軟正黑體"/>
        <family val="2"/>
        <charset val="136"/>
      </rPr>
      <t>陳伊靜</t>
    </r>
  </si>
  <si>
    <t>9789861974675</t>
  </si>
  <si>
    <t>http://www.airitibooks.com/detail.aspx?PublicationID=P20120522085</t>
  </si>
  <si>
    <r>
      <t>OK</t>
    </r>
    <r>
      <rPr>
        <sz val="10"/>
        <color indexed="10"/>
        <rFont val="Times New Roman"/>
        <family val="1"/>
      </rPr>
      <t>﹐</t>
    </r>
    <r>
      <rPr>
        <sz val="10"/>
        <color indexed="10"/>
        <rFont val="Arial"/>
        <family val="2"/>
      </rPr>
      <t>no problem</t>
    </r>
    <r>
      <rPr>
        <sz val="10"/>
        <color indexed="10"/>
        <rFont val="Times New Roman"/>
        <family val="1"/>
      </rPr>
      <t>﹒你一定要會的基礎對話</t>
    </r>
  </si>
  <si>
    <r>
      <rPr>
        <sz val="10"/>
        <color indexed="8"/>
        <rFont val="微軟正黑體"/>
        <family val="2"/>
        <charset val="136"/>
      </rPr>
      <t>張瑜凌</t>
    </r>
  </si>
  <si>
    <t>9789866282683</t>
  </si>
  <si>
    <t>http://www.airitibooks.com/detail.aspx?PublicationID=P20130131002</t>
  </si>
  <si>
    <r>
      <rPr>
        <sz val="10"/>
        <color indexed="8"/>
        <rFont val="微軟正黑體"/>
        <family val="2"/>
        <charset val="136"/>
      </rPr>
      <t>原書名</t>
    </r>
    <r>
      <rPr>
        <sz val="10"/>
        <color indexed="8"/>
        <rFont val="Arial"/>
        <family val="2"/>
      </rPr>
      <t>: OK</t>
    </r>
    <r>
      <rPr>
        <sz val="10"/>
        <color indexed="8"/>
        <rFont val="微軟正黑體"/>
        <family val="2"/>
        <charset val="136"/>
      </rPr>
      <t>！</t>
    </r>
    <r>
      <rPr>
        <sz val="10"/>
        <color indexed="8"/>
        <rFont val="Arial"/>
        <family val="2"/>
      </rPr>
      <t>no problem</t>
    </r>
    <r>
      <rPr>
        <sz val="10"/>
        <color indexed="8"/>
        <rFont val="微軟正黑體"/>
        <family val="2"/>
        <charset val="136"/>
      </rPr>
      <t>你一定要會的基礎</t>
    </r>
    <phoneticPr fontId="9" type="noConversion"/>
  </si>
  <si>
    <r>
      <rPr>
        <sz val="10"/>
        <color indexed="8"/>
        <rFont val="微軟正黑體"/>
        <family val="2"/>
        <charset val="136"/>
      </rPr>
      <t>實用進階日語文法</t>
    </r>
  </si>
  <si>
    <t>9789866282690</t>
  </si>
  <si>
    <t>http://www.airitibooks.com/detail.aspx?PublicationID=P20130131031</t>
  </si>
  <si>
    <r>
      <rPr>
        <sz val="10"/>
        <color indexed="8"/>
        <rFont val="微軟正黑體"/>
        <family val="2"/>
        <charset val="136"/>
      </rPr>
      <t>社交哈啦英語通</t>
    </r>
  </si>
  <si>
    <t>9789866051265</t>
  </si>
  <si>
    <t>http://www.airitibooks.com/detail.aspx?PublicationID=P20121115174</t>
  </si>
  <si>
    <r>
      <rPr>
        <sz val="10"/>
        <color indexed="8"/>
        <rFont val="微軟正黑體"/>
        <family val="2"/>
        <charset val="136"/>
      </rPr>
      <t>韓國人天天會用到的韓語短句</t>
    </r>
    <phoneticPr fontId="9" type="noConversion"/>
  </si>
  <si>
    <r>
      <rPr>
        <sz val="10"/>
        <color indexed="8"/>
        <rFont val="微軟正黑體"/>
        <family val="2"/>
        <charset val="136"/>
      </rPr>
      <t>朴成浩</t>
    </r>
    <phoneticPr fontId="9" type="noConversion"/>
  </si>
  <si>
    <t>9789868895553</t>
  </si>
  <si>
    <t>http://www.airitibooks.com/detail.aspx?PublicationID=P20130314029</t>
  </si>
  <si>
    <r>
      <rPr>
        <sz val="10"/>
        <color indexed="10"/>
        <rFont val="細明體"/>
        <family val="3"/>
        <charset val="136"/>
      </rPr>
      <t>初學者必學的韓語會話</t>
    </r>
    <phoneticPr fontId="9" type="noConversion"/>
  </si>
  <si>
    <r>
      <rPr>
        <sz val="10"/>
        <color indexed="8"/>
        <rFont val="微軟正黑體"/>
        <family val="2"/>
        <charset val="136"/>
      </rPr>
      <t>雅典韓研所</t>
    </r>
  </si>
  <si>
    <t>9789866282713</t>
  </si>
  <si>
    <t>http://www.airitibooks.com/detail.aspx?PublicationID=P20130131018</t>
  </si>
  <si>
    <r>
      <rPr>
        <sz val="10"/>
        <color indexed="8"/>
        <rFont val="微軟正黑體"/>
        <family val="2"/>
        <charset val="136"/>
      </rPr>
      <t>原書名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微軟正黑體"/>
        <family val="2"/>
        <charset val="136"/>
      </rPr>
      <t>初學者必</t>
    </r>
    <r>
      <rPr>
        <sz val="10"/>
        <color indexed="10"/>
        <rFont val="微軟正黑體"/>
        <family val="2"/>
        <charset val="136"/>
      </rPr>
      <t>備</t>
    </r>
    <r>
      <rPr>
        <sz val="10"/>
        <color indexed="8"/>
        <rFont val="微軟正黑體"/>
        <family val="2"/>
        <charset val="136"/>
      </rPr>
      <t>的韓語會話</t>
    </r>
    <phoneticPr fontId="2" type="noConversion"/>
  </si>
  <si>
    <r>
      <rPr>
        <sz val="10"/>
        <color indexed="8"/>
        <rFont val="微軟正黑體"/>
        <family val="2"/>
        <charset val="136"/>
      </rPr>
      <t>別笑！我是出國必備英語書</t>
    </r>
  </si>
  <si>
    <r>
      <rPr>
        <sz val="10"/>
        <color indexed="8"/>
        <rFont val="微軟正黑體"/>
        <family val="2"/>
        <charset val="136"/>
      </rPr>
      <t>葉曉紅</t>
    </r>
  </si>
  <si>
    <t>9789862282939</t>
  </si>
  <si>
    <t>http://www.airitibooks.com/detail.aspx?PublicationID=P20121112066</t>
  </si>
  <si>
    <r>
      <rPr>
        <sz val="10"/>
        <color indexed="8"/>
        <rFont val="微軟正黑體"/>
        <family val="2"/>
        <charset val="136"/>
      </rPr>
      <t>中英日韓萬用商務字彙</t>
    </r>
    <phoneticPr fontId="9" type="noConversion"/>
  </si>
  <si>
    <r>
      <t>EZ</t>
    </r>
    <r>
      <rPr>
        <sz val="10"/>
        <color indexed="8"/>
        <rFont val="微軟正黑體"/>
        <family val="2"/>
        <charset val="136"/>
      </rPr>
      <t>叢書館</t>
    </r>
    <phoneticPr fontId="9" type="noConversion"/>
  </si>
  <si>
    <r>
      <t>EZ</t>
    </r>
    <r>
      <rPr>
        <sz val="10"/>
        <color indexed="8"/>
        <rFont val="微軟正黑體"/>
        <family val="2"/>
        <charset val="136"/>
      </rPr>
      <t>叢書館編輯部</t>
    </r>
    <phoneticPr fontId="9" type="noConversion"/>
  </si>
  <si>
    <t>9789862482629</t>
  </si>
  <si>
    <t>http://www.airitibooks.com/detail.aspx?PublicationID=P20130131125</t>
  </si>
  <si>
    <r>
      <rPr>
        <sz val="10"/>
        <color indexed="8"/>
        <rFont val="微軟正黑體"/>
        <family val="2"/>
        <charset val="136"/>
      </rPr>
      <t>中、英成語百科</t>
    </r>
  </si>
  <si>
    <t>EBK9900000326</t>
  </si>
  <si>
    <t>http://www.airitibooks.com/detail.aspx?PublicationID=P20120622032</t>
  </si>
  <si>
    <r>
      <rPr>
        <sz val="10"/>
        <color indexed="8"/>
        <rFont val="微軟正黑體"/>
        <family val="2"/>
        <charset val="136"/>
      </rPr>
      <t>餐桌上的抗癌食品</t>
    </r>
  </si>
  <si>
    <r>
      <rPr>
        <sz val="10"/>
        <color indexed="8"/>
        <rFont val="微軟正黑體"/>
        <family val="2"/>
        <charset val="136"/>
      </rPr>
      <t>于爾</t>
    </r>
  </si>
  <si>
    <t>9789868804258</t>
  </si>
  <si>
    <t>http://www.airitibooks.com/detail.aspx?PublicationID=P20130221068</t>
  </si>
  <si>
    <r>
      <rPr>
        <sz val="10"/>
        <color indexed="8"/>
        <rFont val="微軟正黑體"/>
        <family val="2"/>
        <charset val="136"/>
      </rPr>
      <t>考什麼都過！</t>
    </r>
    <r>
      <rPr>
        <sz val="10"/>
        <color indexed="8"/>
        <rFont val="Arial"/>
        <family val="2"/>
      </rPr>
      <t>3</t>
    </r>
    <r>
      <rPr>
        <sz val="10"/>
        <color indexed="8"/>
        <rFont val="微軟正黑體"/>
        <family val="2"/>
        <charset val="136"/>
      </rPr>
      <t>效突破英語閱讀</t>
    </r>
  </si>
  <si>
    <r>
      <rPr>
        <sz val="10"/>
        <color indexed="8"/>
        <rFont val="微軟正黑體"/>
        <family val="2"/>
        <charset val="136"/>
      </rPr>
      <t>知識窗</t>
    </r>
    <r>
      <rPr>
        <sz val="10"/>
        <color indexed="8"/>
        <rFont val="Arial"/>
        <family val="2"/>
      </rPr>
      <t>05</t>
    </r>
  </si>
  <si>
    <r>
      <rPr>
        <sz val="10"/>
        <color indexed="8"/>
        <rFont val="微軟正黑體"/>
        <family val="2"/>
        <charset val="136"/>
      </rPr>
      <t>孫丹楓</t>
    </r>
  </si>
  <si>
    <t>9789862712108</t>
  </si>
  <si>
    <t>http://www.airitibooks.com/detail.aspx?PublicationID=P20121121141</t>
  </si>
  <si>
    <r>
      <rPr>
        <sz val="10"/>
        <color indexed="8"/>
        <rFont val="微軟正黑體"/>
        <family val="2"/>
        <charset val="136"/>
      </rPr>
      <t>新聞英文，你應該看這一本！：最真實的新聞語料，看懂國際趨勢！</t>
    </r>
    <phoneticPr fontId="9" type="noConversion"/>
  </si>
  <si>
    <r>
      <rPr>
        <sz val="10"/>
        <color indexed="8"/>
        <rFont val="微軟正黑體"/>
        <family val="2"/>
        <charset val="136"/>
      </rPr>
      <t>強森（</t>
    </r>
    <r>
      <rPr>
        <sz val="10"/>
        <color indexed="8"/>
        <rFont val="Arial"/>
        <family val="2"/>
      </rPr>
      <t>Johnson</t>
    </r>
    <r>
      <rPr>
        <sz val="10"/>
        <color indexed="8"/>
        <rFont val="微軟正黑體"/>
        <family val="2"/>
        <charset val="136"/>
      </rPr>
      <t>），張正宏</t>
    </r>
    <phoneticPr fontId="9" type="noConversion"/>
  </si>
  <si>
    <t>9789866010323</t>
  </si>
  <si>
    <t>http://www.airitibooks.com/detail.aspx?PublicationID=P20130205015</t>
  </si>
  <si>
    <r>
      <t>IELTS</t>
    </r>
    <r>
      <rPr>
        <sz val="10"/>
        <color indexed="8"/>
        <rFont val="微軟正黑體"/>
        <family val="2"/>
        <charset val="136"/>
      </rPr>
      <t>雅思閱讀測驗高分指南</t>
    </r>
  </si>
  <si>
    <r>
      <rPr>
        <sz val="10"/>
        <color indexed="8"/>
        <rFont val="微軟正黑體"/>
        <family val="2"/>
        <charset val="136"/>
      </rPr>
      <t>修訂</t>
    </r>
    <r>
      <rPr>
        <sz val="10"/>
        <color indexed="8"/>
        <rFont val="Arial"/>
        <family val="2"/>
      </rPr>
      <t>1</t>
    </r>
    <r>
      <rPr>
        <sz val="10"/>
        <color indexed="8"/>
        <rFont val="微軟正黑體"/>
        <family val="2"/>
        <charset val="136"/>
      </rPr>
      <t>版</t>
    </r>
  </si>
  <si>
    <t>9789867025623</t>
  </si>
  <si>
    <t>http://www.airitibooks.com/detail.aspx?PublicationID=P20120910078</t>
  </si>
  <si>
    <r>
      <t>TOEFL</t>
    </r>
    <r>
      <rPr>
        <sz val="10"/>
        <color indexed="8"/>
        <rFont val="微軟正黑體"/>
        <family val="2"/>
        <charset val="136"/>
      </rPr>
      <t>─</t>
    </r>
    <r>
      <rPr>
        <sz val="10"/>
        <color indexed="8"/>
        <rFont val="Arial"/>
        <family val="2"/>
      </rPr>
      <t>iBT</t>
    </r>
    <r>
      <rPr>
        <sz val="10"/>
        <color indexed="8"/>
        <rFont val="微軟正黑體"/>
        <family val="2"/>
        <charset val="136"/>
      </rPr>
      <t>新托福閱讀理解與寫作</t>
    </r>
  </si>
  <si>
    <r>
      <rPr>
        <sz val="10"/>
        <color indexed="8"/>
        <rFont val="微軟正黑體"/>
        <family val="2"/>
        <charset val="136"/>
      </rPr>
      <t>王卓群，楊玉琦</t>
    </r>
  </si>
  <si>
    <t>9789867025579</t>
  </si>
  <si>
    <t>http://www.airitibooks.com/detail.aspx?PublicationID=P20110819023</t>
  </si>
  <si>
    <r>
      <t>IELTS</t>
    </r>
    <r>
      <rPr>
        <sz val="10"/>
        <color indexed="8"/>
        <rFont val="微軟正黑體"/>
        <family val="2"/>
        <charset val="136"/>
      </rPr>
      <t>雅思閱讀測驗攻頂必勝</t>
    </r>
  </si>
  <si>
    <t>9789867025616</t>
  </si>
  <si>
    <t>http://www.airitibooks.com/detail.aspx?PublicationID=P20120910077</t>
  </si>
  <si>
    <r>
      <rPr>
        <sz val="10"/>
        <color indexed="8"/>
        <rFont val="微軟正黑體"/>
        <family val="2"/>
        <charset val="136"/>
      </rPr>
      <t>全民英檢【中級】實戰測驗</t>
    </r>
  </si>
  <si>
    <r>
      <t>Rick Crooks</t>
    </r>
    <r>
      <rPr>
        <sz val="10"/>
        <color indexed="8"/>
        <rFont val="微軟正黑體"/>
        <family val="2"/>
        <charset val="136"/>
      </rPr>
      <t>，高如峰</t>
    </r>
  </si>
  <si>
    <t>9789867025722</t>
  </si>
  <si>
    <t>http://www.airitibooks.com/detail.aspx?PublicationID=P20120910072</t>
  </si>
  <si>
    <r>
      <t>CNN</t>
    </r>
    <r>
      <rPr>
        <sz val="10"/>
        <color indexed="8"/>
        <rFont val="微軟正黑體"/>
        <family val="2"/>
        <charset val="136"/>
      </rPr>
      <t>主播教你老外最常用的英文單字</t>
    </r>
  </si>
  <si>
    <t>9789867162717</t>
  </si>
  <si>
    <t>http://www.airitibooks.com/detail.aspx?PublicationID=P20121115170</t>
  </si>
  <si>
    <r>
      <t>21</t>
    </r>
    <r>
      <rPr>
        <sz val="10"/>
        <color indexed="8"/>
        <rFont val="微軟正黑體"/>
        <family val="2"/>
        <charset val="136"/>
      </rPr>
      <t>世紀情境式日語圖解字典</t>
    </r>
  </si>
  <si>
    <t>9789866051449</t>
  </si>
  <si>
    <t>http://www.airitibooks.com/detail.aspx?PublicationID=P20121115166</t>
  </si>
  <si>
    <r>
      <rPr>
        <sz val="10"/>
        <color indexed="8"/>
        <rFont val="微軟正黑體"/>
        <family val="2"/>
        <charset val="136"/>
      </rPr>
      <t>新多益閱讀</t>
    </r>
    <r>
      <rPr>
        <sz val="10"/>
        <color indexed="8"/>
        <rFont val="Arial"/>
        <family val="2"/>
      </rPr>
      <t>990</t>
    </r>
    <r>
      <rPr>
        <sz val="10"/>
        <color indexed="8"/>
        <rFont val="微軟正黑體"/>
        <family val="2"/>
        <charset val="136"/>
      </rPr>
      <t>特訓寶典</t>
    </r>
  </si>
  <si>
    <t>9789867025739</t>
  </si>
  <si>
    <t>http://www.airitibooks.com/detail.aspx?PublicationID=P20120910080</t>
  </si>
  <si>
    <r>
      <rPr>
        <sz val="10"/>
        <color indexed="8"/>
        <rFont val="微軟正黑體"/>
        <family val="2"/>
        <charset val="136"/>
      </rPr>
      <t>我如何學英語：臺灣四十位英文高手採訪實錄</t>
    </r>
  </si>
  <si>
    <r>
      <rPr>
        <sz val="10"/>
        <color indexed="8"/>
        <rFont val="微軟正黑體"/>
        <family val="2"/>
        <charset val="136"/>
      </rPr>
      <t>張建國編</t>
    </r>
  </si>
  <si>
    <t>9575868234</t>
  </si>
  <si>
    <t>http://www.airitibooks.com/detail.aspx?PublicationID=P20090227187</t>
  </si>
  <si>
    <r>
      <rPr>
        <sz val="10"/>
        <color indexed="8"/>
        <rFont val="微軟正黑體"/>
        <family val="2"/>
        <charset val="136"/>
      </rPr>
      <t>科技英文</t>
    </r>
  </si>
  <si>
    <r>
      <rPr>
        <sz val="10"/>
        <color indexed="8"/>
        <rFont val="微軟正黑體"/>
        <family val="2"/>
        <charset val="136"/>
      </rPr>
      <t>田靜如</t>
    </r>
  </si>
  <si>
    <t>9789574452163</t>
  </si>
  <si>
    <t>http://www.airitibooks.com/detail.aspx?PublicationID=P20090227189</t>
  </si>
  <si>
    <r>
      <rPr>
        <sz val="10"/>
        <color indexed="8"/>
        <rFont val="微軟正黑體"/>
        <family val="2"/>
        <charset val="136"/>
      </rPr>
      <t>歐巴馬總統就職演說</t>
    </r>
  </si>
  <si>
    <r>
      <rPr>
        <sz val="10"/>
        <color indexed="8"/>
        <rFont val="微軟正黑體"/>
        <family val="2"/>
        <charset val="136"/>
      </rPr>
      <t>笛藤出版圖書有限公司</t>
    </r>
  </si>
  <si>
    <r>
      <t>DT</t>
    </r>
    <r>
      <rPr>
        <sz val="10"/>
        <color indexed="8"/>
        <rFont val="微軟正黑體"/>
        <family val="2"/>
        <charset val="136"/>
      </rPr>
      <t>企劃</t>
    </r>
  </si>
  <si>
    <t>9789577105295</t>
  </si>
  <si>
    <t>http://www.airitibooks.com/detail.aspx?PublicationID=P20111122018</t>
  </si>
  <si>
    <r>
      <rPr>
        <sz val="10"/>
        <color indexed="8"/>
        <rFont val="微軟正黑體"/>
        <family val="2"/>
        <charset val="136"/>
      </rPr>
      <t>生活英語單字超短迷你句</t>
    </r>
  </si>
  <si>
    <r>
      <rPr>
        <sz val="10"/>
        <color indexed="8"/>
        <rFont val="微軟正黑體"/>
        <family val="2"/>
        <charset val="136"/>
      </rPr>
      <t>全民學英文系列</t>
    </r>
    <r>
      <rPr>
        <sz val="10"/>
        <color indexed="8"/>
        <rFont val="Arial"/>
        <family val="2"/>
      </rPr>
      <t>20</t>
    </r>
  </si>
  <si>
    <t>9789866282201</t>
  </si>
  <si>
    <t>http://www.airitibooks.com/detail.aspx?PublicationID=P20111201016</t>
  </si>
  <si>
    <r>
      <rPr>
        <sz val="10"/>
        <color indexed="8"/>
        <rFont val="微軟正黑體"/>
        <family val="2"/>
        <charset val="136"/>
      </rPr>
      <t>韓語就該這樣學！韓語</t>
    </r>
    <r>
      <rPr>
        <sz val="10"/>
        <color indexed="8"/>
        <rFont val="Arial"/>
        <family val="2"/>
      </rPr>
      <t>40</t>
    </r>
    <r>
      <rPr>
        <sz val="10"/>
        <color indexed="8"/>
        <rFont val="微軟正黑體"/>
        <family val="2"/>
        <charset val="136"/>
      </rPr>
      <t>音不會怎麼行！？</t>
    </r>
  </si>
  <si>
    <r>
      <t>EZ</t>
    </r>
    <r>
      <rPr>
        <sz val="10"/>
        <color indexed="8"/>
        <rFont val="微軟正黑體"/>
        <family val="2"/>
        <charset val="136"/>
      </rPr>
      <t>叢書館</t>
    </r>
  </si>
  <si>
    <t>EZ Korea</t>
  </si>
  <si>
    <r>
      <rPr>
        <sz val="10"/>
        <color indexed="8"/>
        <rFont val="微軟正黑體"/>
        <family val="2"/>
        <charset val="136"/>
      </rPr>
      <t>魯水晶</t>
    </r>
  </si>
  <si>
    <t>9789862482872</t>
  </si>
  <si>
    <t>http://www.airitibooks.com/detail.aspx?PublicationID=P20121108033</t>
  </si>
  <si>
    <r>
      <rPr>
        <sz val="10"/>
        <color indexed="8"/>
        <rFont val="微軟正黑體"/>
        <family val="2"/>
        <charset val="136"/>
      </rPr>
      <t>旅遊英語袋著走</t>
    </r>
  </si>
  <si>
    <r>
      <rPr>
        <sz val="10"/>
        <color indexed="8"/>
        <rFont val="微軟正黑體"/>
        <family val="2"/>
        <charset val="136"/>
      </rPr>
      <t>林為慧</t>
    </r>
  </si>
  <si>
    <t>9789866793288</t>
  </si>
  <si>
    <t>http://www.airitibooks.com/detail.aspx?PublicationID=P20100425306</t>
  </si>
  <si>
    <r>
      <rPr>
        <sz val="10"/>
        <color indexed="8"/>
        <rFont val="微軟正黑體"/>
        <family val="2"/>
        <charset val="136"/>
      </rPr>
      <t>旅行必備英文會話</t>
    </r>
  </si>
  <si>
    <r>
      <rPr>
        <sz val="10"/>
        <color indexed="8"/>
        <rFont val="微軟正黑體"/>
        <family val="2"/>
        <charset val="136"/>
      </rPr>
      <t>徐苑琳，蔡章兵</t>
    </r>
  </si>
  <si>
    <t>9789866843150</t>
  </si>
  <si>
    <t>http://www.airitibooks.com/detail.aspx?PublicationID=P20090227328</t>
  </si>
  <si>
    <r>
      <rPr>
        <sz val="10"/>
        <color indexed="8"/>
        <rFont val="微軟正黑體"/>
        <family val="2"/>
        <charset val="136"/>
      </rPr>
      <t>英語會話就從最基本開始</t>
    </r>
    <phoneticPr fontId="9" type="noConversion"/>
  </si>
  <si>
    <r>
      <rPr>
        <sz val="10"/>
        <color indexed="8"/>
        <rFont val="微軟正黑體"/>
        <family val="2"/>
        <charset val="136"/>
      </rPr>
      <t>王凱莉，潘瑗</t>
    </r>
    <phoneticPr fontId="9" type="noConversion"/>
  </si>
  <si>
    <t>9789866248887</t>
  </si>
  <si>
    <r>
      <t>800</t>
    </r>
    <r>
      <rPr>
        <sz val="10"/>
        <color indexed="8"/>
        <rFont val="微軟正黑體"/>
        <family val="2"/>
        <charset val="136"/>
      </rPr>
      <t>語言學概論</t>
    </r>
    <phoneticPr fontId="9" type="noConversion"/>
  </si>
  <si>
    <t>http://www.airitibooks.com/detail.aspx?PublicationID=P20130314046</t>
  </si>
  <si>
    <r>
      <rPr>
        <sz val="10"/>
        <color indexed="8"/>
        <rFont val="微軟正黑體"/>
        <family val="2"/>
        <charset val="136"/>
      </rPr>
      <t>旅遊必備的韓語一本通</t>
    </r>
  </si>
  <si>
    <r>
      <rPr>
        <sz val="10"/>
        <color indexed="8"/>
        <rFont val="微軟正黑體"/>
        <family val="2"/>
        <charset val="136"/>
      </rPr>
      <t>全民學韓語系列</t>
    </r>
    <r>
      <rPr>
        <sz val="10"/>
        <color indexed="8"/>
        <rFont val="Arial"/>
        <family val="2"/>
      </rPr>
      <t>08</t>
    </r>
  </si>
  <si>
    <t>9789866282645</t>
  </si>
  <si>
    <t>http://www.airitibooks.com/detail.aspx?PublicationID=P20121101023</t>
  </si>
  <si>
    <r>
      <rPr>
        <sz val="10"/>
        <color indexed="8"/>
        <rFont val="微軟正黑體"/>
        <family val="2"/>
        <charset val="136"/>
      </rPr>
      <t>韓檢</t>
    </r>
    <r>
      <rPr>
        <sz val="10"/>
        <color indexed="8"/>
        <rFont val="Arial"/>
        <family val="2"/>
      </rPr>
      <t>TOPIK</t>
    </r>
    <r>
      <rPr>
        <sz val="10"/>
        <color indexed="8"/>
        <rFont val="微軟正黑體"/>
        <family val="2"/>
        <charset val="136"/>
      </rPr>
      <t>單字一本就夠：初級＋中級</t>
    </r>
  </si>
  <si>
    <r>
      <rPr>
        <sz val="10"/>
        <color indexed="8"/>
        <rFont val="微軟正黑體"/>
        <family val="2"/>
        <charset val="136"/>
      </rPr>
      <t>語言鳥</t>
    </r>
  </si>
  <si>
    <r>
      <rPr>
        <sz val="10"/>
        <color indexed="8"/>
        <rFont val="微軟正黑體"/>
        <family val="2"/>
        <charset val="136"/>
      </rPr>
      <t>韓語館系列</t>
    </r>
    <r>
      <rPr>
        <sz val="10"/>
        <color indexed="8"/>
        <rFont val="Arial"/>
        <family val="2"/>
      </rPr>
      <t>06</t>
    </r>
  </si>
  <si>
    <r>
      <rPr>
        <sz val="10"/>
        <color indexed="8"/>
        <rFont val="微軟正黑體"/>
        <family val="2"/>
        <charset val="136"/>
      </rPr>
      <t>朴成浩</t>
    </r>
  </si>
  <si>
    <t>9789868797475</t>
  </si>
  <si>
    <t>http://www.airitibooks.com/detail.aspx?PublicationID=P20121105014</t>
  </si>
  <si>
    <r>
      <rPr>
        <sz val="10"/>
        <color indexed="8"/>
        <rFont val="微軟正黑體"/>
        <family val="2"/>
        <charset val="136"/>
      </rPr>
      <t>商業實務英文字彙－金融用語</t>
    </r>
  </si>
  <si>
    <r>
      <rPr>
        <sz val="10"/>
        <color indexed="8"/>
        <rFont val="微軟正黑體"/>
        <family val="2"/>
        <charset val="136"/>
      </rPr>
      <t>九角文化事業有限公司</t>
    </r>
  </si>
  <si>
    <r>
      <rPr>
        <sz val="10"/>
        <color indexed="8"/>
        <rFont val="微軟正黑體"/>
        <family val="2"/>
        <charset val="136"/>
      </rPr>
      <t>語言學院</t>
    </r>
    <r>
      <rPr>
        <sz val="10"/>
        <color indexed="8"/>
        <rFont val="Arial"/>
        <family val="2"/>
      </rPr>
      <t>-BUSINESS-3</t>
    </r>
  </si>
  <si>
    <r>
      <rPr>
        <sz val="10"/>
        <color indexed="8"/>
        <rFont val="微軟正黑體"/>
        <family val="2"/>
        <charset val="136"/>
      </rPr>
      <t>高橋圭</t>
    </r>
  </si>
  <si>
    <t>9789867293923</t>
  </si>
  <si>
    <t>http://www.airitibooks.com/detail.aspx?PublicationID=P20121119016</t>
  </si>
  <si>
    <r>
      <rPr>
        <sz val="10"/>
        <color indexed="8"/>
        <rFont val="微軟正黑體"/>
        <family val="2"/>
        <charset val="136"/>
      </rPr>
      <t>名畫學英文</t>
    </r>
  </si>
  <si>
    <t>LynnSauve'</t>
  </si>
  <si>
    <t>9868136709</t>
  </si>
  <si>
    <t>http://www.airitibooks.com/detail.aspx?PublicationID=P20090302506</t>
  </si>
  <si>
    <r>
      <rPr>
        <sz val="10"/>
        <color indexed="8"/>
        <rFont val="微軟正黑體"/>
        <family val="2"/>
        <charset val="136"/>
      </rPr>
      <t>現代餐飲英語實務極品</t>
    </r>
    <phoneticPr fontId="9" type="noConversion"/>
  </si>
  <si>
    <r>
      <rPr>
        <sz val="10"/>
        <color indexed="8"/>
        <rFont val="微軟正黑體"/>
        <family val="2"/>
        <charset val="136"/>
      </rPr>
      <t>萬人出版社有限公司</t>
    </r>
    <phoneticPr fontId="9" type="noConversion"/>
  </si>
  <si>
    <r>
      <rPr>
        <sz val="10"/>
        <color indexed="8"/>
        <rFont val="微軟正黑體"/>
        <family val="2"/>
        <charset val="136"/>
      </rPr>
      <t>李秀斌</t>
    </r>
    <phoneticPr fontId="9" type="noConversion"/>
  </si>
  <si>
    <t>9789574612178</t>
  </si>
  <si>
    <t>http://www.airitibooks.com/detail.aspx?PublicationID=P20120829039</t>
  </si>
  <si>
    <r>
      <rPr>
        <sz val="10"/>
        <color indexed="8"/>
        <rFont val="微軟正黑體"/>
        <family val="2"/>
        <charset val="136"/>
      </rPr>
      <t>韓國年輕人都醬說：這</t>
    </r>
    <r>
      <rPr>
        <sz val="10"/>
        <color indexed="8"/>
        <rFont val="Arial"/>
        <family val="2"/>
      </rPr>
      <t>99</t>
    </r>
    <r>
      <rPr>
        <sz val="10"/>
        <color indexed="8"/>
        <rFont val="微軟正黑體"/>
        <family val="2"/>
        <charset val="136"/>
      </rPr>
      <t>句韓語，不會怎麼行？</t>
    </r>
  </si>
  <si>
    <t>9789862482674</t>
  </si>
  <si>
    <t>http://www.airitibooks.com/detail.aspx?PublicationID=P20121108035</t>
  </si>
  <si>
    <r>
      <rPr>
        <sz val="10"/>
        <color indexed="8"/>
        <rFont val="微軟正黑體"/>
        <family val="2"/>
        <charset val="136"/>
      </rPr>
      <t>每日一句日語懶人會話</t>
    </r>
    <phoneticPr fontId="9" type="noConversion"/>
  </si>
  <si>
    <t>9789866282706</t>
  </si>
  <si>
    <t>http://www.airitibooks.com/detail.aspx?PublicationID=P20130131001</t>
  </si>
  <si>
    <r>
      <rPr>
        <sz val="10"/>
        <color indexed="8"/>
        <rFont val="微軟正黑體"/>
        <family val="2"/>
        <charset val="136"/>
      </rPr>
      <t>日語使役態詳解</t>
    </r>
  </si>
  <si>
    <r>
      <rPr>
        <sz val="10"/>
        <color indexed="8"/>
        <rFont val="微軟正黑體"/>
        <family val="2"/>
        <charset val="136"/>
      </rPr>
      <t>丁碧玉</t>
    </r>
    <r>
      <rPr>
        <sz val="10"/>
        <color indexed="8"/>
        <rFont val="Arial"/>
        <family val="2"/>
      </rPr>
      <t>(</t>
    </r>
    <r>
      <rPr>
        <sz val="10"/>
        <color indexed="8"/>
        <rFont val="微軟正黑體"/>
        <family val="2"/>
        <charset val="136"/>
      </rPr>
      <t>小野純子</t>
    </r>
    <r>
      <rPr>
        <sz val="10"/>
        <color indexed="8"/>
        <rFont val="Arial"/>
        <family val="2"/>
      </rPr>
      <t>)</t>
    </r>
  </si>
  <si>
    <t>9789577483201</t>
  </si>
  <si>
    <t>http://www.airitibooks.com/detail.aspx?PublicationID=P20100610152</t>
  </si>
  <si>
    <r>
      <rPr>
        <sz val="10"/>
        <color indexed="8"/>
        <rFont val="微軟正黑體"/>
        <family val="2"/>
        <charset val="136"/>
      </rPr>
      <t>現代飯店英語實務全能</t>
    </r>
    <phoneticPr fontId="9" type="noConversion"/>
  </si>
  <si>
    <r>
      <rPr>
        <sz val="10"/>
        <color indexed="8"/>
        <rFont val="微軟正黑體"/>
        <family val="2"/>
        <charset val="136"/>
      </rPr>
      <t>肖璇</t>
    </r>
    <phoneticPr fontId="9" type="noConversion"/>
  </si>
  <si>
    <t>9789574612185</t>
  </si>
  <si>
    <t>http://www.airitibooks.com/detail.aspx?PublicationID=P20120829038</t>
  </si>
  <si>
    <r>
      <rPr>
        <sz val="10"/>
        <color indexed="8"/>
        <rFont val="微軟正黑體"/>
        <family val="2"/>
        <charset val="136"/>
      </rPr>
      <t>分好類超好背</t>
    </r>
    <r>
      <rPr>
        <sz val="10"/>
        <color indexed="8"/>
        <rFont val="Arial"/>
        <family val="2"/>
      </rPr>
      <t>7000</t>
    </r>
    <r>
      <rPr>
        <sz val="10"/>
        <color indexed="8"/>
        <rFont val="微軟正黑體"/>
        <family val="2"/>
        <charset val="136"/>
      </rPr>
      <t>單字</t>
    </r>
  </si>
  <si>
    <r>
      <t>Excellent</t>
    </r>
    <r>
      <rPr>
        <sz val="10"/>
        <color indexed="8"/>
        <rFont val="微軟正黑體"/>
        <family val="2"/>
        <charset val="136"/>
      </rPr>
      <t>：</t>
    </r>
    <r>
      <rPr>
        <sz val="10"/>
        <color indexed="8"/>
        <rFont val="Arial"/>
        <family val="2"/>
      </rPr>
      <t>42</t>
    </r>
  </si>
  <si>
    <r>
      <rPr>
        <sz val="10"/>
        <color indexed="8"/>
        <rFont val="微軟正黑體"/>
        <family val="2"/>
        <charset val="136"/>
      </rPr>
      <t>張翔</t>
    </r>
  </si>
  <si>
    <t>9789862711255</t>
  </si>
  <si>
    <t>http://www.airitibooks.com/detail.aspx?PublicationID=P20120720012</t>
  </si>
  <si>
    <r>
      <rPr>
        <sz val="10"/>
        <color indexed="8"/>
        <rFont val="微軟正黑體"/>
        <family val="2"/>
        <charset val="136"/>
      </rPr>
      <t>偷看日本人的手帳學日語－輕鬆學會生活、商務、家庭、學校日語！</t>
    </r>
  </si>
  <si>
    <t>EZ Japan</t>
  </si>
  <si>
    <r>
      <rPr>
        <sz val="10"/>
        <color indexed="8"/>
        <rFont val="微軟正黑體"/>
        <family val="2"/>
        <charset val="136"/>
      </rPr>
      <t>本間歧理</t>
    </r>
  </si>
  <si>
    <t>9789862482773</t>
  </si>
  <si>
    <t>http://www.airitibooks.com/detail.aspx?PublicationID=P20121108031</t>
  </si>
  <si>
    <r>
      <rPr>
        <sz val="10"/>
        <color indexed="8"/>
        <rFont val="微軟正黑體"/>
        <family val="2"/>
        <charset val="136"/>
      </rPr>
      <t>文法重點總整理－命中考點百分百</t>
    </r>
  </si>
  <si>
    <r>
      <rPr>
        <sz val="10"/>
        <color indexed="8"/>
        <rFont val="微軟正黑體"/>
        <family val="2"/>
        <charset val="136"/>
      </rPr>
      <t>考場必備系列</t>
    </r>
  </si>
  <si>
    <t>MichaelLi</t>
  </si>
  <si>
    <t>9789866579394</t>
  </si>
  <si>
    <t>http://www.airitibooks.com/detail.aspx?PublicationID=P20120703092</t>
  </si>
  <si>
    <r>
      <rPr>
        <sz val="10"/>
        <color indexed="8"/>
        <rFont val="微軟正黑體"/>
        <family val="2"/>
        <charset val="136"/>
      </rPr>
      <t>兩岸每日一詞</t>
    </r>
  </si>
  <si>
    <r>
      <rPr>
        <sz val="10"/>
        <color indexed="8"/>
        <rFont val="微軟正黑體"/>
        <family val="2"/>
        <charset val="136"/>
      </rPr>
      <t>南方家園文化事業有限公司</t>
    </r>
  </si>
  <si>
    <r>
      <rPr>
        <sz val="10"/>
        <color indexed="8"/>
        <rFont val="微軟正黑體"/>
        <family val="2"/>
        <charset val="136"/>
      </rPr>
      <t>文創者：</t>
    </r>
    <r>
      <rPr>
        <sz val="10"/>
        <color indexed="8"/>
        <rFont val="Arial"/>
        <family val="2"/>
      </rPr>
      <t>HC008</t>
    </r>
  </si>
  <si>
    <r>
      <rPr>
        <sz val="10"/>
        <color indexed="8"/>
        <rFont val="微軟正黑體"/>
        <family val="2"/>
        <charset val="136"/>
      </rPr>
      <t>洪于雯</t>
    </r>
  </si>
  <si>
    <t>9789868753471</t>
  </si>
  <si>
    <t>http://www.airitibooks.com/detail.aspx?PublicationID=P20120706011</t>
  </si>
  <si>
    <r>
      <rPr>
        <sz val="10"/>
        <color indexed="8"/>
        <rFont val="微軟正黑體"/>
        <family val="2"/>
        <charset val="136"/>
      </rPr>
      <t>我的第一本日語漢字誤用解析</t>
    </r>
  </si>
  <si>
    <r>
      <rPr>
        <sz val="10"/>
        <color indexed="8"/>
        <rFont val="微軟正黑體"/>
        <family val="2"/>
        <charset val="136"/>
      </rPr>
      <t>日語通</t>
    </r>
    <r>
      <rPr>
        <sz val="10"/>
        <color indexed="8"/>
        <rFont val="Arial"/>
        <family val="2"/>
      </rPr>
      <t>15</t>
    </r>
  </si>
  <si>
    <r>
      <rPr>
        <sz val="10"/>
        <color indexed="8"/>
        <rFont val="微軟正黑體"/>
        <family val="2"/>
        <charset val="136"/>
      </rPr>
      <t>郭欣惠</t>
    </r>
  </si>
  <si>
    <t>9789862711316</t>
  </si>
  <si>
    <t>http://www.airitibooks.com/detail.aspx?PublicationID=P20120720011</t>
  </si>
  <si>
    <r>
      <rPr>
        <sz val="10"/>
        <color indexed="8"/>
        <rFont val="微軟正黑體"/>
        <family val="2"/>
        <charset val="136"/>
      </rPr>
      <t>豬頭也要會的</t>
    </r>
    <r>
      <rPr>
        <sz val="10"/>
        <color indexed="8"/>
        <rFont val="Arial"/>
        <family val="2"/>
      </rPr>
      <t>3500</t>
    </r>
    <r>
      <rPr>
        <sz val="10"/>
        <color indexed="8"/>
        <rFont val="微軟正黑體"/>
        <family val="2"/>
        <charset val="136"/>
      </rPr>
      <t>字初／中級英檢必考單字</t>
    </r>
    <phoneticPr fontId="9" type="noConversion"/>
  </si>
  <si>
    <r>
      <rPr>
        <sz val="10"/>
        <color indexed="8"/>
        <rFont val="微軟正黑體"/>
        <family val="2"/>
        <charset val="136"/>
      </rPr>
      <t>日月文化出版股份有限公司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</si>
  <si>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易說館</t>
    </r>
    <r>
      <rPr>
        <sz val="10"/>
        <color indexed="8"/>
        <rFont val="Arial"/>
        <family val="2"/>
      </rPr>
      <t>09</t>
    </r>
    <phoneticPr fontId="9" type="noConversion"/>
  </si>
  <si>
    <r>
      <t>2</t>
    </r>
    <r>
      <rPr>
        <sz val="10"/>
        <color indexed="8"/>
        <rFont val="微軟正黑體"/>
        <family val="2"/>
        <charset val="136"/>
      </rPr>
      <t>版</t>
    </r>
    <phoneticPr fontId="9" type="noConversion"/>
  </si>
  <si>
    <r>
      <rPr>
        <sz val="10"/>
        <color indexed="8"/>
        <rFont val="微軟正黑體"/>
        <family val="2"/>
        <charset val="136"/>
      </rPr>
      <t>朱立安</t>
    </r>
    <phoneticPr fontId="9" type="noConversion"/>
  </si>
  <si>
    <t>9789867057624</t>
  </si>
  <si>
    <t>http://www.airitibooks.com/detail.aspx?PublicationID=P20121105028</t>
  </si>
  <si>
    <r>
      <rPr>
        <sz val="10"/>
        <color indexed="8"/>
        <rFont val="微軟正黑體"/>
        <family val="2"/>
        <charset val="136"/>
      </rPr>
      <t>速攻日文敬語：五大類型表現法</t>
    </r>
  </si>
  <si>
    <r>
      <rPr>
        <sz val="10"/>
        <color indexed="8"/>
        <rFont val="微軟正黑體"/>
        <family val="2"/>
        <charset val="136"/>
      </rPr>
      <t>寂天文化事業股份有限公司</t>
    </r>
  </si>
  <si>
    <r>
      <rPr>
        <sz val="10"/>
        <color indexed="8"/>
        <rFont val="微軟正黑體"/>
        <family val="2"/>
        <charset val="136"/>
      </rPr>
      <t>鈴木昭夫</t>
    </r>
  </si>
  <si>
    <t>9789861841045</t>
  </si>
  <si>
    <t>http://www.airitibooks.com/detail.aspx?PublicationID=P200911261845</t>
  </si>
  <si>
    <r>
      <t xml:space="preserve">New TOEIC </t>
    </r>
    <r>
      <rPr>
        <sz val="10"/>
        <color indexed="8"/>
        <rFont val="微軟正黑體"/>
        <family val="2"/>
        <charset val="136"/>
      </rPr>
      <t>新多益高分必考字彙</t>
    </r>
  </si>
  <si>
    <r>
      <t>Judd Piggott</t>
    </r>
    <r>
      <rPr>
        <sz val="10"/>
        <color indexed="8"/>
        <rFont val="微軟正黑體"/>
        <family val="2"/>
        <charset val="136"/>
      </rPr>
      <t>，</t>
    </r>
    <r>
      <rPr>
        <sz val="10"/>
        <color indexed="8"/>
        <rFont val="Arial"/>
        <family val="2"/>
      </rPr>
      <t>Leah Scott</t>
    </r>
    <r>
      <rPr>
        <sz val="10"/>
        <color indexed="8"/>
        <rFont val="微軟正黑體"/>
        <family val="2"/>
        <charset val="136"/>
      </rPr>
      <t>，</t>
    </r>
    <r>
      <rPr>
        <sz val="10"/>
        <color indexed="8"/>
        <rFont val="Arial"/>
        <family val="2"/>
      </rPr>
      <t>Vera Chen</t>
    </r>
  </si>
  <si>
    <t>9789866542565</t>
  </si>
  <si>
    <t>http://www.airitibooks.com/detail.aspx?PublicationID=P20121105027</t>
  </si>
  <si>
    <r>
      <rPr>
        <sz val="10"/>
        <color indexed="8"/>
        <rFont val="微軟正黑體"/>
        <family val="2"/>
        <charset val="136"/>
      </rPr>
      <t>日語形容詞詳解</t>
    </r>
  </si>
  <si>
    <r>
      <rPr>
        <sz val="10"/>
        <color indexed="8"/>
        <rFont val="微軟正黑體"/>
        <family val="2"/>
        <charset val="136"/>
      </rPr>
      <t>丁碧玉（小野純子）</t>
    </r>
  </si>
  <si>
    <t>9789577483492</t>
  </si>
  <si>
    <t>http://www.airitibooks.com/detail.aspx?PublicationID=P20121205012</t>
  </si>
  <si>
    <r>
      <rPr>
        <sz val="10"/>
        <color indexed="8"/>
        <rFont val="微軟正黑體"/>
        <family val="2"/>
        <charset val="136"/>
      </rPr>
      <t>翻譯美學導論</t>
    </r>
  </si>
  <si>
    <r>
      <rPr>
        <sz val="10"/>
        <color indexed="8"/>
        <rFont val="微軟正黑體"/>
        <family val="2"/>
        <charset val="136"/>
      </rPr>
      <t>劉宓慶</t>
    </r>
  </si>
  <si>
    <t>957586493X</t>
  </si>
  <si>
    <t>http://www.airitibooks.com/detail.aspx?PublicationID=P200903281483</t>
  </si>
  <si>
    <r>
      <rPr>
        <sz val="10"/>
        <color indexed="8"/>
        <rFont val="微軟正黑體"/>
        <family val="2"/>
        <charset val="136"/>
      </rPr>
      <t>文言文原來這麼</t>
    </r>
    <r>
      <rPr>
        <sz val="10"/>
        <color indexed="8"/>
        <rFont val="Arial"/>
        <family val="2"/>
      </rPr>
      <t>Easy</t>
    </r>
    <r>
      <rPr>
        <sz val="10"/>
        <color indexed="8"/>
        <rFont val="微軟正黑體"/>
        <family val="2"/>
        <charset val="136"/>
      </rPr>
      <t>！</t>
    </r>
  </si>
  <si>
    <r>
      <rPr>
        <sz val="10"/>
        <color indexed="8"/>
        <rFont val="微軟正黑體"/>
        <family val="2"/>
        <charset val="136"/>
      </rPr>
      <t>學習指南針</t>
    </r>
    <r>
      <rPr>
        <sz val="10"/>
        <color indexed="8"/>
        <rFont val="Arial"/>
        <family val="2"/>
      </rPr>
      <t>14</t>
    </r>
  </si>
  <si>
    <r>
      <rPr>
        <sz val="10"/>
        <color indexed="8"/>
        <rFont val="微軟正黑體"/>
        <family val="2"/>
        <charset val="136"/>
      </rPr>
      <t>廖筱雯</t>
    </r>
  </si>
  <si>
    <t>9789866187605</t>
  </si>
  <si>
    <t>http://www.airitibooks.com/detail.aspx?PublicationID=P20120720030</t>
  </si>
  <si>
    <r>
      <t>CNN</t>
    </r>
    <r>
      <rPr>
        <sz val="10"/>
        <color indexed="8"/>
        <rFont val="微軟正黑體"/>
        <family val="2"/>
        <charset val="136"/>
      </rPr>
      <t>主播教你老外最常用的英文片語</t>
    </r>
  </si>
  <si>
    <t>9789866406751</t>
  </si>
  <si>
    <t>http://www.airitibooks.com/detail.aspx?PublicationID=P20121115169</t>
  </si>
  <si>
    <r>
      <rPr>
        <sz val="10"/>
        <color indexed="8"/>
        <rFont val="微軟正黑體"/>
        <family val="2"/>
        <charset val="136"/>
      </rPr>
      <t>從美國總統到小學生都在用的生活單字</t>
    </r>
  </si>
  <si>
    <r>
      <t>William</t>
    </r>
    <r>
      <rPr>
        <sz val="10"/>
        <color indexed="8"/>
        <rFont val="微軟正黑體"/>
        <family val="2"/>
        <charset val="136"/>
      </rPr>
      <t>，樊志虹</t>
    </r>
  </si>
  <si>
    <t>9789866248146</t>
  </si>
  <si>
    <t>http://www.airitibooks.com/detail.aspx?PublicationID=P20101118023</t>
  </si>
  <si>
    <r>
      <t>New TOEIC</t>
    </r>
    <r>
      <rPr>
        <sz val="10"/>
        <color indexed="8"/>
        <rFont val="微軟正黑體"/>
        <family val="2"/>
        <charset val="136"/>
      </rPr>
      <t>高頻率字彙</t>
    </r>
    <r>
      <rPr>
        <sz val="10"/>
        <color indexed="8"/>
        <rFont val="Arial"/>
        <family val="2"/>
      </rPr>
      <t>&amp;</t>
    </r>
    <r>
      <rPr>
        <sz val="10"/>
        <color indexed="8"/>
        <rFont val="微軟正黑體"/>
        <family val="2"/>
        <charset val="136"/>
      </rPr>
      <t>片語</t>
    </r>
  </si>
  <si>
    <r>
      <t>Diana Lesson</t>
    </r>
    <r>
      <rPr>
        <sz val="10"/>
        <color indexed="8"/>
        <rFont val="微軟正黑體"/>
        <family val="2"/>
        <charset val="136"/>
      </rPr>
      <t>，</t>
    </r>
    <r>
      <rPr>
        <sz val="10"/>
        <color indexed="8"/>
        <rFont val="Arial"/>
        <family val="2"/>
      </rPr>
      <t xml:space="preserve"> Eric Hansen</t>
    </r>
    <r>
      <rPr>
        <sz val="10"/>
        <color indexed="8"/>
        <rFont val="微軟正黑體"/>
        <family val="2"/>
        <charset val="136"/>
      </rPr>
      <t>，</t>
    </r>
    <r>
      <rPr>
        <sz val="10"/>
        <color indexed="8"/>
        <rFont val="Arial"/>
        <family val="2"/>
      </rPr>
      <t>Sean McCormack</t>
    </r>
  </si>
  <si>
    <t>9789866700248</t>
  </si>
  <si>
    <t>http://www.airitibooks.com/detail.aspx?PublicationID=P20120531008</t>
  </si>
  <si>
    <r>
      <rPr>
        <sz val="10"/>
        <color indexed="8"/>
        <rFont val="微軟正黑體"/>
        <family val="2"/>
        <charset val="136"/>
      </rPr>
      <t>最新英文法大全</t>
    </r>
  </si>
  <si>
    <r>
      <rPr>
        <sz val="10"/>
        <color indexed="8"/>
        <rFont val="微軟正黑體"/>
        <family val="2"/>
        <charset val="136"/>
      </rPr>
      <t>陳榮吉</t>
    </r>
  </si>
  <si>
    <t>9789866498480</t>
  </si>
  <si>
    <t>http://www.airitibooks.com/detail.aspx?PublicationID=P200912021569</t>
  </si>
  <si>
    <r>
      <t>CNN</t>
    </r>
    <r>
      <rPr>
        <sz val="10"/>
        <color indexed="8"/>
        <rFont val="微軟正黑體"/>
        <family val="2"/>
        <charset val="136"/>
      </rPr>
      <t>全球巨星專訪：名人教你說英語</t>
    </r>
  </si>
  <si>
    <t>9789866051081</t>
  </si>
  <si>
    <t>http://www.airitibooks.com/detail.aspx?PublicationID=P20121115165</t>
  </si>
  <si>
    <r>
      <rPr>
        <sz val="10"/>
        <color indexed="8"/>
        <rFont val="微軟正黑體"/>
        <family val="2"/>
        <charset val="136"/>
      </rPr>
      <t>吃喝玩樂超實用英語會話一本通</t>
    </r>
  </si>
  <si>
    <t>9789866051197</t>
  </si>
  <si>
    <t>http://www.airitibooks.com/detail.aspx?PublicationID=P20121115172</t>
  </si>
  <si>
    <r>
      <t>TOEFL-iBT</t>
    </r>
    <r>
      <rPr>
        <sz val="10"/>
        <color indexed="8"/>
        <rFont val="微軟正黑體"/>
        <family val="2"/>
        <charset val="136"/>
      </rPr>
      <t>新托福口說訓練與實戰</t>
    </r>
  </si>
  <si>
    <r>
      <rPr>
        <sz val="10"/>
        <color indexed="8"/>
        <rFont val="微軟正黑體"/>
        <family val="2"/>
        <charset val="136"/>
      </rPr>
      <t>江璞，</t>
    </r>
    <r>
      <rPr>
        <sz val="10"/>
        <color indexed="8"/>
        <rFont val="Arial"/>
        <family val="2"/>
      </rPr>
      <t>John Grimes</t>
    </r>
  </si>
  <si>
    <t>9789867025593</t>
  </si>
  <si>
    <t>http://www.airitibooks.com/detail.aspx?PublicationID=P20120910090</t>
  </si>
  <si>
    <r>
      <rPr>
        <sz val="10"/>
        <color indexed="8"/>
        <rFont val="微軟正黑體"/>
        <family val="2"/>
        <charset val="136"/>
      </rPr>
      <t>西班牙語圖解字典</t>
    </r>
  </si>
  <si>
    <r>
      <rPr>
        <sz val="10"/>
        <color indexed="8"/>
        <rFont val="微軟正黑體"/>
        <family val="2"/>
        <charset val="136"/>
      </rPr>
      <t>劉莉美，黃淑心</t>
    </r>
  </si>
  <si>
    <t>9789866051340</t>
  </si>
  <si>
    <t>http://www.airitibooks.com/detail.aspx?PublicationID=P20121115168</t>
  </si>
  <si>
    <r>
      <rPr>
        <sz val="10"/>
        <color indexed="8"/>
        <rFont val="微軟正黑體"/>
        <family val="2"/>
        <charset val="136"/>
      </rPr>
      <t>新編英文測驗精粹</t>
    </r>
  </si>
  <si>
    <t>4717048160806</t>
  </si>
  <si>
    <t>http://www.airitibooks.com/detail.aspx?PublicationID=P20121220005</t>
  </si>
  <si>
    <r>
      <rPr>
        <sz val="10"/>
        <color indexed="8"/>
        <rFont val="微軟正黑體"/>
        <family val="2"/>
        <charset val="136"/>
      </rPr>
      <t>日語常用句型</t>
    </r>
    <r>
      <rPr>
        <sz val="10"/>
        <color indexed="8"/>
        <rFont val="Arial"/>
        <family val="2"/>
      </rPr>
      <t>1000</t>
    </r>
    <r>
      <rPr>
        <sz val="10"/>
        <color indexed="8"/>
        <rFont val="微軟正黑體"/>
        <family val="2"/>
        <charset val="136"/>
      </rPr>
      <t>：</t>
    </r>
    <r>
      <rPr>
        <sz val="10"/>
        <color indexed="8"/>
        <rFont val="Arial"/>
        <family val="2"/>
      </rPr>
      <t>2</t>
    </r>
  </si>
  <si>
    <r>
      <rPr>
        <sz val="10"/>
        <color indexed="8"/>
        <rFont val="微軟正黑體"/>
        <family val="2"/>
        <charset val="136"/>
      </rPr>
      <t>日語常用句型</t>
    </r>
  </si>
  <si>
    <r>
      <rPr>
        <sz val="10"/>
        <color indexed="8"/>
        <rFont val="微軟正黑體"/>
        <family val="2"/>
        <charset val="136"/>
      </rPr>
      <t>橋本友紀</t>
    </r>
  </si>
  <si>
    <t>9789861840819</t>
  </si>
  <si>
    <t>http://www.airitibooks.com/detail.aspx?PublicationID=P20090911027</t>
  </si>
  <si>
    <r>
      <rPr>
        <sz val="10"/>
        <color indexed="8"/>
        <rFont val="微軟正黑體"/>
        <family val="2"/>
        <charset val="136"/>
      </rPr>
      <t>日語常用句型</t>
    </r>
    <r>
      <rPr>
        <sz val="10"/>
        <color indexed="8"/>
        <rFont val="Arial"/>
        <family val="2"/>
      </rPr>
      <t>1000</t>
    </r>
    <r>
      <rPr>
        <sz val="10"/>
        <color indexed="8"/>
        <rFont val="微軟正黑體"/>
        <family val="2"/>
        <charset val="136"/>
      </rPr>
      <t>：</t>
    </r>
    <r>
      <rPr>
        <sz val="10"/>
        <color indexed="8"/>
        <rFont val="Arial"/>
        <family val="2"/>
      </rPr>
      <t>1</t>
    </r>
  </si>
  <si>
    <t>9575851323</t>
  </si>
  <si>
    <t>http://www.airitibooks.com/detail.aspx?PublicationID=P20090227194</t>
  </si>
  <si>
    <r>
      <rPr>
        <sz val="10"/>
        <color indexed="8"/>
        <rFont val="微軟正黑體"/>
        <family val="2"/>
        <charset val="136"/>
      </rPr>
      <t>日語常用句型</t>
    </r>
    <r>
      <rPr>
        <sz val="10"/>
        <color indexed="8"/>
        <rFont val="Arial"/>
        <family val="2"/>
      </rPr>
      <t>1000</t>
    </r>
    <r>
      <rPr>
        <sz val="10"/>
        <color indexed="8"/>
        <rFont val="微軟正黑體"/>
        <family val="2"/>
        <charset val="136"/>
      </rPr>
      <t>：</t>
    </r>
    <r>
      <rPr>
        <sz val="10"/>
        <color indexed="8"/>
        <rFont val="Arial"/>
        <family val="2"/>
      </rPr>
      <t>3</t>
    </r>
  </si>
  <si>
    <r>
      <rPr>
        <sz val="10"/>
        <color indexed="8"/>
        <rFont val="微軟正黑體"/>
        <family val="2"/>
        <charset val="136"/>
      </rPr>
      <t>佐藤佳彩</t>
    </r>
  </si>
  <si>
    <t>9789861840826</t>
  </si>
  <si>
    <t>http://www.airitibooks.com/detail.aspx?PublicationID=P20090911026</t>
  </si>
  <si>
    <r>
      <t>TOEFL</t>
    </r>
    <r>
      <rPr>
        <sz val="10"/>
        <color indexed="8"/>
        <rFont val="微軟正黑體"/>
        <family val="2"/>
        <charset val="136"/>
      </rPr>
      <t>─</t>
    </r>
    <r>
      <rPr>
        <sz val="10"/>
        <color indexed="8"/>
        <rFont val="Arial"/>
        <family val="2"/>
      </rPr>
      <t>iBT</t>
    </r>
    <r>
      <rPr>
        <sz val="10"/>
        <color indexed="8"/>
        <rFont val="微軟正黑體"/>
        <family val="2"/>
        <charset val="136"/>
      </rPr>
      <t>新托福主題詞彙與閱讀</t>
    </r>
  </si>
  <si>
    <r>
      <rPr>
        <sz val="10"/>
        <color indexed="8"/>
        <rFont val="微軟正黑體"/>
        <family val="2"/>
        <charset val="136"/>
      </rPr>
      <t>賴水信</t>
    </r>
  </si>
  <si>
    <t>9789867025548</t>
  </si>
  <si>
    <t>http://www.airitibooks.com/detail.aspx?PublicationID=P20110819022</t>
  </si>
  <si>
    <r>
      <t>30</t>
    </r>
    <r>
      <rPr>
        <sz val="10"/>
        <color indexed="8"/>
        <rFont val="微軟正黑體"/>
        <family val="2"/>
        <charset val="136"/>
      </rPr>
      <t>天搞定全民英檢中級核心單字</t>
    </r>
  </si>
  <si>
    <t>WilliamJohnHeaney</t>
  </si>
  <si>
    <t>9789866700965</t>
  </si>
  <si>
    <t>http://www.airitibooks.com/detail.aspx?PublicationID=P20120531005</t>
  </si>
  <si>
    <r>
      <rPr>
        <sz val="10"/>
        <color indexed="8"/>
        <rFont val="微軟正黑體"/>
        <family val="2"/>
        <charset val="136"/>
      </rPr>
      <t>原書名: 世界遺產之旅</t>
    </r>
    <r>
      <rPr>
        <sz val="10"/>
        <color indexed="8"/>
        <rFont val="Times New Roman"/>
        <family val="1"/>
      </rPr>
      <t>1 -</t>
    </r>
    <r>
      <rPr>
        <sz val="10"/>
        <color indexed="8"/>
        <rFont val="微軟正黑體"/>
        <family val="2"/>
        <charset val="136"/>
      </rPr>
      <t>印尼：神佛的天堂，原出版社提供之</t>
    </r>
    <r>
      <rPr>
        <sz val="10"/>
        <color indexed="8"/>
        <rFont val="Times New Roman"/>
        <family val="1"/>
      </rPr>
      <t>ISBN</t>
    </r>
    <r>
      <rPr>
        <sz val="10"/>
        <color indexed="8"/>
        <rFont val="微軟正黑體"/>
        <family val="2"/>
        <charset val="136"/>
      </rPr>
      <t>有誤，取回書籍正本後更正</t>
    </r>
    <r>
      <rPr>
        <sz val="10"/>
        <color indexed="8"/>
        <rFont val="Times New Roman"/>
        <family val="1"/>
      </rPr>
      <t>ISBN</t>
    </r>
    <phoneticPr fontId="2" type="noConversion"/>
  </si>
  <si>
    <t>原出版社提供之ISBN有誤，取回書籍正本後更正ISBN</t>
    <phoneticPr fontId="2" type="noConversion"/>
  </si>
  <si>
    <t>原出版社提供之ISBN為簡體版本，現華藝銷售為繁體版本，故ISBN有更新</t>
    <phoneticPr fontId="2" type="noConversion"/>
  </si>
  <si>
    <r>
      <rPr>
        <sz val="10"/>
        <rFont val="細明體"/>
        <family val="3"/>
        <charset val="136"/>
      </rPr>
      <t>聯盟</t>
    </r>
    <r>
      <rPr>
        <sz val="10"/>
        <rFont val="Times New Roman"/>
        <family val="1"/>
      </rPr>
      <t>II</t>
    </r>
    <phoneticPr fontId="2" type="noConversion"/>
  </si>
  <si>
    <t>聯盟I</t>
    <phoneticPr fontId="2" type="noConversion"/>
  </si>
  <si>
    <r>
      <rPr>
        <sz val="10"/>
        <color indexed="8"/>
        <rFont val="微軟正黑體"/>
        <family val="2"/>
        <charset val="136"/>
      </rPr>
      <t>經營管理</t>
    </r>
    <r>
      <rPr>
        <sz val="10"/>
        <color indexed="8"/>
        <rFont val="Arial"/>
        <family val="2"/>
      </rPr>
      <t>BM184</t>
    </r>
  </si>
  <si>
    <r>
      <rPr>
        <sz val="10"/>
        <color indexed="8"/>
        <rFont val="微軟正黑體"/>
        <family val="2"/>
        <charset val="136"/>
      </rPr>
      <t>茱蒂‧艾絲翠恩（</t>
    </r>
    <r>
      <rPr>
        <sz val="10"/>
        <color indexed="8"/>
        <rFont val="Arial"/>
        <family val="2"/>
      </rPr>
      <t>Judy Estrin</t>
    </r>
    <r>
      <rPr>
        <sz val="10"/>
        <color indexed="8"/>
        <rFont val="微軟正黑體"/>
        <family val="2"/>
        <charset val="136"/>
      </rPr>
      <t>）</t>
    </r>
  </si>
  <si>
    <t>9789861576046</t>
  </si>
  <si>
    <t>http://www.airitibooks.com/detail.aspx?PublicationID=P20121004083</t>
  </si>
  <si>
    <r>
      <rPr>
        <sz val="10"/>
        <color indexed="8"/>
        <rFont val="微軟正黑體"/>
        <family val="2"/>
        <charset val="136"/>
      </rPr>
      <t>實戰麥肯錫：看專業顧問如何解決企業難題</t>
    </r>
  </si>
  <si>
    <r>
      <rPr>
        <sz val="10"/>
        <color indexed="8"/>
        <rFont val="微軟正黑體"/>
        <family val="2"/>
        <charset val="136"/>
      </rPr>
      <t>經營管理</t>
    </r>
    <r>
      <rPr>
        <sz val="10"/>
        <color indexed="8"/>
        <rFont val="Arial"/>
        <family val="2"/>
      </rPr>
      <t>BM186</t>
    </r>
  </si>
  <si>
    <r>
      <rPr>
        <sz val="10"/>
        <color indexed="8"/>
        <rFont val="微軟正黑體"/>
        <family val="2"/>
        <charset val="136"/>
      </rPr>
      <t>保羅‧費加博士（</t>
    </r>
    <r>
      <rPr>
        <sz val="10"/>
        <color indexed="8"/>
        <rFont val="Arial"/>
        <family val="2"/>
      </rPr>
      <t>Paul N. Friga</t>
    </r>
    <r>
      <rPr>
        <sz val="10"/>
        <color indexed="8"/>
        <rFont val="微軟正黑體"/>
        <family val="2"/>
        <charset val="136"/>
      </rPr>
      <t>﹐</t>
    </r>
    <r>
      <rPr>
        <sz val="10"/>
        <color indexed="8"/>
        <rFont val="Arial"/>
        <family val="2"/>
      </rPr>
      <t>PH.D.</t>
    </r>
    <r>
      <rPr>
        <sz val="10"/>
        <color indexed="8"/>
        <rFont val="微軟正黑體"/>
        <family val="2"/>
        <charset val="136"/>
      </rPr>
      <t>）</t>
    </r>
  </si>
  <si>
    <t>9789861576206</t>
  </si>
  <si>
    <t>http://www.airitibooks.com/detail.aspx?PublicationID=P20121004084</t>
  </si>
  <si>
    <r>
      <rPr>
        <sz val="10"/>
        <color indexed="8"/>
        <rFont val="微軟正黑體"/>
        <family val="2"/>
        <charset val="136"/>
      </rPr>
      <t>股市提款機：唯一敢公開當沖交割單的天才操盤手</t>
    </r>
    <phoneticPr fontId="9" type="noConversion"/>
  </si>
  <si>
    <r>
      <rPr>
        <sz val="10"/>
        <color indexed="8"/>
        <rFont val="微軟正黑體"/>
        <family val="2"/>
        <charset val="136"/>
      </rPr>
      <t>聚財資訊股份有限公司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</si>
  <si>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陳信宏</t>
    </r>
    <phoneticPr fontId="9" type="noConversion"/>
  </si>
  <si>
    <t>9789866366536</t>
  </si>
  <si>
    <t>http://www.airitibooks.com/detail.aspx?PublicationID=P20130205119</t>
  </si>
  <si>
    <r>
      <rPr>
        <sz val="10"/>
        <color indexed="8"/>
        <rFont val="微軟正黑體"/>
        <family val="2"/>
        <charset val="136"/>
      </rPr>
      <t>財務查帳技巧</t>
    </r>
  </si>
  <si>
    <r>
      <rPr>
        <sz val="10"/>
        <color indexed="8"/>
        <rFont val="微軟正黑體"/>
        <family val="2"/>
        <charset val="136"/>
      </rPr>
      <t>經營顧問叢書</t>
    </r>
    <r>
      <rPr>
        <sz val="10"/>
        <color indexed="8"/>
        <rFont val="Arial"/>
        <family val="2"/>
      </rPr>
      <t>291</t>
    </r>
  </si>
  <si>
    <r>
      <rPr>
        <sz val="10"/>
        <color indexed="8"/>
        <rFont val="微軟正黑體"/>
        <family val="2"/>
        <charset val="136"/>
      </rPr>
      <t>增訂</t>
    </r>
    <r>
      <rPr>
        <sz val="10"/>
        <color indexed="8"/>
        <rFont val="Arial"/>
        <family val="2"/>
      </rPr>
      <t>2</t>
    </r>
    <r>
      <rPr>
        <sz val="10"/>
        <color indexed="8"/>
        <rFont val="微軟正黑體"/>
        <family val="2"/>
        <charset val="136"/>
      </rPr>
      <t>版</t>
    </r>
  </si>
  <si>
    <r>
      <rPr>
        <sz val="10"/>
        <color indexed="8"/>
        <rFont val="微軟正黑體"/>
        <family val="2"/>
        <charset val="136"/>
      </rPr>
      <t>朱思華</t>
    </r>
  </si>
  <si>
    <t>9789866084577</t>
  </si>
  <si>
    <t>http://www.airitibooks.com/detail.aspx?PublicationID=P20121214009</t>
  </si>
  <si>
    <r>
      <rPr>
        <sz val="10"/>
        <color indexed="8"/>
        <rFont val="微軟正黑體"/>
        <family val="2"/>
        <charset val="136"/>
      </rPr>
      <t>賣場銷量神奇交叉分析</t>
    </r>
  </si>
  <si>
    <r>
      <rPr>
        <sz val="10"/>
        <color indexed="8"/>
        <rFont val="微軟正黑體"/>
        <family val="2"/>
        <charset val="136"/>
      </rPr>
      <t>商店叢書</t>
    </r>
    <r>
      <rPr>
        <sz val="10"/>
        <color indexed="8"/>
        <rFont val="Arial"/>
        <family val="2"/>
      </rPr>
      <t>48</t>
    </r>
  </si>
  <si>
    <r>
      <rPr>
        <sz val="10"/>
        <color indexed="8"/>
        <rFont val="微軟正黑體"/>
        <family val="2"/>
        <charset val="136"/>
      </rPr>
      <t>李慧玉，陳國強</t>
    </r>
  </si>
  <si>
    <t>9789866084508</t>
  </si>
  <si>
    <t>http://www.airitibooks.com/detail.aspx?PublicationID=P20121214004</t>
  </si>
  <si>
    <r>
      <rPr>
        <sz val="10"/>
        <color indexed="8"/>
        <rFont val="微軟正黑體"/>
        <family val="2"/>
        <charset val="136"/>
      </rPr>
      <t>顧客情報管理技巧</t>
    </r>
  </si>
  <si>
    <r>
      <rPr>
        <sz val="10"/>
        <color indexed="8"/>
        <rFont val="微軟正黑體"/>
        <family val="2"/>
        <charset val="136"/>
      </rPr>
      <t>經營顧問叢書</t>
    </r>
    <r>
      <rPr>
        <sz val="10"/>
        <color indexed="8"/>
        <rFont val="Arial"/>
        <family val="2"/>
      </rPr>
      <t>268</t>
    </r>
  </si>
  <si>
    <r>
      <rPr>
        <sz val="10"/>
        <color indexed="8"/>
        <rFont val="微軟正黑體"/>
        <family val="2"/>
        <charset val="136"/>
      </rPr>
      <t>李宗南，蕭智軍</t>
    </r>
  </si>
  <si>
    <t>9789866084171</t>
  </si>
  <si>
    <t>http://www.airitibooks.com/detail.aspx?PublicationID=P20110829023</t>
  </si>
  <si>
    <r>
      <rPr>
        <sz val="10"/>
        <color indexed="8"/>
        <rFont val="微軟正黑體"/>
        <family val="2"/>
        <charset val="136"/>
      </rPr>
      <t>商業計畫書撰寫實務</t>
    </r>
  </si>
  <si>
    <r>
      <rPr>
        <sz val="10"/>
        <color indexed="8"/>
        <rFont val="微軟正黑體"/>
        <family val="2"/>
        <charset val="136"/>
      </rPr>
      <t>經營顧問叢書</t>
    </r>
    <r>
      <rPr>
        <sz val="10"/>
        <color indexed="8"/>
        <rFont val="Arial"/>
        <family val="2"/>
      </rPr>
      <t>210</t>
    </r>
  </si>
  <si>
    <r>
      <rPr>
        <sz val="10"/>
        <color indexed="8"/>
        <rFont val="微軟正黑體"/>
        <family val="2"/>
        <charset val="136"/>
      </rPr>
      <t>任賢旺</t>
    </r>
  </si>
  <si>
    <t>9789866421044</t>
  </si>
  <si>
    <t>http://www.airitibooks.com/detail.aspx?PublicationID=P20091201742</t>
  </si>
  <si>
    <r>
      <rPr>
        <sz val="10"/>
        <color indexed="8"/>
        <rFont val="微軟正黑體"/>
        <family val="2"/>
        <charset val="136"/>
      </rPr>
      <t>財經詞彙一本就搞定：讓你思考像索羅斯、投資像巴菲特</t>
    </r>
  </si>
  <si>
    <r>
      <rPr>
        <sz val="10"/>
        <color indexed="8"/>
        <rFont val="微軟正黑體"/>
        <family val="2"/>
        <charset val="136"/>
      </rPr>
      <t>投資理財</t>
    </r>
    <r>
      <rPr>
        <sz val="10"/>
        <color indexed="8"/>
        <rFont val="Arial"/>
        <family val="2"/>
      </rPr>
      <t>IF060</t>
    </r>
  </si>
  <si>
    <r>
      <rPr>
        <sz val="10"/>
        <color indexed="8"/>
        <rFont val="微軟正黑體"/>
        <family val="2"/>
        <charset val="136"/>
      </rPr>
      <t>傑克‧奎南（</t>
    </r>
    <r>
      <rPr>
        <sz val="10"/>
        <color indexed="8"/>
        <rFont val="Arial"/>
        <family val="2"/>
      </rPr>
      <t>Jack Guinan</t>
    </r>
    <r>
      <rPr>
        <sz val="10"/>
        <color indexed="8"/>
        <rFont val="微軟正黑體"/>
        <family val="2"/>
        <charset val="136"/>
      </rPr>
      <t>）</t>
    </r>
  </si>
  <si>
    <t>9789861576633</t>
  </si>
  <si>
    <t>http://www.airitibooks.com/detail.aspx?PublicationID=P20121004072</t>
  </si>
  <si>
    <r>
      <rPr>
        <sz val="10"/>
        <color indexed="8"/>
        <rFont val="微軟正黑體"/>
        <family val="2"/>
        <charset val="136"/>
      </rPr>
      <t>專業店商機探索市調報告：中國大陸新興通路</t>
    </r>
    <phoneticPr fontId="9" type="noConversion"/>
  </si>
  <si>
    <r>
      <rPr>
        <sz val="10"/>
        <color indexed="8"/>
        <rFont val="微軟正黑體"/>
        <family val="2"/>
        <charset val="136"/>
      </rPr>
      <t>陳怡君，黃嬌美</t>
    </r>
    <phoneticPr fontId="9" type="noConversion"/>
  </si>
  <si>
    <t>9789574953004</t>
  </si>
  <si>
    <t>http://www.airitibooks.com/detail.aspx?PublicationID=P20130314061</t>
  </si>
  <si>
    <r>
      <rPr>
        <sz val="10"/>
        <color indexed="8"/>
        <rFont val="微軟正黑體"/>
        <family val="2"/>
        <charset val="136"/>
      </rPr>
      <t>網購及電視購物通路市場市調報告：中國大陸新興通路</t>
    </r>
    <phoneticPr fontId="9" type="noConversion"/>
  </si>
  <si>
    <t>9789574953035</t>
  </si>
  <si>
    <t>http://www.airitibooks.com/detail.aspx?PublicationID=P20130314058</t>
  </si>
  <si>
    <r>
      <rPr>
        <sz val="10"/>
        <color indexed="8"/>
        <rFont val="微軟正黑體"/>
        <family val="2"/>
        <charset val="136"/>
      </rPr>
      <t>財產保險經營</t>
    </r>
  </si>
  <si>
    <r>
      <rPr>
        <sz val="10"/>
        <color indexed="8"/>
        <rFont val="微軟正黑體"/>
        <family val="2"/>
        <charset val="136"/>
      </rPr>
      <t>保險經營系列</t>
    </r>
  </si>
  <si>
    <r>
      <rPr>
        <sz val="10"/>
        <color indexed="8"/>
        <rFont val="微軟正黑體"/>
        <family val="2"/>
        <charset val="136"/>
      </rPr>
      <t>廖述源</t>
    </r>
  </si>
  <si>
    <t>9789867516671</t>
  </si>
  <si>
    <t>http://www.airitibooks.com/detail.aspx?PublicationID=P20121026004</t>
  </si>
  <si>
    <r>
      <rPr>
        <sz val="10"/>
        <color indexed="8"/>
        <rFont val="微軟正黑體"/>
        <family val="2"/>
        <charset val="136"/>
      </rPr>
      <t>台灣經濟發展歷程與策略</t>
    </r>
  </si>
  <si>
    <r>
      <rPr>
        <sz val="10"/>
        <color indexed="8"/>
        <rFont val="微軟正黑體"/>
        <family val="2"/>
        <charset val="136"/>
      </rPr>
      <t>行政院經濟建設委員會</t>
    </r>
  </si>
  <si>
    <t>9789860290257</t>
  </si>
  <si>
    <t>http://www.airitibooks.com/detail.aspx?PublicationID=P20130521172</t>
  </si>
  <si>
    <r>
      <rPr>
        <sz val="10"/>
        <color indexed="8"/>
        <rFont val="微軟正黑體"/>
        <family val="2"/>
        <charset val="136"/>
      </rPr>
      <t>漫畫厚黑學</t>
    </r>
    <phoneticPr fontId="9" type="noConversion"/>
  </si>
  <si>
    <t>EBK9900000431</t>
  </si>
  <si>
    <t>http://www.airitibooks.com/detail.aspx?PublicationID=P20121025026</t>
  </si>
  <si>
    <r>
      <rPr>
        <sz val="10"/>
        <color indexed="8"/>
        <rFont val="微軟正黑體"/>
        <family val="2"/>
        <charset val="136"/>
      </rPr>
      <t>最受歡迎的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個行銷故事</t>
    </r>
  </si>
  <si>
    <r>
      <rPr>
        <sz val="10"/>
        <color indexed="8"/>
        <rFont val="微軟正黑體"/>
        <family val="2"/>
        <charset val="136"/>
      </rPr>
      <t>何勝峰</t>
    </r>
  </si>
  <si>
    <t>9789866845253</t>
  </si>
  <si>
    <t>http://www.airitibooks.com/detail.aspx?PublicationID=P20090813403</t>
  </si>
  <si>
    <r>
      <rPr>
        <sz val="10"/>
        <color indexed="8"/>
        <rFont val="微軟正黑體"/>
        <family val="2"/>
        <charset val="136"/>
      </rPr>
      <t>最受歡迎的</t>
    </r>
    <r>
      <rPr>
        <sz val="10"/>
        <color indexed="8"/>
        <rFont val="Arial"/>
        <family val="2"/>
      </rPr>
      <t>120</t>
    </r>
    <r>
      <rPr>
        <sz val="10"/>
        <color indexed="8"/>
        <rFont val="微軟正黑體"/>
        <family val="2"/>
        <charset val="136"/>
      </rPr>
      <t>個管理故事</t>
    </r>
  </si>
  <si>
    <t>9789866845284</t>
  </si>
  <si>
    <t>http://www.airitibooks.com/detail.aspx?PublicationID=P20090813405</t>
  </si>
  <si>
    <r>
      <rPr>
        <sz val="10"/>
        <color indexed="8"/>
        <rFont val="微軟正黑體"/>
        <family val="2"/>
        <charset val="136"/>
      </rPr>
      <t>會請客才是好業務</t>
    </r>
  </si>
  <si>
    <r>
      <rPr>
        <sz val="10"/>
        <color indexed="8"/>
        <rFont val="微軟正黑體"/>
        <family val="2"/>
        <charset val="136"/>
      </rPr>
      <t>寶鼎編輯部</t>
    </r>
  </si>
  <si>
    <t>9789862482384</t>
  </si>
  <si>
    <t>http://www.airitibooks.com/detail.aspx?PublicationID=P20120323040</t>
  </si>
  <si>
    <r>
      <rPr>
        <sz val="10"/>
        <color indexed="8"/>
        <rFont val="微軟正黑體"/>
        <family val="2"/>
        <charset val="136"/>
      </rPr>
      <t>你的氣場跟公司合嗎？</t>
    </r>
  </si>
  <si>
    <r>
      <rPr>
        <sz val="10"/>
        <color indexed="8"/>
        <rFont val="微軟正黑體"/>
        <family val="2"/>
        <charset val="136"/>
      </rPr>
      <t>競爭力：</t>
    </r>
    <r>
      <rPr>
        <sz val="10"/>
        <color indexed="8"/>
        <rFont val="Arial"/>
        <family val="2"/>
      </rPr>
      <t>42</t>
    </r>
  </si>
  <si>
    <r>
      <rPr>
        <sz val="10"/>
        <color indexed="8"/>
        <rFont val="微軟正黑體"/>
        <family val="2"/>
        <charset val="136"/>
      </rPr>
      <t>邱冠智</t>
    </r>
  </si>
  <si>
    <t>9789866070396</t>
  </si>
  <si>
    <t>http://www.airitibooks.com/detail.aspx?PublicationID=P20120822040</t>
  </si>
  <si>
    <r>
      <rPr>
        <sz val="10"/>
        <color indexed="8"/>
        <rFont val="微軟正黑體"/>
        <family val="2"/>
        <charset val="136"/>
      </rPr>
      <t>薪水</t>
    </r>
    <r>
      <rPr>
        <sz val="10"/>
        <color indexed="8"/>
        <rFont val="Arial"/>
        <family val="2"/>
      </rPr>
      <t>2</t>
    </r>
    <r>
      <rPr>
        <sz val="10"/>
        <color indexed="8"/>
        <rFont val="微軟正黑體"/>
        <family val="2"/>
        <charset val="136"/>
      </rPr>
      <t>萬</t>
    </r>
    <r>
      <rPr>
        <sz val="10"/>
        <color indexed="8"/>
        <rFont val="Arial"/>
        <family val="2"/>
      </rPr>
      <t>5</t>
    </r>
    <r>
      <rPr>
        <sz val="10"/>
        <color indexed="8"/>
        <rFont val="微軟正黑體"/>
        <family val="2"/>
        <charset val="136"/>
      </rPr>
      <t>，月光族存到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萬</t>
    </r>
  </si>
  <si>
    <r>
      <rPr>
        <sz val="10"/>
        <color indexed="8"/>
        <rFont val="微軟正黑體"/>
        <family val="2"/>
        <charset val="136"/>
      </rPr>
      <t>全方位學習系列</t>
    </r>
    <r>
      <rPr>
        <sz val="10"/>
        <color indexed="8"/>
        <rFont val="Arial"/>
        <family val="2"/>
      </rPr>
      <t>38</t>
    </r>
  </si>
  <si>
    <r>
      <rPr>
        <sz val="10"/>
        <color indexed="8"/>
        <rFont val="微軟正黑體"/>
        <family val="2"/>
        <charset val="136"/>
      </rPr>
      <t>張簡資</t>
    </r>
  </si>
  <si>
    <t>9789866070457</t>
  </si>
  <si>
    <t>http://www.airitibooks.com/detail.aspx?PublicationID=P20121105012</t>
  </si>
  <si>
    <r>
      <rPr>
        <sz val="10"/>
        <color indexed="8"/>
        <rFont val="微軟正黑體"/>
        <family val="2"/>
        <charset val="136"/>
      </rPr>
      <t>苦日子也要甜甜過：幸福人生魔法書</t>
    </r>
  </si>
  <si>
    <r>
      <rPr>
        <sz val="10"/>
        <color indexed="8"/>
        <rFont val="微軟正黑體"/>
        <family val="2"/>
        <charset val="136"/>
      </rPr>
      <t>陽光人生</t>
    </r>
    <r>
      <rPr>
        <sz val="10"/>
        <color indexed="8"/>
        <rFont val="Arial"/>
        <family val="2"/>
      </rPr>
      <t>012</t>
    </r>
  </si>
  <si>
    <r>
      <rPr>
        <sz val="10"/>
        <color indexed="8"/>
        <rFont val="微軟正黑體"/>
        <family val="2"/>
        <charset val="136"/>
      </rPr>
      <t>何清源</t>
    </r>
  </si>
  <si>
    <t>9789866302268</t>
  </si>
  <si>
    <t>http://www.airitibooks.com/detail.aspx?PublicationID=P20120327008</t>
  </si>
  <si>
    <r>
      <rPr>
        <sz val="10"/>
        <color indexed="8"/>
        <rFont val="微軟正黑體"/>
        <family val="2"/>
        <charset val="136"/>
      </rPr>
      <t>想升職，先搞懂老闆在想什麼</t>
    </r>
  </si>
  <si>
    <r>
      <rPr>
        <sz val="10"/>
        <color indexed="8"/>
        <rFont val="微軟正黑體"/>
        <family val="2"/>
        <charset val="136"/>
      </rPr>
      <t>徐勁</t>
    </r>
  </si>
  <si>
    <t>9789868847651</t>
  </si>
  <si>
    <t>http://www.airitibooks.com/detail.aspx?PublicationID=P20130109067</t>
  </si>
  <si>
    <r>
      <rPr>
        <sz val="10"/>
        <color indexed="8"/>
        <rFont val="微軟正黑體"/>
        <family val="2"/>
        <charset val="136"/>
      </rPr>
      <t>管不動部屬，你就做到累死</t>
    </r>
  </si>
  <si>
    <t>9789868847668</t>
  </si>
  <si>
    <t>http://www.airitibooks.com/detail.aspx?PublicationID=P20130109068</t>
  </si>
  <si>
    <r>
      <rPr>
        <sz val="10"/>
        <color indexed="8"/>
        <rFont val="微軟正黑體"/>
        <family val="2"/>
        <charset val="136"/>
      </rPr>
      <t>交談力：溝通零失誤</t>
    </r>
    <r>
      <rPr>
        <sz val="10"/>
        <color indexed="8"/>
        <rFont val="Arial"/>
        <family val="2"/>
      </rPr>
      <t>57</t>
    </r>
    <r>
      <rPr>
        <sz val="10"/>
        <color indexed="8"/>
        <rFont val="微軟正黑體"/>
        <family val="2"/>
        <charset val="136"/>
      </rPr>
      <t>則說話技巧（上）</t>
    </r>
  </si>
  <si>
    <t>EBK9900000340</t>
  </si>
  <si>
    <t>http://www.airitibooks.com/detail.aspx?PublicationID=P20120820013</t>
  </si>
  <si>
    <r>
      <rPr>
        <sz val="10"/>
        <color indexed="8"/>
        <rFont val="微軟正黑體"/>
        <family val="2"/>
        <charset val="136"/>
      </rPr>
      <t>交談力：溝通零失誤</t>
    </r>
    <r>
      <rPr>
        <sz val="10"/>
        <color indexed="8"/>
        <rFont val="Arial"/>
        <family val="2"/>
      </rPr>
      <t>57</t>
    </r>
    <r>
      <rPr>
        <sz val="10"/>
        <color indexed="8"/>
        <rFont val="微軟正黑體"/>
        <family val="2"/>
        <charset val="136"/>
      </rPr>
      <t>則說話技巧（下）</t>
    </r>
  </si>
  <si>
    <t>EBK9900000341</t>
  </si>
  <si>
    <t>http://www.airitibooks.com/detail.aspx?PublicationID=P20120820014</t>
  </si>
  <si>
    <r>
      <rPr>
        <sz val="10"/>
        <color indexed="8"/>
        <rFont val="微軟正黑體"/>
        <family val="2"/>
        <charset val="136"/>
      </rPr>
      <t>向溝通大師學習成就之道：卡內基成功竅門的</t>
    </r>
    <r>
      <rPr>
        <sz val="10"/>
        <color indexed="8"/>
        <rFont val="Arial"/>
        <family val="2"/>
      </rPr>
      <t>9</t>
    </r>
    <r>
      <rPr>
        <sz val="10"/>
        <color indexed="8"/>
        <rFont val="微軟正黑體"/>
        <family val="2"/>
        <charset val="136"/>
      </rPr>
      <t>段人生經歷</t>
    </r>
  </si>
  <si>
    <t>EBK9900000345</t>
  </si>
  <si>
    <t>http://www.airitibooks.com/detail.aspx?PublicationID=P20120820018</t>
  </si>
  <si>
    <r>
      <rPr>
        <sz val="10"/>
        <color indexed="8"/>
        <rFont val="微軟正黑體"/>
        <family val="2"/>
        <charset val="136"/>
      </rPr>
      <t>年輕人要知道的：初涉社會的</t>
    </r>
    <r>
      <rPr>
        <sz val="10"/>
        <color indexed="8"/>
        <rFont val="Arial"/>
        <family val="2"/>
      </rPr>
      <t>80</t>
    </r>
    <r>
      <rPr>
        <sz val="10"/>
        <color indexed="8"/>
        <rFont val="微軟正黑體"/>
        <family val="2"/>
        <charset val="136"/>
      </rPr>
      <t>條生存準則（下）</t>
    </r>
  </si>
  <si>
    <t>EBK9900000347</t>
  </si>
  <si>
    <t>http://www.airitibooks.com/detail.aspx?PublicationID=P20120820020</t>
  </si>
  <si>
    <r>
      <rPr>
        <sz val="10"/>
        <color indexed="8"/>
        <rFont val="微軟正黑體"/>
        <family val="2"/>
        <charset val="136"/>
      </rPr>
      <t>溝通的影響力</t>
    </r>
    <r>
      <rPr>
        <sz val="10"/>
        <color indexed="8"/>
        <rFont val="Arial"/>
        <family val="2"/>
      </rPr>
      <t>—</t>
    </r>
    <r>
      <rPr>
        <sz val="10"/>
        <color indexed="8"/>
        <rFont val="微軟正黑體"/>
        <family val="2"/>
        <charset val="136"/>
      </rPr>
      <t>卡內基成功捷徑的</t>
    </r>
    <r>
      <rPr>
        <sz val="10"/>
        <color indexed="8"/>
        <rFont val="Arial"/>
        <family val="2"/>
      </rPr>
      <t>9</t>
    </r>
    <r>
      <rPr>
        <sz val="10"/>
        <color indexed="8"/>
        <rFont val="微軟正黑體"/>
        <family val="2"/>
        <charset val="136"/>
      </rPr>
      <t>堂課</t>
    </r>
  </si>
  <si>
    <t>EBK9900000382</t>
  </si>
  <si>
    <t>http://www.airitibooks.com/detail.aspx?PublicationID=P20120820055</t>
  </si>
  <si>
    <r>
      <rPr>
        <sz val="10"/>
        <color indexed="8"/>
        <rFont val="微軟正黑體"/>
        <family val="2"/>
        <charset val="136"/>
      </rPr>
      <t>簡單管理</t>
    </r>
  </si>
  <si>
    <r>
      <t>New</t>
    </r>
    <r>
      <rPr>
        <sz val="10"/>
        <color indexed="8"/>
        <rFont val="微軟正黑體"/>
        <family val="2"/>
        <charset val="136"/>
      </rPr>
      <t>文庫</t>
    </r>
    <r>
      <rPr>
        <sz val="10"/>
        <color indexed="8"/>
        <rFont val="Arial"/>
        <family val="2"/>
      </rPr>
      <t>062</t>
    </r>
  </si>
  <si>
    <t>9789866079535</t>
  </si>
  <si>
    <t>http://www.airitibooks.com/detail.aspx?PublicationID=P20121115234</t>
  </si>
  <si>
    <r>
      <rPr>
        <sz val="10"/>
        <color indexed="8"/>
        <rFont val="微軟正黑體"/>
        <family val="2"/>
        <charset val="136"/>
      </rPr>
      <t>優秀經理人受用一生的</t>
    </r>
    <r>
      <rPr>
        <sz val="10"/>
        <color indexed="8"/>
        <rFont val="Arial"/>
        <family val="2"/>
      </rPr>
      <t>88</t>
    </r>
    <r>
      <rPr>
        <sz val="10"/>
        <color indexed="8"/>
        <rFont val="微軟正黑體"/>
        <family val="2"/>
        <charset val="136"/>
      </rPr>
      <t>種能力</t>
    </r>
  </si>
  <si>
    <r>
      <rPr>
        <sz val="10"/>
        <color indexed="8"/>
        <rFont val="微軟正黑體"/>
        <family val="2"/>
        <charset val="136"/>
      </rPr>
      <t>馮振翼，張秀英</t>
    </r>
  </si>
  <si>
    <t>9789862281642</t>
  </si>
  <si>
    <t>http://www.airitibooks.com/detail.aspx?PublicationID=P20121112059</t>
  </si>
  <si>
    <r>
      <rPr>
        <sz val="10"/>
        <color indexed="8"/>
        <rFont val="微軟正黑體"/>
        <family val="2"/>
        <charset val="136"/>
      </rPr>
      <t>把小創意做成大生意</t>
    </r>
  </si>
  <si>
    <r>
      <t>New</t>
    </r>
    <r>
      <rPr>
        <sz val="10"/>
        <color indexed="8"/>
        <rFont val="微軟正黑體"/>
        <family val="2"/>
        <charset val="136"/>
      </rPr>
      <t>文庫</t>
    </r>
    <r>
      <rPr>
        <sz val="10"/>
        <color indexed="8"/>
        <rFont val="Arial"/>
        <family val="2"/>
      </rPr>
      <t>044</t>
    </r>
  </si>
  <si>
    <t>9789866079177</t>
  </si>
  <si>
    <t>http://www.airitibooks.com/detail.aspx?PublicationID=P20121115248</t>
  </si>
  <si>
    <r>
      <rPr>
        <sz val="10"/>
        <color indexed="8"/>
        <rFont val="微軟正黑體"/>
        <family val="2"/>
        <charset val="136"/>
      </rPr>
      <t>一句話，影響孩子一生：名人經典座右銘大全</t>
    </r>
  </si>
  <si>
    <r>
      <rPr>
        <sz val="10"/>
        <color indexed="8"/>
        <rFont val="微軟正黑體"/>
        <family val="2"/>
        <charset val="136"/>
      </rPr>
      <t>好精彩</t>
    </r>
    <r>
      <rPr>
        <sz val="10"/>
        <color indexed="8"/>
        <rFont val="Arial"/>
        <family val="2"/>
      </rPr>
      <t>77</t>
    </r>
  </si>
  <si>
    <r>
      <rPr>
        <sz val="10"/>
        <color indexed="8"/>
        <rFont val="微軟正黑體"/>
        <family val="2"/>
        <charset val="136"/>
      </rPr>
      <t>方雁，李嫈婷</t>
    </r>
  </si>
  <si>
    <t>9789866141034</t>
  </si>
  <si>
    <t>http://www.airitibooks.com/detail.aspx?PublicationID=P20110921017</t>
  </si>
  <si>
    <r>
      <rPr>
        <sz val="10"/>
        <color indexed="8"/>
        <rFont val="微軟正黑體"/>
        <family val="2"/>
        <charset val="136"/>
      </rPr>
      <t>好奇心殺不死一隻貓：跳脫常軌，發掘內心的創意因子</t>
    </r>
  </si>
  <si>
    <r>
      <rPr>
        <sz val="10"/>
        <color indexed="8"/>
        <rFont val="微軟正黑體"/>
        <family val="2"/>
        <charset val="136"/>
      </rPr>
      <t>職涯發展管理</t>
    </r>
    <r>
      <rPr>
        <sz val="10"/>
        <color indexed="8"/>
        <rFont val="Arial"/>
        <family val="2"/>
      </rPr>
      <t>CD041</t>
    </r>
  </si>
  <si>
    <r>
      <rPr>
        <sz val="10"/>
        <color indexed="8"/>
        <rFont val="微軟正黑體"/>
        <family val="2"/>
        <charset val="136"/>
      </rPr>
      <t>史蒂芬‧藍丁（</t>
    </r>
    <r>
      <rPr>
        <sz val="10"/>
        <color indexed="8"/>
        <rFont val="Arial"/>
        <family val="2"/>
      </rPr>
      <t>Stephen C. Lundin</t>
    </r>
    <r>
      <rPr>
        <sz val="10"/>
        <color indexed="8"/>
        <rFont val="微軟正黑體"/>
        <family val="2"/>
        <charset val="136"/>
      </rPr>
      <t>）</t>
    </r>
  </si>
  <si>
    <t>9789861576251</t>
  </si>
  <si>
    <t>http://www.airitibooks.com/detail.aspx?PublicationID=P20121004054</t>
  </si>
  <si>
    <r>
      <rPr>
        <sz val="10"/>
        <color indexed="8"/>
        <rFont val="微軟正黑體"/>
        <family val="2"/>
        <charset val="136"/>
      </rPr>
      <t>活學活用孫子兵法</t>
    </r>
  </si>
  <si>
    <r>
      <rPr>
        <sz val="10"/>
        <color indexed="8"/>
        <rFont val="微軟正黑體"/>
        <family val="2"/>
        <charset val="136"/>
      </rPr>
      <t>成功</t>
    </r>
    <r>
      <rPr>
        <sz val="10"/>
        <color indexed="8"/>
        <rFont val="Arial"/>
        <family val="2"/>
      </rPr>
      <t>Life09</t>
    </r>
  </si>
  <si>
    <r>
      <rPr>
        <sz val="10"/>
        <color indexed="8"/>
        <rFont val="微軟正黑體"/>
        <family val="2"/>
        <charset val="136"/>
      </rPr>
      <t>張兵</t>
    </r>
  </si>
  <si>
    <t>9789861974972</t>
  </si>
  <si>
    <t>http://www.airitibooks.com/detail.aspx?PublicationID=P20121122031</t>
  </si>
  <si>
    <r>
      <rPr>
        <sz val="10"/>
        <color indexed="8"/>
        <rFont val="微軟正黑體"/>
        <family val="2"/>
        <charset val="136"/>
      </rPr>
      <t>靈活處事厚黑兵法</t>
    </r>
    <phoneticPr fontId="9" type="noConversion"/>
  </si>
  <si>
    <r>
      <rPr>
        <sz val="10"/>
        <color indexed="8"/>
        <rFont val="微軟正黑體"/>
        <family val="2"/>
        <charset val="136"/>
      </rPr>
      <t>子陽</t>
    </r>
    <phoneticPr fontId="9" type="noConversion"/>
  </si>
  <si>
    <t>9789861975245</t>
  </si>
  <si>
    <t>http://www.airitibooks.com/detail.aspx?PublicationID=P20130206032</t>
  </si>
  <si>
    <r>
      <rPr>
        <sz val="10"/>
        <color indexed="8"/>
        <rFont val="微軟正黑體"/>
        <family val="2"/>
        <charset val="136"/>
      </rPr>
      <t>做事做到位：成為職場紅人的</t>
    </r>
    <r>
      <rPr>
        <sz val="10"/>
        <color indexed="8"/>
        <rFont val="Arial"/>
        <family val="2"/>
      </rPr>
      <t>30</t>
    </r>
    <r>
      <rPr>
        <sz val="10"/>
        <color indexed="8"/>
        <rFont val="微軟正黑體"/>
        <family val="2"/>
        <charset val="136"/>
      </rPr>
      <t>個黃金法則</t>
    </r>
  </si>
  <si>
    <r>
      <rPr>
        <sz val="10"/>
        <color indexed="8"/>
        <rFont val="微軟正黑體"/>
        <family val="2"/>
        <charset val="136"/>
      </rPr>
      <t>哈林文化</t>
    </r>
  </si>
  <si>
    <t>9789868686106</t>
  </si>
  <si>
    <t>http://www.airitibooks.com/detail.aspx?PublicationID=P20120315003</t>
  </si>
  <si>
    <r>
      <rPr>
        <sz val="10"/>
        <color indexed="8"/>
        <rFont val="微軟正黑體"/>
        <family val="2"/>
        <charset val="136"/>
      </rPr>
      <t>開口成章的說話藝術</t>
    </r>
  </si>
  <si>
    <r>
      <rPr>
        <sz val="10"/>
        <color indexed="8"/>
        <rFont val="微軟正黑體"/>
        <family val="2"/>
        <charset val="136"/>
      </rPr>
      <t>好精彩</t>
    </r>
    <r>
      <rPr>
        <sz val="10"/>
        <color indexed="8"/>
        <rFont val="Arial"/>
        <family val="2"/>
      </rPr>
      <t>49</t>
    </r>
  </si>
  <si>
    <r>
      <rPr>
        <sz val="10"/>
        <color indexed="8"/>
        <rFont val="微軟正黑體"/>
        <family val="2"/>
        <charset val="136"/>
      </rPr>
      <t>韓彥銘</t>
    </r>
  </si>
  <si>
    <t>9789866373497</t>
  </si>
  <si>
    <t>http://www.airitibooks.com/detail.aspx?PublicationID=P20110921041</t>
  </si>
  <si>
    <r>
      <rPr>
        <sz val="10"/>
        <color indexed="8"/>
        <rFont val="微軟正黑體"/>
        <family val="2"/>
        <charset val="136"/>
      </rPr>
      <t>殺手級創業‧推廣術：</t>
    </r>
    <r>
      <rPr>
        <sz val="10"/>
        <color indexed="8"/>
        <rFont val="Arial"/>
        <family val="2"/>
      </rPr>
      <t>Facebook</t>
    </r>
    <r>
      <rPr>
        <sz val="10"/>
        <color indexed="8"/>
        <rFont val="微軟正黑體"/>
        <family val="2"/>
        <charset val="136"/>
      </rPr>
      <t>社群媒體</t>
    </r>
  </si>
  <si>
    <r>
      <rPr>
        <sz val="10"/>
        <color indexed="8"/>
        <rFont val="微軟正黑體"/>
        <family val="2"/>
        <charset val="136"/>
      </rPr>
      <t>跨版生活圖書出版</t>
    </r>
  </si>
  <si>
    <r>
      <rPr>
        <sz val="10"/>
        <color indexed="8"/>
        <rFont val="微軟正黑體"/>
        <family val="2"/>
        <charset val="136"/>
      </rPr>
      <t>吳佛旋</t>
    </r>
    <r>
      <rPr>
        <sz val="10"/>
        <color indexed="8"/>
        <rFont val="Arial"/>
        <family val="2"/>
      </rPr>
      <t>(Henry)</t>
    </r>
    <r>
      <rPr>
        <sz val="10"/>
        <color indexed="8"/>
        <rFont val="微軟正黑體"/>
        <family val="2"/>
        <charset val="136"/>
      </rPr>
      <t>，麥浩霆</t>
    </r>
    <r>
      <rPr>
        <sz val="10"/>
        <color indexed="8"/>
        <rFont val="Arial"/>
        <family val="2"/>
      </rPr>
      <t>(Don)</t>
    </r>
  </si>
  <si>
    <t>9789881914941</t>
  </si>
  <si>
    <t>http://www.airitibooks.com/detail.aspx?PublicationID=P20101005006</t>
  </si>
  <si>
    <r>
      <rPr>
        <sz val="10"/>
        <color indexed="8"/>
        <rFont val="微軟正黑體"/>
        <family val="2"/>
        <charset val="136"/>
      </rPr>
      <t>商用生活版現代</t>
    </r>
    <r>
      <rPr>
        <sz val="10"/>
        <color indexed="8"/>
        <rFont val="Arial"/>
        <family val="2"/>
      </rPr>
      <t>36</t>
    </r>
    <r>
      <rPr>
        <sz val="10"/>
        <color indexed="8"/>
        <rFont val="微軟正黑體"/>
        <family val="2"/>
        <charset val="136"/>
      </rPr>
      <t>計</t>
    </r>
  </si>
  <si>
    <r>
      <rPr>
        <sz val="10"/>
        <color indexed="8"/>
        <rFont val="微軟正黑體"/>
        <family val="2"/>
        <charset val="136"/>
      </rPr>
      <t>典藏中國：</t>
    </r>
    <r>
      <rPr>
        <sz val="10"/>
        <color indexed="8"/>
        <rFont val="Arial"/>
        <family val="2"/>
      </rPr>
      <t>24</t>
    </r>
  </si>
  <si>
    <r>
      <rPr>
        <sz val="10"/>
        <color indexed="8"/>
        <rFont val="微軟正黑體"/>
        <family val="2"/>
        <charset val="136"/>
      </rPr>
      <t>耿文國</t>
    </r>
  </si>
  <si>
    <t>9789577134509</t>
  </si>
  <si>
    <t>http://www.airitibooks.com/detail.aspx?PublicationID=P20120702377</t>
  </si>
  <si>
    <r>
      <rPr>
        <sz val="10"/>
        <color indexed="8"/>
        <rFont val="微軟正黑體"/>
        <family val="2"/>
        <charset val="136"/>
      </rPr>
      <t>職場新人教戰手則</t>
    </r>
  </si>
  <si>
    <r>
      <rPr>
        <sz val="10"/>
        <color indexed="8"/>
        <rFont val="微軟正黑體"/>
        <family val="2"/>
        <charset val="136"/>
      </rPr>
      <t>職場生活</t>
    </r>
    <r>
      <rPr>
        <sz val="10"/>
        <color indexed="8"/>
        <rFont val="Arial"/>
        <family val="2"/>
      </rPr>
      <t>3</t>
    </r>
  </si>
  <si>
    <r>
      <rPr>
        <sz val="10"/>
        <color indexed="8"/>
        <rFont val="微軟正黑體"/>
        <family val="2"/>
        <charset val="136"/>
      </rPr>
      <t>魏一龍</t>
    </r>
  </si>
  <si>
    <t>9789577134431</t>
  </si>
  <si>
    <t>http://www.airitibooks.com/detail.aspx?PublicationID=P20120702422</t>
  </si>
  <si>
    <r>
      <rPr>
        <sz val="10"/>
        <color indexed="8"/>
        <rFont val="微軟正黑體"/>
        <family val="2"/>
        <charset val="136"/>
      </rPr>
      <t>跨文化人力資源管理</t>
    </r>
  </si>
  <si>
    <r>
      <rPr>
        <sz val="10"/>
        <color indexed="8"/>
        <rFont val="微軟正黑體"/>
        <family val="2"/>
        <charset val="136"/>
      </rPr>
      <t>廖勇凱</t>
    </r>
  </si>
  <si>
    <t>9789868257610</t>
  </si>
  <si>
    <t>http://www.airitibooks.com/detail.aspx?PublicationID=P20091215242</t>
  </si>
  <si>
    <r>
      <rPr>
        <sz val="10"/>
        <color indexed="8"/>
        <rFont val="微軟正黑體"/>
        <family val="2"/>
        <charset val="136"/>
      </rPr>
      <t>省省花，不如聰明花！</t>
    </r>
  </si>
  <si>
    <r>
      <rPr>
        <sz val="10"/>
        <color indexed="8"/>
        <rFont val="微軟正黑體"/>
        <family val="2"/>
        <charset val="136"/>
      </rPr>
      <t>活得好</t>
    </r>
    <r>
      <rPr>
        <sz val="10"/>
        <color indexed="8"/>
        <rFont val="Arial"/>
        <family val="2"/>
      </rPr>
      <t>21</t>
    </r>
  </si>
  <si>
    <r>
      <rPr>
        <sz val="10"/>
        <color indexed="8"/>
        <rFont val="微軟正黑體"/>
        <family val="2"/>
        <charset val="136"/>
      </rPr>
      <t>付欣欣，蔡亞蘭</t>
    </r>
  </si>
  <si>
    <t>9789867468765</t>
  </si>
  <si>
    <t>http://www.airitibooks.com/detail.aspx?PublicationID=P20120917016</t>
  </si>
  <si>
    <r>
      <rPr>
        <sz val="10"/>
        <color indexed="8"/>
        <rFont val="微軟正黑體"/>
        <family val="2"/>
        <charset val="136"/>
      </rPr>
      <t>畢業五年決定你的一生</t>
    </r>
  </si>
  <si>
    <r>
      <rPr>
        <sz val="10"/>
        <color indexed="8"/>
        <rFont val="微軟正黑體"/>
        <family val="2"/>
        <charset val="136"/>
      </rPr>
      <t>活得好</t>
    </r>
    <r>
      <rPr>
        <sz val="10"/>
        <color indexed="8"/>
        <rFont val="Arial"/>
        <family val="2"/>
      </rPr>
      <t>003</t>
    </r>
  </si>
  <si>
    <r>
      <rPr>
        <sz val="10"/>
        <color indexed="8"/>
        <rFont val="微軟正黑體"/>
        <family val="2"/>
        <charset val="136"/>
      </rPr>
      <t>林少波</t>
    </r>
  </si>
  <si>
    <t>9789867468369</t>
  </si>
  <si>
    <t>http://www.airitibooks.com/detail.aspx?PublicationID=P20120816033</t>
  </si>
  <si>
    <r>
      <rPr>
        <sz val="10"/>
        <color indexed="8"/>
        <rFont val="微軟正黑體"/>
        <family val="2"/>
        <charset val="136"/>
      </rPr>
      <t>保險教父</t>
    </r>
    <phoneticPr fontId="9" type="noConversion"/>
  </si>
  <si>
    <t>Success 135</t>
  </si>
  <si>
    <r>
      <rPr>
        <sz val="10"/>
        <color indexed="8"/>
        <rFont val="微軟正黑體"/>
        <family val="2"/>
        <charset val="136"/>
      </rPr>
      <t>凡禹</t>
    </r>
  </si>
  <si>
    <t>9789867011800</t>
  </si>
  <si>
    <t>http://www.airitibooks.com/detail.aspx?PublicationID=P20120625250</t>
  </si>
  <si>
    <r>
      <rPr>
        <sz val="10"/>
        <color indexed="8"/>
        <rFont val="微軟正黑體"/>
        <family val="2"/>
        <charset val="136"/>
      </rPr>
      <t>不敗的說話術</t>
    </r>
  </si>
  <si>
    <r>
      <rPr>
        <sz val="10"/>
        <color indexed="8"/>
        <rFont val="微軟正黑體"/>
        <family val="2"/>
        <charset val="136"/>
      </rPr>
      <t>說話術</t>
    </r>
    <r>
      <rPr>
        <sz val="10"/>
        <color indexed="8"/>
        <rFont val="Arial"/>
        <family val="2"/>
      </rPr>
      <t>03</t>
    </r>
  </si>
  <si>
    <t>9789868827103</t>
  </si>
  <si>
    <t>http://www.airitibooks.com/detail.aspx?PublicationID=P20121122020</t>
  </si>
  <si>
    <r>
      <rPr>
        <sz val="10"/>
        <color indexed="8"/>
        <rFont val="微軟正黑體"/>
        <family val="2"/>
        <charset val="136"/>
      </rPr>
      <t>台商拓展大陸內銷市場實務手冊</t>
    </r>
  </si>
  <si>
    <r>
      <rPr>
        <sz val="10"/>
        <color indexed="8"/>
        <rFont val="微軟正黑體"/>
        <family val="2"/>
        <charset val="136"/>
      </rPr>
      <t>行政院大陸委員會</t>
    </r>
  </si>
  <si>
    <t>9789860311266</t>
  </si>
  <si>
    <t>http://www.airitibooks.com/detail.aspx?PublicationID=P20130521175</t>
  </si>
  <si>
    <r>
      <rPr>
        <sz val="10"/>
        <color indexed="8"/>
        <rFont val="微軟正黑體"/>
        <family val="2"/>
        <charset val="136"/>
      </rPr>
      <t>敢</t>
    </r>
    <r>
      <rPr>
        <sz val="10"/>
        <color indexed="8"/>
        <rFont val="Arial"/>
        <family val="2"/>
      </rPr>
      <t>Show</t>
    </r>
    <r>
      <rPr>
        <sz val="10"/>
        <color indexed="8"/>
        <rFont val="微軟正黑體"/>
        <family val="2"/>
        <charset val="136"/>
      </rPr>
      <t>才會贏：給自己一個精彩燦爛的人生</t>
    </r>
  </si>
  <si>
    <t>Elites105</t>
  </si>
  <si>
    <r>
      <rPr>
        <sz val="10"/>
        <color indexed="8"/>
        <rFont val="微軟正黑體"/>
        <family val="2"/>
        <charset val="136"/>
      </rPr>
      <t>陳曉靜</t>
    </r>
  </si>
  <si>
    <t>9789866517310</t>
  </si>
  <si>
    <t>http://www.airitibooks.com/detail.aspx?PublicationID=P20110907016</t>
  </si>
  <si>
    <t xml:space="preserve"> iPad2 企業與職場雲端運用</t>
  </si>
  <si>
    <r>
      <rPr>
        <sz val="10"/>
        <color indexed="8"/>
        <rFont val="微軟正黑體"/>
        <family val="2"/>
        <charset val="136"/>
      </rPr>
      <t>經瑋國際股份有限公司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</si>
  <si>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吳懿剛</t>
    </r>
    <phoneticPr fontId="9" type="noConversion"/>
  </si>
  <si>
    <t>9789866025044</t>
  </si>
  <si>
    <t>http://www.airitibooks.com/detail.aspx?PublicationID=P20130517048</t>
  </si>
  <si>
    <r>
      <rPr>
        <sz val="10"/>
        <color indexed="8"/>
        <rFont val="微軟正黑體"/>
        <family val="2"/>
        <charset val="136"/>
      </rPr>
      <t>創業教戰手冊</t>
    </r>
    <r>
      <rPr>
        <sz val="10"/>
        <color indexed="8"/>
        <rFont val="Arial"/>
        <family val="2"/>
      </rPr>
      <t>9</t>
    </r>
    <r>
      <rPr>
        <sz val="10"/>
        <color indexed="8"/>
        <rFont val="微軟正黑體"/>
        <family val="2"/>
        <charset val="136"/>
      </rPr>
      <t>－創業台灣篇</t>
    </r>
  </si>
  <si>
    <r>
      <rPr>
        <sz val="10"/>
        <color indexed="8"/>
        <rFont val="微軟正黑體"/>
        <family val="2"/>
        <charset val="136"/>
      </rPr>
      <t>經濟部中小企業處</t>
    </r>
  </si>
  <si>
    <t>9789860305593</t>
  </si>
  <si>
    <t>http://www.airitibooks.com/detail.aspx?PublicationID=P20130531013</t>
  </si>
  <si>
    <r>
      <rPr>
        <sz val="10"/>
        <color indexed="8"/>
        <rFont val="微軟正黑體"/>
        <family val="2"/>
        <charset val="136"/>
      </rPr>
      <t>智慧書：真正使人成功的，不是聰明，是智慧！</t>
    </r>
  </si>
  <si>
    <r>
      <rPr>
        <sz val="10"/>
        <color indexed="8"/>
        <rFont val="微軟正黑體"/>
        <family val="2"/>
        <charset val="136"/>
      </rPr>
      <t>一鳴文化出版公司</t>
    </r>
  </si>
  <si>
    <r>
      <rPr>
        <sz val="10"/>
        <color indexed="8"/>
        <rFont val="微軟正黑體"/>
        <family val="2"/>
        <charset val="136"/>
      </rPr>
      <t>珈璐</t>
    </r>
  </si>
  <si>
    <t>9789868407053</t>
  </si>
  <si>
    <t>http://www.airitibooks.com/detail.aspx?PublicationID=P20100614059</t>
  </si>
  <si>
    <r>
      <rPr>
        <sz val="10"/>
        <color indexed="8"/>
        <rFont val="微軟正黑體"/>
        <family val="2"/>
        <charset val="136"/>
      </rPr>
      <t>感悟書：真正使人成功的，不是理解，是感悟！</t>
    </r>
  </si>
  <si>
    <t>9789868407077</t>
  </si>
  <si>
    <t>http://www.airitibooks.com/detail.aspx?PublicationID=P20100614062</t>
  </si>
  <si>
    <r>
      <rPr>
        <sz val="10"/>
        <color indexed="8"/>
        <rFont val="微軟正黑體"/>
        <family val="2"/>
        <charset val="136"/>
      </rPr>
      <t>勵志書：真正使人成功的，不是努力，是堅持！</t>
    </r>
  </si>
  <si>
    <t>9789868407060</t>
  </si>
  <si>
    <t>http://www.airitibooks.com/detail.aspx?PublicationID=P20100614061</t>
  </si>
  <si>
    <r>
      <rPr>
        <sz val="10"/>
        <color indexed="8"/>
        <rFont val="微軟正黑體"/>
        <family val="2"/>
        <charset val="136"/>
      </rPr>
      <t>早上</t>
    </r>
    <r>
      <rPr>
        <sz val="10"/>
        <color indexed="8"/>
        <rFont val="Arial"/>
        <family val="2"/>
      </rPr>
      <t>3</t>
    </r>
    <r>
      <rPr>
        <sz val="10"/>
        <color indexed="8"/>
        <rFont val="微軟正黑體"/>
        <family val="2"/>
        <charset val="136"/>
      </rPr>
      <t>分鐘搞懂商業經典─變身有人的超強競爭力</t>
    </r>
  </si>
  <si>
    <r>
      <rPr>
        <sz val="10"/>
        <color indexed="8"/>
        <rFont val="微軟正黑體"/>
        <family val="2"/>
        <charset val="136"/>
      </rPr>
      <t>廖慧淑，葉冰婷</t>
    </r>
  </si>
  <si>
    <t>9789866487361</t>
  </si>
  <si>
    <t>http://www.airitibooks.com/detail.aspx?PublicationID=P20110511127</t>
  </si>
  <si>
    <r>
      <rPr>
        <sz val="10"/>
        <color indexed="8"/>
        <rFont val="微軟正黑體"/>
        <family val="2"/>
        <charset val="136"/>
      </rPr>
      <t>早上</t>
    </r>
    <r>
      <rPr>
        <sz val="10"/>
        <color indexed="8"/>
        <rFont val="Arial"/>
        <family val="2"/>
      </rPr>
      <t>3</t>
    </r>
    <r>
      <rPr>
        <sz val="10"/>
        <color indexed="8"/>
        <rFont val="微軟正黑體"/>
        <family val="2"/>
        <charset val="136"/>
      </rPr>
      <t>分鐘搞懂會計學─變身有錢人的超強記帳力</t>
    </r>
  </si>
  <si>
    <r>
      <rPr>
        <sz val="10"/>
        <color indexed="8"/>
        <rFont val="微軟正黑體"/>
        <family val="2"/>
        <charset val="136"/>
      </rPr>
      <t>柴煥欣，葉冰婷</t>
    </r>
  </si>
  <si>
    <t>9789866487293</t>
  </si>
  <si>
    <t>http://www.airitibooks.com/detail.aspx?PublicationID=P20101022434</t>
  </si>
  <si>
    <r>
      <rPr>
        <sz val="10"/>
        <color indexed="8"/>
        <rFont val="微軟正黑體"/>
        <family val="2"/>
        <charset val="136"/>
      </rPr>
      <t>擺攤老闆說話術：讓客戶對你掏心掏肺又掏錢！</t>
    </r>
  </si>
  <si>
    <r>
      <rPr>
        <sz val="10"/>
        <color indexed="8"/>
        <rFont val="微軟正黑體"/>
        <family val="2"/>
        <charset val="136"/>
      </rPr>
      <t>王小雅，莫理斯</t>
    </r>
  </si>
  <si>
    <t>9789868751491</t>
  </si>
  <si>
    <t>http://www.airitibooks.com/detail.aspx?PublicationID=P20130502174</t>
  </si>
  <si>
    <r>
      <rPr>
        <sz val="10"/>
        <color indexed="8"/>
        <rFont val="微軟正黑體"/>
        <family val="2"/>
        <charset val="136"/>
      </rPr>
      <t>這樣說，就成交！讓人無法拒絕的保險說話術</t>
    </r>
  </si>
  <si>
    <r>
      <rPr>
        <sz val="10"/>
        <color indexed="8"/>
        <rFont val="微軟正黑體"/>
        <family val="2"/>
        <charset val="136"/>
      </rPr>
      <t>黃瑞娟，謝鴻文</t>
    </r>
  </si>
  <si>
    <t>9789862253052</t>
  </si>
  <si>
    <t>http://www.airitibooks.com/detail.aspx?PublicationID=P20120910014</t>
  </si>
  <si>
    <r>
      <rPr>
        <sz val="10"/>
        <color indexed="8"/>
        <rFont val="微軟正黑體"/>
        <family val="2"/>
        <charset val="136"/>
      </rPr>
      <t>沒錯，我就是便利貼女孩</t>
    </r>
  </si>
  <si>
    <r>
      <t>A+</t>
    </r>
    <r>
      <rPr>
        <sz val="10"/>
        <color indexed="8"/>
        <rFont val="微軟正黑體"/>
        <family val="2"/>
        <charset val="136"/>
      </rPr>
      <t>智慧人生系列</t>
    </r>
  </si>
  <si>
    <r>
      <rPr>
        <sz val="10"/>
        <color indexed="8"/>
        <rFont val="微軟正黑體"/>
        <family val="2"/>
        <charset val="136"/>
      </rPr>
      <t>程樂樂</t>
    </r>
  </si>
  <si>
    <t>9789866617393</t>
  </si>
  <si>
    <t>http://www.airitibooks.com/detail.aspx?PublicationID=P20120702002</t>
  </si>
  <si>
    <r>
      <rPr>
        <sz val="10"/>
        <color indexed="8"/>
        <rFont val="微軟正黑體"/>
        <family val="2"/>
        <charset val="136"/>
      </rPr>
      <t>摸透職場淺規則，上班不用再像上戰場！</t>
    </r>
  </si>
  <si>
    <r>
      <rPr>
        <sz val="10"/>
        <color indexed="8"/>
        <rFont val="微軟正黑體"/>
        <family val="2"/>
        <charset val="136"/>
      </rPr>
      <t>侯賽雷</t>
    </r>
  </si>
  <si>
    <t>9789867468802</t>
  </si>
  <si>
    <t>http://www.airitibooks.com/detail.aspx?PublicationID=P20130523025</t>
  </si>
  <si>
    <r>
      <rPr>
        <sz val="10"/>
        <color indexed="8"/>
        <rFont val="微軟正黑體"/>
        <family val="2"/>
        <charset val="136"/>
      </rPr>
      <t>辦公室厚黑學</t>
    </r>
  </si>
  <si>
    <r>
      <t>New</t>
    </r>
    <r>
      <rPr>
        <sz val="10"/>
        <color indexed="8"/>
        <rFont val="微軟正黑體"/>
        <family val="2"/>
        <charset val="136"/>
      </rPr>
      <t>文庫</t>
    </r>
    <r>
      <rPr>
        <sz val="10"/>
        <color indexed="8"/>
        <rFont val="Arial"/>
        <family val="2"/>
      </rPr>
      <t>033</t>
    </r>
  </si>
  <si>
    <r>
      <rPr>
        <sz val="10"/>
        <color indexed="8"/>
        <rFont val="微軟正黑體"/>
        <family val="2"/>
        <charset val="136"/>
      </rPr>
      <t>宋學軍</t>
    </r>
  </si>
  <si>
    <t>9789866079047</t>
  </si>
  <si>
    <t>http://www.airitibooks.com/detail.aspx?PublicationID=P20121115199</t>
  </si>
  <si>
    <r>
      <rPr>
        <sz val="10"/>
        <color indexed="8"/>
        <rFont val="微軟正黑體"/>
        <family val="2"/>
        <charset val="136"/>
      </rPr>
      <t>跟著律師定契約：商務契約</t>
    </r>
  </si>
  <si>
    <r>
      <rPr>
        <sz val="10"/>
        <color indexed="8"/>
        <rFont val="微軟正黑體"/>
        <family val="2"/>
        <charset val="136"/>
      </rPr>
      <t>永然文化出版股份有限公司</t>
    </r>
  </si>
  <si>
    <r>
      <rPr>
        <sz val="10"/>
        <color indexed="8"/>
        <rFont val="微軟正黑體"/>
        <family val="2"/>
        <charset val="136"/>
      </rPr>
      <t>跟著律師定契約</t>
    </r>
  </si>
  <si>
    <r>
      <rPr>
        <sz val="10"/>
        <color indexed="8"/>
        <rFont val="微軟正黑體"/>
        <family val="2"/>
        <charset val="136"/>
      </rPr>
      <t>李永然</t>
    </r>
  </si>
  <si>
    <t>9574851079</t>
  </si>
  <si>
    <t>http://www.airitibooks.com/detail.aspx?PublicationID=P200903263216</t>
  </si>
  <si>
    <r>
      <rPr>
        <sz val="10"/>
        <color indexed="8"/>
        <rFont val="微軟正黑體"/>
        <family val="2"/>
        <charset val="136"/>
      </rPr>
      <t>從泥土冒出的有機人生：黃仁棟和他創辦的柑仔店</t>
    </r>
  </si>
  <si>
    <r>
      <rPr>
        <sz val="10"/>
        <color indexed="8"/>
        <rFont val="微軟正黑體"/>
        <family val="2"/>
        <charset val="136"/>
      </rPr>
      <t>新自然主義股份有限公司</t>
    </r>
  </si>
  <si>
    <r>
      <rPr>
        <sz val="10"/>
        <color indexed="8"/>
        <rFont val="微軟正黑體"/>
        <family val="2"/>
        <charset val="136"/>
      </rPr>
      <t>朱慧芳</t>
    </r>
  </si>
  <si>
    <t>9789576966293</t>
  </si>
  <si>
    <t>http://www.airitibooks.com/detail.aspx?PublicationID=P20091028099</t>
  </si>
  <si>
    <r>
      <rPr>
        <sz val="10"/>
        <color indexed="8"/>
        <rFont val="微軟正黑體"/>
        <family val="2"/>
        <charset val="136"/>
      </rPr>
      <t>世界最簡單的行銷故事</t>
    </r>
  </si>
  <si>
    <t>9789866498817</t>
  </si>
  <si>
    <t>http://www.airitibooks.com/detail.aspx?PublicationID=P20101021001</t>
  </si>
  <si>
    <r>
      <rPr>
        <sz val="10"/>
        <color indexed="8"/>
        <rFont val="微軟正黑體"/>
        <family val="2"/>
        <charset val="136"/>
      </rPr>
      <t>法拍屋投資法律秘笈</t>
    </r>
  </si>
  <si>
    <t>9789574852758</t>
  </si>
  <si>
    <t>http://www.airitibooks.com/detail.aspx?PublicationID=P200911261839</t>
  </si>
  <si>
    <r>
      <rPr>
        <sz val="10"/>
        <color indexed="8"/>
        <rFont val="微軟正黑體"/>
        <family val="2"/>
        <charset val="136"/>
      </rPr>
      <t>讓明天比今天更有錢</t>
    </r>
    <phoneticPr fontId="9" type="noConversion"/>
  </si>
  <si>
    <r>
      <rPr>
        <sz val="10"/>
        <color indexed="8"/>
        <rFont val="微軟正黑體"/>
        <family val="2"/>
        <charset val="136"/>
      </rPr>
      <t>丹陽文化有限公司</t>
    </r>
    <phoneticPr fontId="9" type="noConversion"/>
  </si>
  <si>
    <r>
      <rPr>
        <sz val="10"/>
        <color indexed="8"/>
        <rFont val="微軟正黑體"/>
        <family val="2"/>
        <charset val="136"/>
      </rPr>
      <t>田爾喻</t>
    </r>
    <phoneticPr fontId="9" type="noConversion"/>
  </si>
  <si>
    <t>9789868750982</t>
  </si>
  <si>
    <t>http://www.airitibooks.com/detail.aspx?PublicationID=P20130304055</t>
  </si>
  <si>
    <r>
      <rPr>
        <sz val="10"/>
        <color indexed="8"/>
        <rFont val="微軟正黑體"/>
        <family val="2"/>
        <charset val="136"/>
      </rPr>
      <t>吃飯前最好摸清楚的飯局潛規則</t>
    </r>
  </si>
  <si>
    <r>
      <rPr>
        <sz val="10"/>
        <color indexed="8"/>
        <rFont val="微軟正黑體"/>
        <family val="2"/>
        <charset val="136"/>
      </rPr>
      <t>成功良品</t>
    </r>
    <r>
      <rPr>
        <sz val="10"/>
        <color indexed="8"/>
        <rFont val="Arial"/>
        <family val="2"/>
      </rPr>
      <t>43</t>
    </r>
  </si>
  <si>
    <r>
      <rPr>
        <sz val="10"/>
        <color indexed="8"/>
        <rFont val="微軟正黑體"/>
        <family val="2"/>
        <charset val="136"/>
      </rPr>
      <t>林均偉</t>
    </r>
  </si>
  <si>
    <t>9789862712078</t>
  </si>
  <si>
    <t>http://www.airitibooks.com/detail.aspx?PublicationID=P20121121147</t>
  </si>
  <si>
    <r>
      <rPr>
        <sz val="10"/>
        <color indexed="8"/>
        <rFont val="微軟正黑體"/>
        <family val="2"/>
        <charset val="136"/>
      </rPr>
      <t>爬上主管位，就要這樣準備</t>
    </r>
  </si>
  <si>
    <r>
      <rPr>
        <sz val="10"/>
        <color indexed="8"/>
        <rFont val="微軟正黑體"/>
        <family val="2"/>
        <charset val="136"/>
      </rPr>
      <t>成功良品</t>
    </r>
    <r>
      <rPr>
        <sz val="10"/>
        <color indexed="8"/>
        <rFont val="Arial"/>
        <family val="2"/>
      </rPr>
      <t>44</t>
    </r>
  </si>
  <si>
    <r>
      <rPr>
        <sz val="10"/>
        <color indexed="8"/>
        <rFont val="微軟正黑體"/>
        <family val="2"/>
        <charset val="136"/>
      </rPr>
      <t>蔡嫦琪</t>
    </r>
  </si>
  <si>
    <t>9789862712177</t>
  </si>
  <si>
    <t>http://www.airitibooks.com/detail.aspx?PublicationID=P20121121148</t>
  </si>
  <si>
    <r>
      <rPr>
        <sz val="10"/>
        <color indexed="8"/>
        <rFont val="微軟正黑體"/>
        <family val="2"/>
        <charset val="136"/>
      </rPr>
      <t>聰明管人輕鬆管事全集</t>
    </r>
  </si>
  <si>
    <r>
      <t>New</t>
    </r>
    <r>
      <rPr>
        <sz val="10"/>
        <color indexed="8"/>
        <rFont val="微軟正黑體"/>
        <family val="2"/>
        <charset val="136"/>
      </rPr>
      <t>文庫</t>
    </r>
    <r>
      <rPr>
        <sz val="10"/>
        <color indexed="8"/>
        <rFont val="Arial"/>
        <family val="2"/>
      </rPr>
      <t>053</t>
    </r>
  </si>
  <si>
    <r>
      <rPr>
        <sz val="10"/>
        <color indexed="8"/>
        <rFont val="微軟正黑體"/>
        <family val="2"/>
        <charset val="136"/>
      </rPr>
      <t>趙文明</t>
    </r>
  </si>
  <si>
    <t>9789866079368</t>
  </si>
  <si>
    <t>http://www.airitibooks.com/detail.aspx?PublicationID=P20121115177</t>
  </si>
  <si>
    <r>
      <rPr>
        <sz val="10"/>
        <color indexed="8"/>
        <rFont val="微軟正黑體"/>
        <family val="2"/>
        <charset val="136"/>
      </rPr>
      <t>創業教父馬雲生意經</t>
    </r>
  </si>
  <si>
    <r>
      <rPr>
        <sz val="10"/>
        <color indexed="8"/>
        <rFont val="微軟正黑體"/>
        <family val="2"/>
        <charset val="136"/>
      </rPr>
      <t>商海巨擘</t>
    </r>
    <r>
      <rPr>
        <sz val="10"/>
        <color indexed="8"/>
        <rFont val="Arial"/>
        <family val="2"/>
      </rPr>
      <t>06</t>
    </r>
  </si>
  <si>
    <r>
      <rPr>
        <sz val="10"/>
        <color indexed="8"/>
        <rFont val="微軟正黑體"/>
        <family val="2"/>
        <charset val="136"/>
      </rPr>
      <t>林雪花</t>
    </r>
  </si>
  <si>
    <t>9789577134387</t>
  </si>
  <si>
    <t>http://www.airitibooks.com/detail.aspx?PublicationID=P20120702433</t>
  </si>
  <si>
    <r>
      <rPr>
        <sz val="10"/>
        <color indexed="8"/>
        <rFont val="微軟正黑體"/>
        <family val="2"/>
        <charset val="136"/>
      </rPr>
      <t>妳，就是值得！：〈歐萊雅〉的百年傳奇</t>
    </r>
  </si>
  <si>
    <r>
      <rPr>
        <sz val="10"/>
        <color indexed="8"/>
        <rFont val="微軟正黑體"/>
        <family val="2"/>
        <charset val="136"/>
      </rPr>
      <t>好優文化</t>
    </r>
  </si>
  <si>
    <r>
      <rPr>
        <sz val="10"/>
        <color indexed="8"/>
        <rFont val="微軟正黑體"/>
        <family val="2"/>
        <charset val="136"/>
      </rPr>
      <t>成功概念</t>
    </r>
    <r>
      <rPr>
        <sz val="10"/>
        <color indexed="8"/>
        <rFont val="Arial"/>
        <family val="2"/>
      </rPr>
      <t>03</t>
    </r>
  </si>
  <si>
    <r>
      <rPr>
        <sz val="10"/>
        <color indexed="8"/>
        <rFont val="微軟正黑體"/>
        <family val="2"/>
        <charset val="136"/>
      </rPr>
      <t>劉祥亞</t>
    </r>
  </si>
  <si>
    <t>9789866133046</t>
  </si>
  <si>
    <t>http://www.airitibooks.com/detail.aspx?PublicationID=P20110921053</t>
  </si>
  <si>
    <r>
      <rPr>
        <sz val="10"/>
        <color indexed="8"/>
        <rFont val="微軟正黑體"/>
        <family val="2"/>
        <charset val="136"/>
      </rPr>
      <t>全世界都在學習的</t>
    </r>
    <r>
      <rPr>
        <sz val="10"/>
        <color indexed="8"/>
        <rFont val="Arial"/>
        <family val="2"/>
      </rPr>
      <t>30</t>
    </r>
    <r>
      <rPr>
        <sz val="10"/>
        <color indexed="8"/>
        <rFont val="微軟正黑體"/>
        <family val="2"/>
        <charset val="136"/>
      </rPr>
      <t>個經典定律</t>
    </r>
  </si>
  <si>
    <t>Reading 15</t>
  </si>
  <si>
    <r>
      <rPr>
        <sz val="10"/>
        <color indexed="8"/>
        <rFont val="微軟正黑體"/>
        <family val="2"/>
        <charset val="136"/>
      </rPr>
      <t>徐韋中</t>
    </r>
  </si>
  <si>
    <t>9789576597817</t>
  </si>
  <si>
    <t>http://www.airitibooks.com/detail.aspx?PublicationID=P20120305076</t>
  </si>
  <si>
    <r>
      <rPr>
        <sz val="10"/>
        <color indexed="8"/>
        <rFont val="微軟正黑體"/>
        <family val="2"/>
        <charset val="136"/>
      </rPr>
      <t>植物經濟學：嚴冬下企業生存的</t>
    </r>
    <r>
      <rPr>
        <sz val="10"/>
        <color indexed="8"/>
        <rFont val="Arial"/>
        <family val="2"/>
      </rPr>
      <t>53</t>
    </r>
    <r>
      <rPr>
        <sz val="10"/>
        <color indexed="8"/>
        <rFont val="微軟正黑體"/>
        <family val="2"/>
        <charset val="136"/>
      </rPr>
      <t>個法則</t>
    </r>
  </si>
  <si>
    <t>Winner 03</t>
  </si>
  <si>
    <r>
      <rPr>
        <sz val="10"/>
        <color indexed="8"/>
        <rFont val="微軟正黑體"/>
        <family val="2"/>
        <charset val="136"/>
      </rPr>
      <t>王汝中</t>
    </r>
  </si>
  <si>
    <t>9789576598098</t>
  </si>
  <si>
    <t>http://www.airitibooks.com/detail.aspx?PublicationID=P20120305100</t>
  </si>
  <si>
    <r>
      <rPr>
        <sz val="10"/>
        <color indexed="8"/>
        <rFont val="微軟正黑體"/>
        <family val="2"/>
        <charset val="136"/>
      </rPr>
      <t>敗犬變身女王の</t>
    </r>
    <r>
      <rPr>
        <sz val="10"/>
        <color indexed="8"/>
        <rFont val="Arial"/>
        <family val="2"/>
      </rPr>
      <t>40</t>
    </r>
    <r>
      <rPr>
        <sz val="10"/>
        <color indexed="8"/>
        <rFont val="微軟正黑體"/>
        <family val="2"/>
        <charset val="136"/>
      </rPr>
      <t>個祕密</t>
    </r>
  </si>
  <si>
    <r>
      <rPr>
        <sz val="10"/>
        <color indexed="8"/>
        <rFont val="微軟正黑體"/>
        <family val="2"/>
        <charset val="136"/>
      </rPr>
      <t>凱信出版事業有限公司</t>
    </r>
  </si>
  <si>
    <r>
      <rPr>
        <sz val="10"/>
        <color indexed="8"/>
        <rFont val="微軟正黑體"/>
        <family val="2"/>
        <charset val="136"/>
      </rPr>
      <t>遲嫻儒</t>
    </r>
  </si>
  <si>
    <t>9789866615412</t>
  </si>
  <si>
    <t>http://www.airitibooks.com/detail.aspx?PublicationID=P20101118042</t>
  </si>
  <si>
    <r>
      <rPr>
        <sz val="10"/>
        <color indexed="8"/>
        <rFont val="微軟正黑體"/>
        <family val="2"/>
        <charset val="136"/>
      </rPr>
      <t>世界</t>
    </r>
    <r>
      <rPr>
        <sz val="10"/>
        <color indexed="8"/>
        <rFont val="Arial"/>
        <family val="2"/>
      </rPr>
      <t>500</t>
    </r>
    <r>
      <rPr>
        <sz val="10"/>
        <color indexed="8"/>
        <rFont val="微軟正黑體"/>
        <family val="2"/>
        <charset val="136"/>
      </rPr>
      <t>強數字法則</t>
    </r>
  </si>
  <si>
    <r>
      <t>New</t>
    </r>
    <r>
      <rPr>
        <sz val="10"/>
        <color indexed="8"/>
        <rFont val="微軟正黑體"/>
        <family val="2"/>
        <charset val="136"/>
      </rPr>
      <t>文庫</t>
    </r>
    <r>
      <rPr>
        <sz val="10"/>
        <color indexed="8"/>
        <rFont val="Arial"/>
        <family val="2"/>
      </rPr>
      <t>026</t>
    </r>
  </si>
  <si>
    <r>
      <rPr>
        <sz val="10"/>
        <color indexed="8"/>
        <rFont val="微軟正黑體"/>
        <family val="2"/>
        <charset val="136"/>
      </rPr>
      <t>張俊海</t>
    </r>
  </si>
  <si>
    <t>9789866886867</t>
  </si>
  <si>
    <t>http://www.airitibooks.com/detail.aspx?PublicationID=P20120530031</t>
  </si>
  <si>
    <r>
      <rPr>
        <sz val="10"/>
        <color indexed="8"/>
        <rFont val="微軟正黑體"/>
        <family val="2"/>
        <charset val="136"/>
      </rPr>
      <t>市場調查與研究─如何在</t>
    </r>
    <r>
      <rPr>
        <sz val="10"/>
        <color indexed="8"/>
        <rFont val="Arial"/>
        <family val="2"/>
      </rPr>
      <t>15</t>
    </r>
    <r>
      <rPr>
        <sz val="10"/>
        <color indexed="8"/>
        <rFont val="微軟正黑體"/>
        <family val="2"/>
        <charset val="136"/>
      </rPr>
      <t>天內成為市調達人</t>
    </r>
    <r>
      <rPr>
        <sz val="10"/>
        <color indexed="8"/>
        <rFont val="Arial"/>
        <family val="2"/>
      </rPr>
      <t> </t>
    </r>
  </si>
  <si>
    <r>
      <rPr>
        <sz val="10"/>
        <color indexed="8"/>
        <rFont val="微軟正黑體"/>
        <family val="2"/>
        <charset val="136"/>
      </rPr>
      <t>全華圖書股份有限公司</t>
    </r>
  </si>
  <si>
    <r>
      <rPr>
        <sz val="10"/>
        <color indexed="8"/>
        <rFont val="微軟正黑體"/>
        <family val="2"/>
        <charset val="136"/>
      </rPr>
      <t>陳遜易</t>
    </r>
  </si>
  <si>
    <t>9572159976</t>
  </si>
  <si>
    <t>http://www.airitibooks.com/detail.aspx?PublicationID=P20110419106</t>
  </si>
  <si>
    <r>
      <rPr>
        <sz val="10"/>
        <color indexed="8"/>
        <rFont val="微軟正黑體"/>
        <family val="2"/>
        <charset val="136"/>
      </rPr>
      <t>走進經濟學</t>
    </r>
  </si>
  <si>
    <r>
      <t>BIG</t>
    </r>
    <r>
      <rPr>
        <sz val="10"/>
        <color indexed="8"/>
        <rFont val="微軟正黑體"/>
        <family val="2"/>
        <charset val="136"/>
      </rPr>
      <t>叢書</t>
    </r>
    <r>
      <rPr>
        <sz val="10"/>
        <color indexed="8"/>
        <rFont val="Arial"/>
        <family val="2"/>
      </rPr>
      <t>164</t>
    </r>
  </si>
  <si>
    <t>9571345075</t>
  </si>
  <si>
    <t>http://www.airitibooks.com/detail.aspx?PublicationID=P20100609019</t>
  </si>
  <si>
    <r>
      <rPr>
        <sz val="10"/>
        <color indexed="8"/>
        <rFont val="微軟正黑體"/>
        <family val="2"/>
        <charset val="136"/>
      </rPr>
      <t>麵攤仔賺大錢</t>
    </r>
  </si>
  <si>
    <r>
      <rPr>
        <sz val="10"/>
        <color indexed="8"/>
        <rFont val="微軟正黑體"/>
        <family val="2"/>
        <charset val="136"/>
      </rPr>
      <t>開店通：</t>
    </r>
    <r>
      <rPr>
        <sz val="10"/>
        <color indexed="8"/>
        <rFont val="Arial"/>
        <family val="2"/>
      </rPr>
      <t>21</t>
    </r>
  </si>
  <si>
    <r>
      <rPr>
        <sz val="10"/>
        <color indexed="8"/>
        <rFont val="微軟正黑體"/>
        <family val="2"/>
        <charset val="136"/>
      </rPr>
      <t>柚子（張政智）</t>
    </r>
  </si>
  <si>
    <t>9789866199325</t>
  </si>
  <si>
    <t>http://www.airitibooks.com/detail.aspx?PublicationID=P20120704024</t>
  </si>
  <si>
    <r>
      <rPr>
        <sz val="10"/>
        <color indexed="8"/>
        <rFont val="微軟正黑體"/>
        <family val="2"/>
        <charset val="136"/>
      </rPr>
      <t>不可不知的關鍵對話：壞情緒也能暢所欲言的溝通術</t>
    </r>
  </si>
  <si>
    <r>
      <rPr>
        <sz val="10"/>
        <color indexed="8"/>
        <rFont val="微軟正黑體"/>
        <family val="2"/>
        <charset val="136"/>
      </rPr>
      <t>溝通勵志</t>
    </r>
    <r>
      <rPr>
        <sz val="10"/>
        <color indexed="8"/>
        <rFont val="Arial"/>
        <family val="2"/>
      </rPr>
      <t>CS052</t>
    </r>
  </si>
  <si>
    <r>
      <rPr>
        <sz val="10"/>
        <color indexed="8"/>
        <rFont val="微軟正黑體"/>
        <family val="2"/>
        <charset val="136"/>
      </rPr>
      <t>凱瑞‧派特森（</t>
    </r>
    <r>
      <rPr>
        <sz val="10"/>
        <color indexed="8"/>
        <rFont val="Arial"/>
        <family val="2"/>
      </rPr>
      <t>Kerry Patterson</t>
    </r>
    <r>
      <rPr>
        <sz val="10"/>
        <color indexed="8"/>
        <rFont val="微軟正黑體"/>
        <family val="2"/>
        <charset val="136"/>
      </rPr>
      <t>），喬瑟夫‧葛瑞尼（</t>
    </r>
    <r>
      <rPr>
        <sz val="10"/>
        <color indexed="8"/>
        <rFont val="Arial"/>
        <family val="2"/>
      </rPr>
      <t>Joseph Grenny</t>
    </r>
    <r>
      <rPr>
        <sz val="10"/>
        <color indexed="8"/>
        <rFont val="微軟正黑體"/>
        <family val="2"/>
        <charset val="136"/>
      </rPr>
      <t>），朗恩‧麥克米倫（</t>
    </r>
    <r>
      <rPr>
        <sz val="10"/>
        <color indexed="8"/>
        <rFont val="Arial"/>
        <family val="2"/>
      </rPr>
      <t>Ron McMillan</t>
    </r>
    <r>
      <rPr>
        <sz val="10"/>
        <color indexed="8"/>
        <rFont val="微軟正黑體"/>
        <family val="2"/>
        <charset val="136"/>
      </rPr>
      <t>），艾爾‧史威茨勒（</t>
    </r>
    <r>
      <rPr>
        <sz val="10"/>
        <color indexed="8"/>
        <rFont val="Arial"/>
        <family val="2"/>
      </rPr>
      <t>Al Switzler</t>
    </r>
    <r>
      <rPr>
        <sz val="10"/>
        <color indexed="8"/>
        <rFont val="微軟正黑體"/>
        <family val="2"/>
        <charset val="136"/>
      </rPr>
      <t>）</t>
    </r>
  </si>
  <si>
    <t>9789861577043</t>
  </si>
  <si>
    <t>http://www.airitibooks.com/detail.aspx?PublicationID=P20121004047</t>
  </si>
  <si>
    <r>
      <rPr>
        <sz val="10"/>
        <color indexed="8"/>
        <rFont val="微軟正黑體"/>
        <family val="2"/>
        <charset val="136"/>
      </rPr>
      <t>看穿對手的商業戰術：簡單</t>
    </r>
    <r>
      <rPr>
        <sz val="10"/>
        <color indexed="8"/>
        <rFont val="Arial"/>
        <family val="2"/>
      </rPr>
      <t>4</t>
    </r>
    <r>
      <rPr>
        <sz val="10"/>
        <color indexed="8"/>
        <rFont val="微軟正黑體"/>
        <family val="2"/>
        <charset val="136"/>
      </rPr>
      <t>步驟，在競爭中出奇制勝</t>
    </r>
  </si>
  <si>
    <r>
      <rPr>
        <sz val="10"/>
        <color indexed="8"/>
        <rFont val="微軟正黑體"/>
        <family val="2"/>
        <charset val="136"/>
      </rPr>
      <t>經營管理</t>
    </r>
    <r>
      <rPr>
        <sz val="10"/>
        <color indexed="8"/>
        <rFont val="Arial"/>
        <family val="2"/>
      </rPr>
      <t>BM188</t>
    </r>
  </si>
  <si>
    <r>
      <rPr>
        <sz val="10"/>
        <color indexed="8"/>
        <rFont val="微軟正黑體"/>
        <family val="2"/>
        <charset val="136"/>
      </rPr>
      <t>班哲明‧吉拉德博士（</t>
    </r>
    <r>
      <rPr>
        <sz val="10"/>
        <color indexed="8"/>
        <rFont val="Arial"/>
        <family val="2"/>
      </rPr>
      <t>Benjamin Gilad</t>
    </r>
    <r>
      <rPr>
        <sz val="10"/>
        <color indexed="8"/>
        <rFont val="微軟正黑體"/>
        <family val="2"/>
        <charset val="136"/>
      </rPr>
      <t>﹐</t>
    </r>
    <r>
      <rPr>
        <sz val="10"/>
        <color indexed="8"/>
        <rFont val="Arial"/>
        <family val="2"/>
      </rPr>
      <t>Ph.D.</t>
    </r>
    <r>
      <rPr>
        <sz val="10"/>
        <color indexed="8"/>
        <rFont val="微軟正黑體"/>
        <family val="2"/>
        <charset val="136"/>
      </rPr>
      <t>）</t>
    </r>
  </si>
  <si>
    <t>9789861576473</t>
  </si>
  <si>
    <t>http://www.airitibooks.com/detail.aspx?PublicationID=P20121004068</t>
  </si>
  <si>
    <r>
      <rPr>
        <sz val="10"/>
        <color indexed="8"/>
        <rFont val="微軟正黑體"/>
        <family val="2"/>
        <charset val="136"/>
      </rPr>
      <t>海龜法則實踐心法：看全球最優秀交易員如何管理風險</t>
    </r>
  </si>
  <si>
    <r>
      <rPr>
        <sz val="10"/>
        <color indexed="8"/>
        <rFont val="微軟正黑體"/>
        <family val="2"/>
        <charset val="136"/>
      </rPr>
      <t>投資理財</t>
    </r>
    <r>
      <rPr>
        <sz val="10"/>
        <color indexed="8"/>
        <rFont val="Arial"/>
        <family val="2"/>
      </rPr>
      <t>IF058</t>
    </r>
  </si>
  <si>
    <r>
      <rPr>
        <sz val="10"/>
        <color indexed="8"/>
        <rFont val="微軟正黑體"/>
        <family val="2"/>
        <charset val="136"/>
      </rPr>
      <t>克提斯‧費斯（</t>
    </r>
    <r>
      <rPr>
        <sz val="10"/>
        <color indexed="8"/>
        <rFont val="Arial"/>
        <family val="2"/>
      </rPr>
      <t>Curtis M. Faith</t>
    </r>
    <r>
      <rPr>
        <sz val="10"/>
        <color indexed="8"/>
        <rFont val="微軟正黑體"/>
        <family val="2"/>
        <charset val="136"/>
      </rPr>
      <t>）</t>
    </r>
  </si>
  <si>
    <t>9789861576336</t>
  </si>
  <si>
    <t>http://www.airitibooks.com/detail.aspx?PublicationID=P20121004070</t>
  </si>
  <si>
    <r>
      <rPr>
        <sz val="10"/>
        <color indexed="8"/>
        <rFont val="微軟正黑體"/>
        <family val="2"/>
        <charset val="136"/>
      </rPr>
      <t>管理要像一部好電影</t>
    </r>
  </si>
  <si>
    <r>
      <t>BIG</t>
    </r>
    <r>
      <rPr>
        <sz val="10"/>
        <color indexed="8"/>
        <rFont val="微軟正黑體"/>
        <family val="2"/>
        <charset val="136"/>
      </rPr>
      <t>叢書</t>
    </r>
    <r>
      <rPr>
        <sz val="10"/>
        <color indexed="8"/>
        <rFont val="Arial"/>
        <family val="2"/>
      </rPr>
      <t>162</t>
    </r>
  </si>
  <si>
    <r>
      <rPr>
        <sz val="10"/>
        <color indexed="8"/>
        <rFont val="微軟正黑體"/>
        <family val="2"/>
        <charset val="136"/>
      </rPr>
      <t>劉順仁</t>
    </r>
  </si>
  <si>
    <t>9571344834</t>
  </si>
  <si>
    <t>http://www.airitibooks.com/detail.aspx?PublicationID=P20090620547</t>
  </si>
  <si>
    <r>
      <t>What</t>
    </r>
    <r>
      <rPr>
        <sz val="10"/>
        <color indexed="8"/>
        <rFont val="微軟正黑體"/>
        <family val="2"/>
        <charset val="136"/>
      </rPr>
      <t>！原來這樣就能成功－運用不公平，讓自己不一樣</t>
    </r>
  </si>
  <si>
    <r>
      <rPr>
        <sz val="10"/>
        <color indexed="8"/>
        <rFont val="微軟正黑體"/>
        <family val="2"/>
        <charset val="136"/>
      </rPr>
      <t>溝通勵志</t>
    </r>
    <r>
      <rPr>
        <sz val="10"/>
        <color indexed="8"/>
        <rFont val="Arial"/>
        <family val="2"/>
      </rPr>
      <t>CS050</t>
    </r>
  </si>
  <si>
    <r>
      <rPr>
        <sz val="10"/>
        <color indexed="8"/>
        <rFont val="微軟正黑體"/>
        <family val="2"/>
        <charset val="136"/>
      </rPr>
      <t>葛里森‧韋恩（</t>
    </r>
    <r>
      <rPr>
        <sz val="10"/>
        <color indexed="8"/>
        <rFont val="Arial"/>
        <family val="2"/>
      </rPr>
      <t>Garrison Wynn</t>
    </r>
    <r>
      <rPr>
        <sz val="10"/>
        <color indexed="8"/>
        <rFont val="微軟正黑體"/>
        <family val="2"/>
        <charset val="136"/>
      </rPr>
      <t>）</t>
    </r>
  </si>
  <si>
    <t>9789861576954</t>
  </si>
  <si>
    <t>http://www.airitibooks.com/detail.aspx?PublicationID=P20121004044</t>
  </si>
  <si>
    <r>
      <rPr>
        <sz val="10"/>
        <color indexed="8"/>
        <rFont val="微軟正黑體"/>
        <family val="2"/>
        <charset val="136"/>
      </rPr>
      <t>職場倫理</t>
    </r>
  </si>
  <si>
    <r>
      <rPr>
        <sz val="10"/>
        <color indexed="8"/>
        <rFont val="微軟正黑體"/>
        <family val="2"/>
        <charset val="136"/>
      </rPr>
      <t>鄭仰峻</t>
    </r>
  </si>
  <si>
    <t>9789866860843</t>
  </si>
  <si>
    <t>http://www.airitibooks.com/detail.aspx?PublicationID=P20120620025</t>
  </si>
  <si>
    <r>
      <rPr>
        <sz val="10"/>
        <color indexed="8"/>
        <rFont val="微軟正黑體"/>
        <family val="2"/>
        <charset val="136"/>
      </rPr>
      <t>行銷人一定要知道的超強行銷案例</t>
    </r>
  </si>
  <si>
    <r>
      <rPr>
        <sz val="10"/>
        <color indexed="8"/>
        <rFont val="微軟正黑體"/>
        <family val="2"/>
        <charset val="136"/>
      </rPr>
      <t>王寶玲，歐陽風</t>
    </r>
  </si>
  <si>
    <t>9789868292697</t>
  </si>
  <si>
    <t>http://www.airitibooks.com/detail.aspx?PublicationID=P20091127513</t>
  </si>
  <si>
    <r>
      <rPr>
        <sz val="10"/>
        <color indexed="8"/>
        <rFont val="微軟正黑體"/>
        <family val="2"/>
        <charset val="136"/>
      </rPr>
      <t>部門主管手冊</t>
    </r>
  </si>
  <si>
    <r>
      <rPr>
        <sz val="10"/>
        <color indexed="8"/>
        <rFont val="微軟正黑體"/>
        <family val="2"/>
        <charset val="136"/>
      </rPr>
      <t>經營顧問叢書</t>
    </r>
    <r>
      <rPr>
        <sz val="10"/>
        <color indexed="8"/>
        <rFont val="Arial"/>
        <family val="2"/>
      </rPr>
      <t>290</t>
    </r>
  </si>
  <si>
    <r>
      <rPr>
        <sz val="10"/>
        <color indexed="8"/>
        <rFont val="微軟正黑體"/>
        <family val="2"/>
        <charset val="136"/>
      </rPr>
      <t>增訂</t>
    </r>
    <r>
      <rPr>
        <sz val="10"/>
        <color indexed="8"/>
        <rFont val="Arial"/>
        <family val="2"/>
      </rPr>
      <t>5</t>
    </r>
    <r>
      <rPr>
        <sz val="10"/>
        <color indexed="8"/>
        <rFont val="微軟正黑體"/>
        <family val="2"/>
        <charset val="136"/>
      </rPr>
      <t>版</t>
    </r>
  </si>
  <si>
    <t>9789866084522</t>
  </si>
  <si>
    <t>http://www.airitibooks.com/detail.aspx?PublicationID=P20120720008</t>
  </si>
  <si>
    <r>
      <rPr>
        <sz val="10"/>
        <color indexed="8"/>
        <rFont val="微軟正黑體"/>
        <family val="2"/>
        <charset val="136"/>
      </rPr>
      <t>業務員疑難雜症與對策</t>
    </r>
  </si>
  <si>
    <r>
      <rPr>
        <sz val="10"/>
        <color indexed="8"/>
        <rFont val="微軟正黑體"/>
        <family val="2"/>
        <charset val="136"/>
      </rPr>
      <t>經營顧問叢書</t>
    </r>
    <r>
      <rPr>
        <sz val="10"/>
        <color indexed="8"/>
        <rFont val="Arial"/>
        <family val="2"/>
      </rPr>
      <t>293</t>
    </r>
  </si>
  <si>
    <r>
      <rPr>
        <sz val="10"/>
        <color indexed="8"/>
        <rFont val="微軟正黑體"/>
        <family val="2"/>
        <charset val="136"/>
      </rPr>
      <t>王瑞虎</t>
    </r>
  </si>
  <si>
    <t>9789866084591</t>
  </si>
  <si>
    <t>http://www.airitibooks.com/detail.aspx?PublicationID=P20121214010</t>
  </si>
  <si>
    <r>
      <rPr>
        <sz val="10"/>
        <color indexed="8"/>
        <rFont val="微軟正黑體"/>
        <family val="2"/>
        <charset val="136"/>
      </rPr>
      <t>領導技巧培訓遊戲</t>
    </r>
  </si>
  <si>
    <r>
      <rPr>
        <sz val="10"/>
        <color indexed="8"/>
        <rFont val="微軟正黑體"/>
        <family val="2"/>
        <charset val="136"/>
      </rPr>
      <t>培訓叢書</t>
    </r>
    <r>
      <rPr>
        <sz val="10"/>
        <color indexed="8"/>
        <rFont val="Arial"/>
        <family val="2"/>
      </rPr>
      <t>24</t>
    </r>
  </si>
  <si>
    <r>
      <rPr>
        <sz val="10"/>
        <color indexed="8"/>
        <rFont val="微軟正黑體"/>
        <family val="2"/>
        <charset val="136"/>
      </rPr>
      <t>洪清旺，張曉明</t>
    </r>
  </si>
  <si>
    <t>9789866084553</t>
  </si>
  <si>
    <t>http://www.airitibooks.com/detail.aspx?PublicationID=P20121214001</t>
  </si>
  <si>
    <r>
      <rPr>
        <sz val="10"/>
        <color indexed="8"/>
        <rFont val="微軟正黑體"/>
        <family val="2"/>
        <charset val="136"/>
      </rPr>
      <t>贏在細節管理</t>
    </r>
  </si>
  <si>
    <r>
      <rPr>
        <sz val="10"/>
        <color indexed="8"/>
        <rFont val="微軟正黑體"/>
        <family val="2"/>
        <charset val="136"/>
      </rPr>
      <t>經營顧問叢書</t>
    </r>
    <r>
      <rPr>
        <sz val="10"/>
        <color indexed="8"/>
        <rFont val="Arial"/>
        <family val="2"/>
      </rPr>
      <t>288</t>
    </r>
  </si>
  <si>
    <r>
      <rPr>
        <sz val="10"/>
        <color indexed="8"/>
        <rFont val="微軟正黑體"/>
        <family val="2"/>
        <charset val="136"/>
      </rPr>
      <t>張文斌，黃憲仁</t>
    </r>
  </si>
  <si>
    <t>9789866084492</t>
  </si>
  <si>
    <t>http://www.airitibooks.com/detail.aspx?PublicationID=P20120720006</t>
  </si>
  <si>
    <r>
      <rPr>
        <sz val="10"/>
        <color indexed="8"/>
        <rFont val="微軟正黑體"/>
        <family val="2"/>
        <charset val="136"/>
      </rPr>
      <t>店鋪商品管理手冊</t>
    </r>
  </si>
  <si>
    <r>
      <rPr>
        <sz val="10"/>
        <color indexed="8"/>
        <rFont val="微軟正黑體"/>
        <family val="2"/>
        <charset val="136"/>
      </rPr>
      <t>商店叢書</t>
    </r>
    <r>
      <rPr>
        <sz val="10"/>
        <color indexed="8"/>
        <rFont val="Arial"/>
        <family val="2"/>
      </rPr>
      <t>41</t>
    </r>
  </si>
  <si>
    <r>
      <rPr>
        <sz val="10"/>
        <color indexed="8"/>
        <rFont val="微軟正黑體"/>
        <family val="2"/>
        <charset val="136"/>
      </rPr>
      <t>陳振福</t>
    </r>
  </si>
  <si>
    <t>9789866421969</t>
  </si>
  <si>
    <t>http://www.airitibooks.com/detail.aspx?PublicationID=P20110513233</t>
  </si>
  <si>
    <r>
      <rPr>
        <sz val="10"/>
        <color indexed="8"/>
        <rFont val="微軟正黑體"/>
        <family val="2"/>
        <charset val="136"/>
      </rPr>
      <t>銷售部門績效考核量化指標</t>
    </r>
  </si>
  <si>
    <r>
      <rPr>
        <sz val="10"/>
        <color indexed="8"/>
        <rFont val="微軟正黑體"/>
        <family val="2"/>
        <charset val="136"/>
      </rPr>
      <t>經營顧問叢書</t>
    </r>
    <r>
      <rPr>
        <sz val="10"/>
        <color indexed="8"/>
        <rFont val="Arial"/>
        <family val="2"/>
      </rPr>
      <t>253</t>
    </r>
  </si>
  <si>
    <r>
      <rPr>
        <sz val="10"/>
        <color indexed="8"/>
        <rFont val="微軟正黑體"/>
        <family val="2"/>
        <charset val="136"/>
      </rPr>
      <t>張洛城</t>
    </r>
  </si>
  <si>
    <t>9789866421853</t>
  </si>
  <si>
    <t>http://www.airitibooks.com/detail.aspx?PublicationID=P20110513222</t>
  </si>
  <si>
    <r>
      <rPr>
        <sz val="10"/>
        <color indexed="8"/>
        <rFont val="微軟正黑體"/>
        <family val="2"/>
        <charset val="136"/>
      </rPr>
      <t>主考官如何面試應徵者</t>
    </r>
  </si>
  <si>
    <r>
      <rPr>
        <sz val="10"/>
        <color indexed="8"/>
        <rFont val="微軟正黑體"/>
        <family val="2"/>
        <charset val="136"/>
      </rPr>
      <t>經營顧問叢書</t>
    </r>
    <r>
      <rPr>
        <sz val="10"/>
        <color indexed="8"/>
        <rFont val="Arial"/>
        <family val="2"/>
      </rPr>
      <t>218</t>
    </r>
  </si>
  <si>
    <r>
      <rPr>
        <sz val="10"/>
        <color indexed="8"/>
        <rFont val="微軟正黑體"/>
        <family val="2"/>
        <charset val="136"/>
      </rPr>
      <t>李河源</t>
    </r>
  </si>
  <si>
    <t>9789866421198</t>
  </si>
  <si>
    <t>http://www.airitibooks.com/detail.aspx?PublicationID=P20091201749</t>
  </si>
  <si>
    <r>
      <rPr>
        <sz val="10"/>
        <color indexed="8"/>
        <rFont val="微軟正黑體"/>
        <family val="2"/>
        <charset val="136"/>
      </rPr>
      <t>行銷計劃書的撰寫與執行</t>
    </r>
  </si>
  <si>
    <r>
      <rPr>
        <sz val="10"/>
        <color indexed="8"/>
        <rFont val="微軟正黑體"/>
        <family val="2"/>
        <charset val="136"/>
      </rPr>
      <t>經營顧問叢書</t>
    </r>
    <r>
      <rPr>
        <sz val="10"/>
        <color indexed="8"/>
        <rFont val="Arial"/>
        <family val="2"/>
      </rPr>
      <t>215</t>
    </r>
  </si>
  <si>
    <r>
      <rPr>
        <sz val="10"/>
        <color indexed="8"/>
        <rFont val="微軟正黑體"/>
        <family val="2"/>
        <charset val="136"/>
      </rPr>
      <t>陳博豪</t>
    </r>
  </si>
  <si>
    <t>9789866421143</t>
  </si>
  <si>
    <t>http://www.airitibooks.com/detail.aspx?PublicationID=P20091201746</t>
  </si>
  <si>
    <r>
      <rPr>
        <sz val="10"/>
        <color indexed="8"/>
        <rFont val="微軟正黑體"/>
        <family val="2"/>
        <charset val="136"/>
      </rPr>
      <t>網路行銷技巧</t>
    </r>
  </si>
  <si>
    <r>
      <rPr>
        <sz val="10"/>
        <color indexed="8"/>
        <rFont val="微軟正黑體"/>
        <family val="2"/>
        <charset val="136"/>
      </rPr>
      <t>曹利輝</t>
    </r>
  </si>
  <si>
    <t>9789866704888</t>
  </si>
  <si>
    <t>http://www.airitibooks.com/detail.aspx?PublicationID=P20091201728</t>
  </si>
  <si>
    <r>
      <rPr>
        <sz val="10"/>
        <color indexed="8"/>
        <rFont val="微軟正黑體"/>
        <family val="2"/>
        <charset val="136"/>
      </rPr>
      <t>行銷管理制度化</t>
    </r>
  </si>
  <si>
    <r>
      <rPr>
        <sz val="10"/>
        <color indexed="8"/>
        <rFont val="微軟正黑體"/>
        <family val="2"/>
        <charset val="136"/>
      </rPr>
      <t>李立群，朱凱德</t>
    </r>
  </si>
  <si>
    <t>9867330676</t>
  </si>
  <si>
    <t>http://www.airitibooks.com/detail.aspx?PublicationID=P20090620120</t>
  </si>
  <si>
    <r>
      <rPr>
        <sz val="10"/>
        <color indexed="8"/>
        <rFont val="微軟正黑體"/>
        <family val="2"/>
        <charset val="136"/>
      </rPr>
      <t>連鎖業物流中心實務</t>
    </r>
  </si>
  <si>
    <r>
      <rPr>
        <sz val="10"/>
        <color indexed="8"/>
        <rFont val="微軟正黑體"/>
        <family val="2"/>
        <charset val="136"/>
      </rPr>
      <t>李利強</t>
    </r>
  </si>
  <si>
    <t>9867330609</t>
  </si>
  <si>
    <t>http://www.airitibooks.com/detail.aspx?PublicationID=P20090620201</t>
  </si>
  <si>
    <r>
      <rPr>
        <sz val="10"/>
        <rFont val="微軟正黑體"/>
        <family val="2"/>
        <charset val="136"/>
      </rPr>
      <t>領導人才培訓遊戲</t>
    </r>
    <phoneticPr fontId="9" type="noConversion"/>
  </si>
  <si>
    <r>
      <rPr>
        <sz val="10"/>
        <rFont val="微軟正黑體"/>
        <family val="2"/>
        <charset val="136"/>
      </rPr>
      <t>張曉明</t>
    </r>
  </si>
  <si>
    <t>9867330560</t>
  </si>
  <si>
    <t>http://www.airitibooks.com/detail.aspx?PublicationID=P20090620113</t>
  </si>
  <si>
    <r>
      <rPr>
        <sz val="10"/>
        <color indexed="8"/>
        <rFont val="微軟正黑體"/>
        <family val="2"/>
        <charset val="136"/>
      </rPr>
      <t>確保新產品開發成功</t>
    </r>
  </si>
  <si>
    <r>
      <rPr>
        <sz val="10"/>
        <color indexed="8"/>
        <rFont val="微軟正黑體"/>
        <family val="2"/>
        <charset val="136"/>
      </rPr>
      <t>工廠叢書</t>
    </r>
    <r>
      <rPr>
        <sz val="10"/>
        <color indexed="8"/>
        <rFont val="Arial"/>
        <family val="2"/>
      </rPr>
      <t>77</t>
    </r>
  </si>
  <si>
    <r>
      <rPr>
        <sz val="10"/>
        <color indexed="8"/>
        <rFont val="微軟正黑體"/>
        <family val="2"/>
        <charset val="136"/>
      </rPr>
      <t>任賢旺，黃憲仁</t>
    </r>
  </si>
  <si>
    <t>9789866084485</t>
  </si>
  <si>
    <t>http://www.airitibooks.com/detail.aspx?PublicationID=P20120720002</t>
  </si>
  <si>
    <r>
      <rPr>
        <sz val="10"/>
        <color indexed="8"/>
        <rFont val="微軟正黑體"/>
        <family val="2"/>
        <charset val="136"/>
      </rPr>
      <t>物流配送績效管理</t>
    </r>
  </si>
  <si>
    <r>
      <rPr>
        <sz val="10"/>
        <color indexed="8"/>
        <rFont val="微軟正黑體"/>
        <family val="2"/>
        <charset val="136"/>
      </rPr>
      <t>工廠叢書</t>
    </r>
    <r>
      <rPr>
        <sz val="10"/>
        <color indexed="8"/>
        <rFont val="Arial"/>
        <family val="2"/>
      </rPr>
      <t>47</t>
    </r>
  </si>
  <si>
    <t>9789866421112</t>
  </si>
  <si>
    <t>http://www.airitibooks.com/detail.aspx?PublicationID=P20091201740</t>
  </si>
  <si>
    <r>
      <rPr>
        <sz val="10"/>
        <color indexed="8"/>
        <rFont val="微軟正黑體"/>
        <family val="2"/>
        <charset val="136"/>
      </rPr>
      <t>全球金融危機專輯</t>
    </r>
    <r>
      <rPr>
        <sz val="10"/>
        <color indexed="8"/>
        <rFont val="Arial"/>
        <family val="2"/>
      </rPr>
      <t>(</t>
    </r>
    <r>
      <rPr>
        <sz val="10"/>
        <color indexed="8"/>
        <rFont val="微軟正黑體"/>
        <family val="2"/>
        <charset val="136"/>
      </rPr>
      <t>增訂版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</si>
  <si>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微軟正黑體"/>
        <family val="2"/>
        <charset val="136"/>
      </rPr>
      <t>中央銀行</t>
    </r>
  </si>
  <si>
    <t>9789860227727</t>
  </si>
  <si>
    <t>http://www.airitibooks.com/detail.aspx?PublicationID=P20130521161</t>
  </si>
  <si>
    <r>
      <rPr>
        <sz val="10"/>
        <color indexed="8"/>
        <rFont val="微軟正黑體"/>
        <family val="2"/>
        <charset val="136"/>
      </rPr>
      <t>銀髮族經濟安全與財務規劃</t>
    </r>
  </si>
  <si>
    <r>
      <rPr>
        <sz val="10"/>
        <color indexed="8"/>
        <rFont val="微軟正黑體"/>
        <family val="2"/>
        <charset val="136"/>
      </rPr>
      <t>陳琇惠，林奇璋</t>
    </r>
  </si>
  <si>
    <t>9789866860836</t>
  </si>
  <si>
    <t>http://www.airitibooks.com/detail.aspx?PublicationID=P20120620019</t>
  </si>
  <si>
    <r>
      <rPr>
        <sz val="10"/>
        <color indexed="8"/>
        <rFont val="微軟正黑體"/>
        <family val="2"/>
        <charset val="136"/>
      </rPr>
      <t>公益揭發：職場倫理新趨勢</t>
    </r>
  </si>
  <si>
    <r>
      <rPr>
        <sz val="10"/>
        <color indexed="8"/>
        <rFont val="微軟正黑體"/>
        <family val="2"/>
        <charset val="136"/>
      </rPr>
      <t>國立高雄大學政治法律學系</t>
    </r>
  </si>
  <si>
    <t>9789577323910</t>
  </si>
  <si>
    <t>http://www.airitibooks.com/detail.aspx?PublicationID=P20121203040</t>
  </si>
  <si>
    <r>
      <rPr>
        <sz val="10"/>
        <color indexed="8"/>
        <rFont val="微軟正黑體"/>
        <family val="2"/>
        <charset val="136"/>
      </rPr>
      <t>關鍵處方－引領新興國家走向富強的人物和作為</t>
    </r>
  </si>
  <si>
    <r>
      <rPr>
        <sz val="10"/>
        <color indexed="8"/>
        <rFont val="微軟正黑體"/>
        <family val="2"/>
        <charset val="136"/>
      </rPr>
      <t>全球趨勢</t>
    </r>
    <r>
      <rPr>
        <sz val="10"/>
        <color indexed="8"/>
        <rFont val="Arial"/>
        <family val="2"/>
      </rPr>
      <t>GT006</t>
    </r>
  </si>
  <si>
    <r>
      <rPr>
        <sz val="10"/>
        <color indexed="8"/>
        <rFont val="微軟正黑體"/>
        <family val="2"/>
        <charset val="136"/>
      </rPr>
      <t>朱雲鵬</t>
    </r>
  </si>
  <si>
    <t>9789861577456</t>
  </si>
  <si>
    <t>http://www.airitibooks.com/detail.aspx?PublicationID=P20121004091</t>
  </si>
  <si>
    <r>
      <rPr>
        <sz val="10"/>
        <color indexed="8"/>
        <rFont val="微軟正黑體"/>
        <family val="2"/>
        <charset val="136"/>
      </rPr>
      <t>非營利組織管理</t>
    </r>
  </si>
  <si>
    <r>
      <rPr>
        <sz val="10"/>
        <color indexed="8"/>
        <rFont val="微軟正黑體"/>
        <family val="2"/>
        <charset val="136"/>
      </rPr>
      <t>陳政智</t>
    </r>
  </si>
  <si>
    <t>9789866860720</t>
  </si>
  <si>
    <t>http://www.airitibooks.com/detail.aspx?PublicationID=P20120620021</t>
  </si>
  <si>
    <r>
      <rPr>
        <sz val="10"/>
        <color indexed="8"/>
        <rFont val="微軟正黑體"/>
        <family val="2"/>
        <charset val="136"/>
      </rPr>
      <t>笑傲股市：歐尼爾投資致富經典</t>
    </r>
  </si>
  <si>
    <r>
      <rPr>
        <sz val="10"/>
        <color indexed="8"/>
        <rFont val="微軟正黑體"/>
        <family val="2"/>
        <charset val="136"/>
      </rPr>
      <t>投資理財</t>
    </r>
    <r>
      <rPr>
        <sz val="10"/>
        <color indexed="8"/>
        <rFont val="Arial"/>
        <family val="2"/>
      </rPr>
      <t>IF059</t>
    </r>
  </si>
  <si>
    <r>
      <rPr>
        <sz val="10"/>
        <color indexed="8"/>
        <rFont val="微軟正黑體"/>
        <family val="2"/>
        <charset val="136"/>
      </rPr>
      <t>威廉‧歐尼爾（</t>
    </r>
    <r>
      <rPr>
        <sz val="10"/>
        <color indexed="8"/>
        <rFont val="Arial"/>
        <family val="2"/>
      </rPr>
      <t>William J.O'Neil</t>
    </r>
    <r>
      <rPr>
        <sz val="10"/>
        <color indexed="8"/>
        <rFont val="微軟正黑體"/>
        <family val="2"/>
        <charset val="136"/>
      </rPr>
      <t>）</t>
    </r>
  </si>
  <si>
    <t>9789861576534</t>
  </si>
  <si>
    <t>http://www.airitibooks.com/detail.aspx?PublicationID=P20121004071</t>
  </si>
  <si>
    <r>
      <rPr>
        <sz val="10"/>
        <color indexed="8"/>
        <rFont val="微軟正黑體"/>
        <family val="2"/>
        <charset val="136"/>
      </rPr>
      <t>不動產經紀人選擇題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分</t>
    </r>
  </si>
  <si>
    <r>
      <rPr>
        <sz val="10"/>
        <color indexed="8"/>
        <rFont val="微軟正黑體"/>
        <family val="2"/>
        <charset val="136"/>
      </rPr>
      <t>房地產叢書</t>
    </r>
    <r>
      <rPr>
        <sz val="10"/>
        <color indexed="8"/>
        <rFont val="Arial"/>
        <family val="2"/>
      </rPr>
      <t>59</t>
    </r>
  </si>
  <si>
    <r>
      <rPr>
        <sz val="10"/>
        <color indexed="8"/>
        <rFont val="微軟正黑體"/>
        <family val="2"/>
        <charset val="136"/>
      </rPr>
      <t>曾文龍</t>
    </r>
  </si>
  <si>
    <t>9789578418523</t>
  </si>
  <si>
    <t>http://www.airitibooks.com/detail.aspx?PublicationID=P20121108046</t>
  </si>
  <si>
    <r>
      <rPr>
        <sz val="10"/>
        <color indexed="8"/>
        <rFont val="微軟正黑體"/>
        <family val="2"/>
        <charset val="136"/>
      </rPr>
      <t>巴西重點產業商機探索</t>
    </r>
  </si>
  <si>
    <r>
      <rPr>
        <sz val="10"/>
        <color indexed="8"/>
        <rFont val="微軟正黑體"/>
        <family val="2"/>
        <charset val="136"/>
      </rPr>
      <t>中華民國對外貿易發展協會</t>
    </r>
  </si>
  <si>
    <r>
      <rPr>
        <sz val="10"/>
        <color indexed="8"/>
        <rFont val="微軟正黑體"/>
        <family val="2"/>
        <charset val="136"/>
      </rPr>
      <t>拓銷新興市場系列</t>
    </r>
  </si>
  <si>
    <r>
      <rPr>
        <sz val="10"/>
        <color indexed="8"/>
        <rFont val="微軟正黑體"/>
        <family val="2"/>
        <charset val="136"/>
      </rPr>
      <t>張為詩</t>
    </r>
  </si>
  <si>
    <t>9789574953028</t>
  </si>
  <si>
    <t>http://www.airitibooks.com/detail.aspx?PublicationID=P20121220016</t>
  </si>
  <si>
    <r>
      <rPr>
        <sz val="10"/>
        <color indexed="8"/>
        <rFont val="微軟正黑體"/>
        <family val="2"/>
        <charset val="136"/>
      </rPr>
      <t>伊拉克重建商機探索</t>
    </r>
    <phoneticPr fontId="9" type="noConversion"/>
  </si>
  <si>
    <r>
      <rPr>
        <sz val="10"/>
        <color indexed="8"/>
        <rFont val="微軟正黑體"/>
        <family val="2"/>
        <charset val="136"/>
      </rPr>
      <t>華紹強</t>
    </r>
    <phoneticPr fontId="9" type="noConversion"/>
  </si>
  <si>
    <t>9789574953066</t>
  </si>
  <si>
    <t>http://www.airitibooks.com/detail.aspx?PublicationID=P20130314059</t>
  </si>
  <si>
    <r>
      <rPr>
        <sz val="10"/>
        <color indexed="8"/>
        <rFont val="微軟正黑體"/>
        <family val="2"/>
        <charset val="136"/>
      </rPr>
      <t>休閒與調理食品商機剖析：中國大陸二線城市食品偏好大調查</t>
    </r>
    <phoneticPr fontId="9" type="noConversion"/>
  </si>
  <si>
    <t>9789574953042</t>
  </si>
  <si>
    <t>http://www.airitibooks.com/detail.aspx?PublicationID=P20130314057</t>
  </si>
  <si>
    <r>
      <rPr>
        <sz val="10"/>
        <color indexed="8"/>
        <rFont val="微軟正黑體"/>
        <family val="2"/>
        <charset val="136"/>
      </rPr>
      <t>印度新興城市商機探索</t>
    </r>
  </si>
  <si>
    <r>
      <rPr>
        <sz val="10"/>
        <color indexed="8"/>
        <rFont val="微軟正黑體"/>
        <family val="2"/>
        <charset val="136"/>
      </rPr>
      <t>黃彥婷</t>
    </r>
  </si>
  <si>
    <t>9789574953011</t>
  </si>
  <si>
    <t>http://www.airitibooks.com/detail.aspx?PublicationID=P20121220017</t>
  </si>
  <si>
    <r>
      <rPr>
        <sz val="10"/>
        <color indexed="8"/>
        <rFont val="微軟正黑體"/>
        <family val="2"/>
        <charset val="136"/>
      </rPr>
      <t>俄羅斯加入</t>
    </r>
    <r>
      <rPr>
        <sz val="10"/>
        <color indexed="8"/>
        <rFont val="Arial"/>
        <family val="2"/>
      </rPr>
      <t>WTO</t>
    </r>
    <r>
      <rPr>
        <sz val="10"/>
        <color indexed="8"/>
        <rFont val="微軟正黑體"/>
        <family val="2"/>
        <charset val="136"/>
      </rPr>
      <t>市場商機</t>
    </r>
    <phoneticPr fontId="9" type="noConversion"/>
  </si>
  <si>
    <r>
      <rPr>
        <sz val="10"/>
        <color indexed="8"/>
        <rFont val="微軟正黑體"/>
        <family val="2"/>
        <charset val="136"/>
      </rPr>
      <t>張優良</t>
    </r>
    <phoneticPr fontId="9" type="noConversion"/>
  </si>
  <si>
    <t>9789574953073</t>
  </si>
  <si>
    <t>http://www.airitibooks.com/detail.aspx?PublicationID=P20130314060</t>
  </si>
  <si>
    <r>
      <rPr>
        <sz val="10"/>
        <color indexed="8"/>
        <rFont val="微軟正黑體"/>
        <family val="2"/>
        <charset val="136"/>
      </rPr>
      <t>緬甸商機光芒乍現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微軟正黑體"/>
        <family val="2"/>
        <charset val="136"/>
      </rPr>
      <t>浴火鳳凰振翅待發</t>
    </r>
    <phoneticPr fontId="9" type="noConversion"/>
  </si>
  <si>
    <r>
      <rPr>
        <sz val="10"/>
        <color indexed="8"/>
        <rFont val="微軟正黑體"/>
        <family val="2"/>
        <charset val="136"/>
      </rPr>
      <t>范光陽</t>
    </r>
    <phoneticPr fontId="9" type="noConversion"/>
  </si>
  <si>
    <t>9789574953059</t>
  </si>
  <si>
    <t>http://www.airitibooks.com/detail.aspx?PublicationID=P20130314062</t>
  </si>
  <si>
    <r>
      <rPr>
        <sz val="10"/>
        <color indexed="8"/>
        <rFont val="微軟正黑體"/>
        <family val="2"/>
        <charset val="136"/>
      </rPr>
      <t>台灣產業聚落蛻變與重生</t>
    </r>
    <r>
      <rPr>
        <sz val="10"/>
        <color indexed="8"/>
        <rFont val="Arial"/>
        <family val="2"/>
      </rPr>
      <t>II</t>
    </r>
  </si>
  <si>
    <r>
      <rPr>
        <sz val="10"/>
        <color indexed="8"/>
        <rFont val="微軟正黑體"/>
        <family val="2"/>
        <charset val="136"/>
      </rPr>
      <t>方佩佩，徐肇駿，秦志瑞，張為詩，馮翹楚，楊璧慧</t>
    </r>
    <r>
      <rPr>
        <sz val="10"/>
        <color indexed="8"/>
        <rFont val="Arial"/>
        <family val="2"/>
      </rPr>
      <t>(</t>
    </r>
    <r>
      <rPr>
        <sz val="10"/>
        <color indexed="8"/>
        <rFont val="微軟正黑體"/>
        <family val="2"/>
        <charset val="136"/>
      </rPr>
      <t>中文供稿</t>
    </r>
    <r>
      <rPr>
        <sz val="10"/>
        <color indexed="8"/>
        <rFont val="Arial"/>
        <family val="2"/>
      </rPr>
      <t>)</t>
    </r>
    <r>
      <rPr>
        <sz val="10"/>
        <color indexed="8"/>
        <rFont val="微軟正黑體"/>
        <family val="2"/>
        <charset val="136"/>
      </rPr>
      <t>，</t>
    </r>
    <r>
      <rPr>
        <sz val="10"/>
        <color indexed="8"/>
        <rFont val="Arial"/>
        <family val="2"/>
      </rPr>
      <t>Gene Brownfield(</t>
    </r>
    <r>
      <rPr>
        <sz val="10"/>
        <color indexed="8"/>
        <rFont val="微軟正黑體"/>
        <family val="2"/>
        <charset val="136"/>
      </rPr>
      <t>英文供稿</t>
    </r>
    <r>
      <rPr>
        <sz val="10"/>
        <color indexed="8"/>
        <rFont val="Arial"/>
        <family val="2"/>
      </rPr>
      <t>)</t>
    </r>
  </si>
  <si>
    <t>9789574952175</t>
  </si>
  <si>
    <t>http://www.airitibooks.com/detail.aspx?PublicationID=P20120209004</t>
  </si>
  <si>
    <r>
      <rPr>
        <sz val="10"/>
        <color indexed="8"/>
        <rFont val="微軟正黑體"/>
        <family val="2"/>
        <charset val="136"/>
      </rPr>
      <t>創意創新創業：智慧工程的理論與實踐</t>
    </r>
  </si>
  <si>
    <r>
      <rPr>
        <sz val="10"/>
        <color indexed="8"/>
        <rFont val="微軟正黑體"/>
        <family val="2"/>
        <charset val="136"/>
      </rPr>
      <t>劉世南</t>
    </r>
  </si>
  <si>
    <t>9789577484604</t>
  </si>
  <si>
    <t>http://www.airitibooks.com/detail.aspx?PublicationID=P20121205030</t>
  </si>
  <si>
    <r>
      <rPr>
        <sz val="10"/>
        <color indexed="8"/>
        <rFont val="微軟正黑體"/>
        <family val="2"/>
        <charset val="136"/>
      </rPr>
      <t>活用經濟學</t>
    </r>
    <r>
      <rPr>
        <sz val="10"/>
        <color indexed="8"/>
        <rFont val="Arial"/>
        <family val="2"/>
      </rPr>
      <t> </t>
    </r>
  </si>
  <si>
    <r>
      <rPr>
        <sz val="10"/>
        <color indexed="8"/>
        <rFont val="微軟正黑體"/>
        <family val="2"/>
        <charset val="136"/>
      </rPr>
      <t>朱容徵</t>
    </r>
  </si>
  <si>
    <t>9572157329</t>
  </si>
  <si>
    <t>http://www.airitibooks.com/detail.aspx?PublicationID=P20110419105</t>
  </si>
  <si>
    <r>
      <rPr>
        <sz val="10"/>
        <color indexed="8"/>
        <rFont val="微軟正黑體"/>
        <family val="2"/>
        <charset val="136"/>
      </rPr>
      <t>印度產業商機及拓銷策略調查報告</t>
    </r>
  </si>
  <si>
    <r>
      <rPr>
        <sz val="10"/>
        <color indexed="8"/>
        <rFont val="微軟正黑體"/>
        <family val="2"/>
        <charset val="136"/>
      </rPr>
      <t>新興市場調查報告系列之十六</t>
    </r>
  </si>
  <si>
    <r>
      <rPr>
        <sz val="10"/>
        <color indexed="8"/>
        <rFont val="微軟正黑體"/>
        <family val="2"/>
        <charset val="136"/>
      </rPr>
      <t>蕭正宗</t>
    </r>
  </si>
  <si>
    <t>9789574952922</t>
  </si>
  <si>
    <t>http://www.airitibooks.com/detail.aspx?PublicationID=P20120403052</t>
  </si>
  <si>
    <r>
      <t>ECFA</t>
    </r>
    <r>
      <rPr>
        <sz val="10"/>
        <color indexed="8"/>
        <rFont val="微軟正黑體"/>
        <family val="2"/>
        <charset val="136"/>
      </rPr>
      <t>關鍵報告</t>
    </r>
  </si>
  <si>
    <r>
      <rPr>
        <sz val="10"/>
        <color indexed="8"/>
        <rFont val="微軟正黑體"/>
        <family val="2"/>
        <charset val="136"/>
      </rPr>
      <t>中華徵信所企業股份有限公司</t>
    </r>
  </si>
  <si>
    <t>9789866724114</t>
  </si>
  <si>
    <t>http://www.airitibooks.com/detail.aspx?PublicationID=P20130319044</t>
  </si>
  <si>
    <r>
      <rPr>
        <sz val="10"/>
        <color indexed="8"/>
        <rFont val="微軟正黑體"/>
        <family val="2"/>
        <charset val="136"/>
      </rPr>
      <t>教育</t>
    </r>
    <phoneticPr fontId="9" type="noConversion"/>
  </si>
  <si>
    <r>
      <rPr>
        <sz val="10"/>
        <color indexed="8"/>
        <rFont val="微軟正黑體"/>
        <family val="2"/>
        <charset val="136"/>
      </rPr>
      <t>教育小革命：大學生的十堂社會參與課</t>
    </r>
    <phoneticPr fontId="9" type="noConversion"/>
  </si>
  <si>
    <r>
      <rPr>
        <sz val="10"/>
        <color indexed="8"/>
        <rFont val="微軟正黑體"/>
        <family val="2"/>
        <charset val="136"/>
      </rPr>
      <t>東華大學教學卓越中心社會參與教師社群</t>
    </r>
    <phoneticPr fontId="9" type="noConversion"/>
  </si>
  <si>
    <t>9789866112270</t>
  </si>
  <si>
    <r>
      <t>520</t>
    </r>
    <r>
      <rPr>
        <sz val="10"/>
        <color indexed="8"/>
        <rFont val="微軟正黑體"/>
        <family val="2"/>
        <charset val="136"/>
      </rPr>
      <t>教育</t>
    </r>
    <phoneticPr fontId="9" type="noConversion"/>
  </si>
  <si>
    <t>http://www.airitibooks.com/detail.aspx?PublicationID=P20130131116</t>
  </si>
  <si>
    <r>
      <rPr>
        <sz val="10"/>
        <color indexed="8"/>
        <rFont val="微軟正黑體"/>
        <family val="2"/>
        <charset val="136"/>
      </rPr>
      <t>看外國父母人家如何教出好孩子</t>
    </r>
    <phoneticPr fontId="9" type="noConversion"/>
  </si>
  <si>
    <r>
      <rPr>
        <sz val="10"/>
        <color indexed="8"/>
        <rFont val="微軟正黑體"/>
        <family val="2"/>
        <charset val="136"/>
      </rPr>
      <t>楊燕梅</t>
    </r>
    <phoneticPr fontId="9" type="noConversion"/>
  </si>
  <si>
    <t>9789866012129</t>
  </si>
  <si>
    <t>http://www.airitibooks.com/detail.aspx?PublicationID=P20130319005</t>
  </si>
  <si>
    <r>
      <rPr>
        <sz val="10"/>
        <color indexed="8"/>
        <rFont val="微軟正黑體"/>
        <family val="2"/>
        <charset val="136"/>
      </rPr>
      <t>教育</t>
    </r>
  </si>
  <si>
    <r>
      <rPr>
        <sz val="10"/>
        <color indexed="8"/>
        <rFont val="微軟正黑體"/>
        <family val="2"/>
        <charset val="136"/>
      </rPr>
      <t>網路族的第一本法律書：讓你暢行虛擬世界，飆網不觸法！</t>
    </r>
    <phoneticPr fontId="9" type="noConversion"/>
  </si>
  <si>
    <r>
      <rPr>
        <sz val="10"/>
        <color indexed="8"/>
        <rFont val="微軟正黑體"/>
        <family val="2"/>
        <charset val="136"/>
      </rPr>
      <t>鐘明通</t>
    </r>
    <phoneticPr fontId="9" type="noConversion"/>
  </si>
  <si>
    <t>9789868582828</t>
  </si>
  <si>
    <r>
      <t>580</t>
    </r>
    <r>
      <rPr>
        <sz val="10"/>
        <color indexed="8"/>
        <rFont val="微軟正黑體"/>
        <family val="2"/>
        <charset val="136"/>
      </rPr>
      <t>法律</t>
    </r>
    <phoneticPr fontId="9" type="noConversion"/>
  </si>
  <si>
    <t>http://www.airitibooks.com/detail.aspx?PublicationID=P20130311031</t>
  </si>
  <si>
    <r>
      <rPr>
        <sz val="10"/>
        <color indexed="8"/>
        <rFont val="微軟正黑體"/>
        <family val="2"/>
        <charset val="136"/>
      </rPr>
      <t>孩子必學的</t>
    </r>
    <r>
      <rPr>
        <sz val="10"/>
        <color indexed="8"/>
        <rFont val="Arial"/>
        <family val="2"/>
      </rPr>
      <t>5</t>
    </r>
    <r>
      <rPr>
        <sz val="10"/>
        <color indexed="8"/>
        <rFont val="微軟正黑體"/>
        <family val="2"/>
        <charset val="136"/>
      </rPr>
      <t>種軟實力</t>
    </r>
    <phoneticPr fontId="9" type="noConversion"/>
  </si>
  <si>
    <r>
      <rPr>
        <sz val="10"/>
        <color indexed="8"/>
        <rFont val="微軟正黑體"/>
        <family val="2"/>
        <charset val="136"/>
      </rPr>
      <t>陳怡平</t>
    </r>
    <phoneticPr fontId="9" type="noConversion"/>
  </si>
  <si>
    <t>9789868675483</t>
  </si>
  <si>
    <t>http://www.airitibooks.com/detail.aspx?PublicationID=P20130109069</t>
  </si>
  <si>
    <r>
      <rPr>
        <sz val="10"/>
        <color indexed="8"/>
        <rFont val="微軟正黑體"/>
        <family val="2"/>
        <charset val="136"/>
      </rPr>
      <t>因為痛，所以叫青春</t>
    </r>
    <phoneticPr fontId="9" type="noConversion"/>
  </si>
  <si>
    <t>9789866041778</t>
  </si>
  <si>
    <t>http://www.airitibooks.com/detail.aspx?PublicationID=P20121115124</t>
  </si>
  <si>
    <r>
      <rPr>
        <sz val="10"/>
        <color indexed="8"/>
        <rFont val="微軟正黑體"/>
        <family val="2"/>
        <charset val="136"/>
      </rPr>
      <t>教保機構經營管理與實務</t>
    </r>
  </si>
  <si>
    <r>
      <rPr>
        <sz val="10"/>
        <color indexed="8"/>
        <rFont val="微軟正黑體"/>
        <family val="2"/>
        <charset val="136"/>
      </rPr>
      <t>段慧瑩等</t>
    </r>
  </si>
  <si>
    <t>9789866120251</t>
  </si>
  <si>
    <t>http://www.airitibooks.com/detail.aspx?PublicationID=P20120330042</t>
  </si>
  <si>
    <r>
      <rPr>
        <sz val="10"/>
        <color indexed="8"/>
        <rFont val="微軟正黑體"/>
        <family val="2"/>
        <charset val="136"/>
      </rPr>
      <t>不打不罵照樣教出好孩子</t>
    </r>
    <phoneticPr fontId="9" type="noConversion"/>
  </si>
  <si>
    <r>
      <rPr>
        <sz val="10"/>
        <color indexed="8"/>
        <rFont val="微軟正黑體"/>
        <family val="2"/>
        <charset val="136"/>
      </rPr>
      <t>雅典文化事業有限公司</t>
    </r>
    <phoneticPr fontId="9" type="noConversion"/>
  </si>
  <si>
    <r>
      <rPr>
        <sz val="10"/>
        <color indexed="8"/>
        <rFont val="微軟正黑體"/>
        <family val="2"/>
        <charset val="136"/>
      </rPr>
      <t>葉瑞珠</t>
    </r>
    <phoneticPr fontId="9" type="noConversion"/>
  </si>
  <si>
    <t>9789866282737</t>
  </si>
  <si>
    <t>http://www.airitibooks.com/detail.aspx?PublicationID=P20130314003</t>
  </si>
  <si>
    <r>
      <rPr>
        <sz val="10"/>
        <color indexed="8"/>
        <rFont val="微軟正黑體"/>
        <family val="2"/>
        <charset val="136"/>
      </rPr>
      <t>給爸媽的九型人格教養聖經</t>
    </r>
    <phoneticPr fontId="9" type="noConversion"/>
  </si>
  <si>
    <r>
      <t>Jin</t>
    </r>
    <r>
      <rPr>
        <sz val="10"/>
        <color indexed="8"/>
        <rFont val="微軟正黑體"/>
        <family val="2"/>
        <charset val="136"/>
      </rPr>
      <t>‧</t>
    </r>
    <r>
      <rPr>
        <sz val="10"/>
        <color indexed="8"/>
        <rFont val="Arial"/>
        <family val="2"/>
      </rPr>
      <t>L</t>
    </r>
    <phoneticPr fontId="9" type="noConversion"/>
  </si>
  <si>
    <t>9789861975139</t>
  </si>
  <si>
    <t>http://www.airitibooks.com/detail.aspx?PublicationID=P20130206030</t>
  </si>
  <si>
    <r>
      <rPr>
        <sz val="10"/>
        <color indexed="8"/>
        <rFont val="微軟正黑體"/>
        <family val="2"/>
        <charset val="136"/>
      </rPr>
      <t>輕鬆寫作文：超效率心智圖詞彙發想魔法</t>
    </r>
    <r>
      <rPr>
        <sz val="10"/>
        <color indexed="8"/>
        <rFont val="Arial"/>
        <family val="2"/>
      </rPr>
      <t>2</t>
    </r>
  </si>
  <si>
    <r>
      <rPr>
        <sz val="10"/>
        <color indexed="8"/>
        <rFont val="微軟正黑體"/>
        <family val="2"/>
        <charset val="136"/>
      </rPr>
      <t>寫作一把罩</t>
    </r>
    <r>
      <rPr>
        <sz val="10"/>
        <color indexed="8"/>
        <rFont val="Arial"/>
        <family val="2"/>
      </rPr>
      <t>05</t>
    </r>
  </si>
  <si>
    <r>
      <rPr>
        <sz val="10"/>
        <color indexed="8"/>
        <rFont val="微軟正黑體"/>
        <family val="2"/>
        <charset val="136"/>
      </rPr>
      <t>飛揚老師，王俊彬，魚餃娃</t>
    </r>
  </si>
  <si>
    <t>9789861974606</t>
  </si>
  <si>
    <t>http://www.airitibooks.com/detail.aspx?PublicationID=P20120614131</t>
  </si>
  <si>
    <r>
      <rPr>
        <sz val="10"/>
        <color indexed="8"/>
        <rFont val="微軟正黑體"/>
        <family val="2"/>
        <charset val="136"/>
      </rPr>
      <t>一路上，有我陪你</t>
    </r>
    <phoneticPr fontId="9" type="noConversion"/>
  </si>
  <si>
    <r>
      <rPr>
        <sz val="10"/>
        <rFont val="微軟正黑體"/>
        <family val="2"/>
        <charset val="136"/>
      </rPr>
      <t>蔡昭偉（蔡傑爸）</t>
    </r>
    <phoneticPr fontId="9" type="noConversion"/>
  </si>
  <si>
    <t>9789571356037</t>
  </si>
  <si>
    <t>http://www.airitibooks.com/detail.aspx?PublicationID=P20130131145</t>
  </si>
  <si>
    <r>
      <rPr>
        <sz val="10"/>
        <color indexed="8"/>
        <rFont val="微軟正黑體"/>
        <family val="2"/>
        <charset val="136"/>
      </rPr>
      <t>權利自助手冊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微軟正黑體"/>
        <family val="2"/>
        <charset val="136"/>
      </rPr>
      <t>基本人權輕鬆版：人權是生活，不是口號！</t>
    </r>
    <phoneticPr fontId="9" type="noConversion"/>
  </si>
  <si>
    <r>
      <rPr>
        <sz val="10"/>
        <color indexed="8"/>
        <rFont val="微軟正黑體"/>
        <family val="2"/>
        <charset val="136"/>
      </rPr>
      <t>游伯欽，曾建元，劉獻文，謝秉憲</t>
    </r>
    <phoneticPr fontId="9" type="noConversion"/>
  </si>
  <si>
    <t>9789868582835</t>
  </si>
  <si>
    <t>http://www.airitibooks.com/detail.aspx?PublicationID=P20130311032</t>
  </si>
  <si>
    <r>
      <rPr>
        <sz val="10"/>
        <color indexed="8"/>
        <rFont val="微軟正黑體"/>
        <family val="2"/>
        <charset val="136"/>
      </rPr>
      <t>牽著天使的手：</t>
    </r>
    <r>
      <rPr>
        <sz val="10"/>
        <color indexed="8"/>
        <rFont val="Arial"/>
        <family val="2"/>
      </rPr>
      <t>17</t>
    </r>
    <r>
      <rPr>
        <sz val="10"/>
        <color indexed="8"/>
        <rFont val="微軟正黑體"/>
        <family val="2"/>
        <charset val="136"/>
      </rPr>
      <t>個慢飛家庭故事</t>
    </r>
    <phoneticPr fontId="9" type="noConversion"/>
  </si>
  <si>
    <r>
      <rPr>
        <sz val="10"/>
        <color indexed="8"/>
        <rFont val="微軟正黑體"/>
        <family val="2"/>
        <charset val="136"/>
      </rPr>
      <t>林美瑗</t>
    </r>
    <phoneticPr fontId="9" type="noConversion"/>
  </si>
  <si>
    <t>9789866112362</t>
  </si>
  <si>
    <t>http://www.airitibooks.com/detail.aspx?PublicationID=P20130131115</t>
  </si>
  <si>
    <r>
      <rPr>
        <sz val="10"/>
        <color indexed="8"/>
        <rFont val="微軟正黑體"/>
        <family val="2"/>
        <charset val="136"/>
      </rPr>
      <t>好父母是學來的！不用數到</t>
    </r>
    <r>
      <rPr>
        <sz val="10"/>
        <color indexed="8"/>
        <rFont val="Arial"/>
        <family val="2"/>
      </rPr>
      <t>3</t>
    </r>
    <r>
      <rPr>
        <sz val="10"/>
        <color indexed="8"/>
        <rFont val="微軟正黑體"/>
        <family val="2"/>
        <charset val="136"/>
      </rPr>
      <t>的親子教養關鍵</t>
    </r>
    <r>
      <rPr>
        <sz val="10"/>
        <color indexed="8"/>
        <rFont val="Arial"/>
        <family val="2"/>
      </rPr>
      <t>50</t>
    </r>
    <r>
      <rPr>
        <sz val="10"/>
        <color indexed="8"/>
        <rFont val="微軟正黑體"/>
        <family val="2"/>
        <charset val="136"/>
      </rPr>
      <t>招</t>
    </r>
  </si>
  <si>
    <r>
      <rPr>
        <sz val="10"/>
        <color indexed="8"/>
        <rFont val="微軟正黑體"/>
        <family val="2"/>
        <charset val="136"/>
      </rPr>
      <t>品味教養</t>
    </r>
    <r>
      <rPr>
        <sz val="10"/>
        <color indexed="8"/>
        <rFont val="Arial"/>
        <family val="2"/>
      </rPr>
      <t>08</t>
    </r>
  </si>
  <si>
    <r>
      <rPr>
        <sz val="10"/>
        <color indexed="8"/>
        <rFont val="微軟正黑體"/>
        <family val="2"/>
        <charset val="136"/>
      </rPr>
      <t>莫旻</t>
    </r>
  </si>
  <si>
    <t>9789862712061</t>
  </si>
  <si>
    <t>http://www.airitibooks.com/detail.aspx?PublicationID=P20121121145</t>
  </si>
  <si>
    <r>
      <rPr>
        <sz val="10"/>
        <color indexed="8"/>
        <rFont val="微軟正黑體"/>
        <family val="2"/>
        <charset val="136"/>
      </rPr>
      <t>教養，誰說了算？</t>
    </r>
  </si>
  <si>
    <r>
      <rPr>
        <sz val="10"/>
        <color indexed="8"/>
        <rFont val="微軟正黑體"/>
        <family val="2"/>
        <charset val="136"/>
      </rPr>
      <t>凱信教養研究連線</t>
    </r>
  </si>
  <si>
    <t>9789867468994</t>
  </si>
  <si>
    <t>http://www.airitibooks.com/detail.aspx?PublicationID=P20130523024</t>
  </si>
  <si>
    <r>
      <rPr>
        <sz val="10"/>
        <rFont val="微軟正黑體"/>
        <family val="2"/>
        <charset val="136"/>
      </rPr>
      <t>教育</t>
    </r>
  </si>
  <si>
    <r>
      <rPr>
        <sz val="10"/>
        <rFont val="Times New Roman"/>
        <family val="1"/>
      </rPr>
      <t>我國新移民子女學習成就現況之研究</t>
    </r>
  </si>
  <si>
    <r>
      <rPr>
        <sz val="10"/>
        <rFont val="Times New Roman"/>
        <family val="1"/>
      </rPr>
      <t>國立教育資料館</t>
    </r>
  </si>
  <si>
    <r>
      <rPr>
        <sz val="10"/>
        <rFont val="Times New Roman"/>
        <family val="1"/>
      </rPr>
      <t>國立教育資料館，王世英，溫明麗，黃乃熒</t>
    </r>
  </si>
  <si>
    <t>1009501109</t>
  </si>
  <si>
    <t>http://www.airitibooks.com/detail.aspx?PublicationID=P20121206003</t>
  </si>
  <si>
    <r>
      <rPr>
        <sz val="10"/>
        <color indexed="8"/>
        <rFont val="微軟正黑體"/>
        <family val="2"/>
        <charset val="136"/>
      </rPr>
      <t>病是教養出來的（第一集）孩子的四種氣質</t>
    </r>
  </si>
  <si>
    <r>
      <rPr>
        <sz val="10"/>
        <color indexed="8"/>
        <rFont val="微軟正黑體"/>
        <family val="2"/>
        <charset val="136"/>
      </rPr>
      <t>教養系列</t>
    </r>
    <r>
      <rPr>
        <sz val="10"/>
        <color indexed="8"/>
        <rFont val="Arial"/>
        <family val="2"/>
      </rPr>
      <t>001</t>
    </r>
  </si>
  <si>
    <t>9789868752214</t>
  </si>
  <si>
    <t>http://www.airitibooks.com/detail.aspx?PublicationID=P20120905015</t>
  </si>
  <si>
    <r>
      <rPr>
        <sz val="10"/>
        <color indexed="8"/>
        <rFont val="微軟正黑體"/>
        <family val="2"/>
        <charset val="136"/>
      </rPr>
      <t>題目不簡單，你真的會嗎</t>
    </r>
    <r>
      <rPr>
        <sz val="10"/>
        <color indexed="8"/>
        <rFont val="Arial"/>
        <family val="2"/>
      </rPr>
      <t>?</t>
    </r>
    <r>
      <rPr>
        <sz val="10"/>
        <color indexed="8"/>
        <rFont val="微軟正黑體"/>
        <family val="2"/>
        <charset val="136"/>
      </rPr>
      <t>就是要考倒你的推理思維遊戲</t>
    </r>
  </si>
  <si>
    <r>
      <rPr>
        <sz val="10"/>
        <color indexed="8"/>
        <rFont val="微軟正黑體"/>
        <family val="2"/>
        <charset val="136"/>
      </rPr>
      <t>資優生系列</t>
    </r>
    <r>
      <rPr>
        <sz val="10"/>
        <color indexed="8"/>
        <rFont val="Arial"/>
        <family val="2"/>
      </rPr>
      <t>:09</t>
    </r>
  </si>
  <si>
    <r>
      <rPr>
        <sz val="10"/>
        <color indexed="8"/>
        <rFont val="微軟正黑體"/>
        <family val="2"/>
        <charset val="136"/>
      </rPr>
      <t>李弘明</t>
    </r>
  </si>
  <si>
    <t>9789866906909</t>
  </si>
  <si>
    <t>http://www.airitibooks.com/detail.aspx?PublicationID=P20120217041</t>
  </si>
  <si>
    <r>
      <rPr>
        <sz val="10"/>
        <rFont val="微軟正黑體"/>
        <family val="2"/>
        <charset val="136"/>
      </rPr>
      <t>教育</t>
    </r>
    <phoneticPr fontId="9" type="noConversion"/>
  </si>
  <si>
    <r>
      <t>78</t>
    </r>
    <r>
      <rPr>
        <sz val="10"/>
        <rFont val="微軟正黑體"/>
        <family val="2"/>
        <charset val="136"/>
      </rPr>
      <t>種培養小孩一生受用好性格的秘訣</t>
    </r>
    <phoneticPr fontId="9" type="noConversion"/>
  </si>
  <si>
    <r>
      <rPr>
        <sz val="10"/>
        <rFont val="微軟正黑體"/>
        <family val="2"/>
        <charset val="136"/>
      </rPr>
      <t>華立文化事業有限公司</t>
    </r>
  </si>
  <si>
    <r>
      <rPr>
        <sz val="10"/>
        <rFont val="微軟正黑體"/>
        <family val="2"/>
        <charset val="136"/>
      </rPr>
      <t>鄭樂平</t>
    </r>
  </si>
  <si>
    <t>9867202813</t>
  </si>
  <si>
    <t>http://www.airitibooks.com/detail.aspx?PublicationID=P20090331424</t>
  </si>
  <si>
    <r>
      <rPr>
        <sz val="10"/>
        <color indexed="8"/>
        <rFont val="微軟正黑體"/>
        <family val="2"/>
        <charset val="136"/>
      </rPr>
      <t>再忙，也要陪伴孩子</t>
    </r>
  </si>
  <si>
    <r>
      <rPr>
        <sz val="10"/>
        <color indexed="8"/>
        <rFont val="微軟正黑體"/>
        <family val="2"/>
        <charset val="136"/>
      </rPr>
      <t>親職</t>
    </r>
    <r>
      <rPr>
        <sz val="10"/>
        <color indexed="8"/>
        <rFont val="Arial"/>
        <family val="2"/>
      </rPr>
      <t>EQ</t>
    </r>
    <r>
      <rPr>
        <sz val="10"/>
        <color indexed="8"/>
        <rFont val="微軟正黑體"/>
        <family val="2"/>
        <charset val="136"/>
      </rPr>
      <t>館</t>
    </r>
  </si>
  <si>
    <r>
      <rPr>
        <sz val="10"/>
        <color indexed="8"/>
        <rFont val="微軟正黑體"/>
        <family val="2"/>
        <charset val="136"/>
      </rPr>
      <t>克萊兒</t>
    </r>
    <r>
      <rPr>
        <sz val="10"/>
        <color indexed="8"/>
        <rFont val="Arial"/>
        <family val="2"/>
      </rPr>
      <t>.</t>
    </r>
    <r>
      <rPr>
        <sz val="10"/>
        <color indexed="8"/>
        <rFont val="微軟正黑體"/>
        <family val="2"/>
        <charset val="136"/>
      </rPr>
      <t>劉</t>
    </r>
  </si>
  <si>
    <t>9789868675469</t>
  </si>
  <si>
    <t>http://www.airitibooks.com/detail.aspx?PublicationID=P20120521042</t>
  </si>
  <si>
    <r>
      <rPr>
        <sz val="10"/>
        <color indexed="8"/>
        <rFont val="微軟正黑體"/>
        <family val="2"/>
        <charset val="136"/>
      </rPr>
      <t>教養令人賞識的孩子</t>
    </r>
    <phoneticPr fontId="9" type="noConversion"/>
  </si>
  <si>
    <t>9789868675452</t>
  </si>
  <si>
    <t>http://www.airitibooks.com/detail.aspx?PublicationID=P20120521041</t>
  </si>
  <si>
    <r>
      <rPr>
        <sz val="10"/>
        <color indexed="8"/>
        <rFont val="微軟正黑體"/>
        <family val="2"/>
        <charset val="136"/>
      </rPr>
      <t>告訴孩子，你真棒</t>
    </r>
  </si>
  <si>
    <r>
      <rPr>
        <sz val="10"/>
        <color indexed="8"/>
        <rFont val="微軟正黑體"/>
        <family val="2"/>
        <charset val="136"/>
      </rPr>
      <t>彥秋</t>
    </r>
  </si>
  <si>
    <t>9789862281826</t>
  </si>
  <si>
    <t>http://www.airitibooks.com/detail.aspx?PublicationID=P20121112062</t>
  </si>
  <si>
    <r>
      <rPr>
        <sz val="10"/>
        <color indexed="8"/>
        <rFont val="微軟正黑體"/>
        <family val="2"/>
        <charset val="136"/>
      </rPr>
      <t>睿智的父母之愛</t>
    </r>
  </si>
  <si>
    <r>
      <rPr>
        <sz val="10"/>
        <color indexed="8"/>
        <rFont val="微軟正黑體"/>
        <family val="2"/>
        <charset val="136"/>
      </rPr>
      <t>教育書</t>
    </r>
    <r>
      <rPr>
        <sz val="10"/>
        <color indexed="8"/>
        <rFont val="Arial"/>
        <family val="2"/>
      </rPr>
      <t>A18</t>
    </r>
  </si>
  <si>
    <r>
      <rPr>
        <sz val="10"/>
        <color indexed="8"/>
        <rFont val="微軟正黑體"/>
        <family val="2"/>
        <charset val="136"/>
      </rPr>
      <t>大洋</t>
    </r>
  </si>
  <si>
    <t>9789865997014</t>
  </si>
  <si>
    <t>http://www.airitibooks.com/detail.aspx?PublicationID=P20121009017</t>
  </si>
  <si>
    <r>
      <rPr>
        <sz val="10"/>
        <color indexed="8"/>
        <rFont val="微軟正黑體"/>
        <family val="2"/>
        <charset val="136"/>
      </rPr>
      <t>一位心理學博士給外甥的</t>
    </r>
    <r>
      <rPr>
        <sz val="10"/>
        <color indexed="8"/>
        <rFont val="Arial"/>
        <family val="2"/>
      </rPr>
      <t>50</t>
    </r>
    <r>
      <rPr>
        <sz val="10"/>
        <color indexed="8"/>
        <rFont val="微軟正黑體"/>
        <family val="2"/>
        <charset val="136"/>
      </rPr>
      <t>封信</t>
    </r>
  </si>
  <si>
    <r>
      <rPr>
        <sz val="10"/>
        <color indexed="8"/>
        <rFont val="微軟正黑體"/>
        <family val="2"/>
        <charset val="136"/>
      </rPr>
      <t>勵智小站</t>
    </r>
    <r>
      <rPr>
        <sz val="10"/>
        <color indexed="8"/>
        <rFont val="Arial"/>
        <family val="2"/>
      </rPr>
      <t>19</t>
    </r>
  </si>
  <si>
    <t>9789866260407</t>
  </si>
  <si>
    <t>http://www.airitibooks.com/detail.aspx?PublicationID=P20111209002</t>
  </si>
  <si>
    <r>
      <rPr>
        <sz val="10"/>
        <color indexed="8"/>
        <rFont val="微軟正黑體"/>
        <family val="2"/>
        <charset val="136"/>
      </rPr>
      <t>用故事教出懂事的孩子</t>
    </r>
    <phoneticPr fontId="9" type="noConversion"/>
  </si>
  <si>
    <r>
      <rPr>
        <sz val="10"/>
        <color indexed="8"/>
        <rFont val="微軟正黑體"/>
        <family val="2"/>
        <charset val="136"/>
      </rPr>
      <t>可橙文化工坊</t>
    </r>
    <phoneticPr fontId="9" type="noConversion"/>
  </si>
  <si>
    <r>
      <rPr>
        <sz val="10"/>
        <color indexed="8"/>
        <rFont val="微軟正黑體"/>
        <family val="2"/>
        <charset val="136"/>
      </rPr>
      <t>黃鳳文</t>
    </r>
    <phoneticPr fontId="9" type="noConversion"/>
  </si>
  <si>
    <t>9789868717480</t>
  </si>
  <si>
    <t>http://www.airitibooks.com/detail.aspx?PublicationID=P20130610045</t>
  </si>
  <si>
    <r>
      <rPr>
        <sz val="10"/>
        <color indexed="8"/>
        <rFont val="微軟正黑體"/>
        <family val="2"/>
        <charset val="136"/>
      </rPr>
      <t>小故事教出好孩子</t>
    </r>
    <phoneticPr fontId="9" type="noConversion"/>
  </si>
  <si>
    <r>
      <rPr>
        <sz val="10"/>
        <color indexed="8"/>
        <rFont val="微軟正黑體"/>
        <family val="2"/>
        <charset val="136"/>
      </rPr>
      <t>陳雅勤</t>
    </r>
    <phoneticPr fontId="9" type="noConversion"/>
  </si>
  <si>
    <t>9789868717435</t>
  </si>
  <si>
    <t>http://www.airitibooks.com/detail.aspx?PublicationID=P20130610044</t>
  </si>
  <si>
    <t>那些我的小憂傷－青少年必修的50堂心理挫折課</t>
  </si>
  <si>
    <r>
      <rPr>
        <sz val="10"/>
        <color indexed="8"/>
        <rFont val="微軟正黑體"/>
        <family val="2"/>
        <charset val="136"/>
      </rPr>
      <t>唐學芬</t>
    </r>
  </si>
  <si>
    <t>9789576598609</t>
  </si>
  <si>
    <t>http://www.airitibooks.com/detail.aspx?PublicationID=P20130115054</t>
  </si>
  <si>
    <r>
      <rPr>
        <sz val="10"/>
        <color indexed="8"/>
        <rFont val="微軟正黑體"/>
        <family val="2"/>
        <charset val="136"/>
      </rPr>
      <t>教會孩子吃苦，就是給孩子幸福</t>
    </r>
  </si>
  <si>
    <r>
      <rPr>
        <sz val="10"/>
        <color indexed="8"/>
        <rFont val="微軟正黑體"/>
        <family val="2"/>
        <charset val="136"/>
      </rPr>
      <t>好學習</t>
    </r>
    <r>
      <rPr>
        <sz val="10"/>
        <color indexed="8"/>
        <rFont val="Arial"/>
        <family val="2"/>
      </rPr>
      <t>09</t>
    </r>
  </si>
  <si>
    <r>
      <rPr>
        <sz val="10"/>
        <color indexed="8"/>
        <rFont val="微軟正黑體"/>
        <family val="2"/>
        <charset val="136"/>
      </rPr>
      <t>蘇曉慧</t>
    </r>
  </si>
  <si>
    <t>9789867468581</t>
  </si>
  <si>
    <t>http://www.airitibooks.com/detail.aspx?PublicationID=P20110921006</t>
  </si>
  <si>
    <r>
      <rPr>
        <sz val="10"/>
        <rFont val="微軟正黑體"/>
        <family val="2"/>
        <charset val="136"/>
      </rPr>
      <t>後現代思潮與教育發展</t>
    </r>
    <phoneticPr fontId="9" type="noConversion"/>
  </si>
  <si>
    <r>
      <rPr>
        <sz val="10"/>
        <rFont val="微軟正黑體"/>
        <family val="2"/>
        <charset val="136"/>
      </rPr>
      <t>教育行政</t>
    </r>
    <r>
      <rPr>
        <sz val="10"/>
        <rFont val="Arial"/>
        <family val="2"/>
      </rPr>
      <t>05</t>
    </r>
  </si>
  <si>
    <r>
      <rPr>
        <sz val="10"/>
        <rFont val="微軟正黑體"/>
        <family val="2"/>
        <charset val="136"/>
      </rPr>
      <t>黃乃熒</t>
    </r>
  </si>
  <si>
    <t>9789577029881</t>
  </si>
  <si>
    <t>http://www.airitibooks.com/detail.aspx?PublicationID=P20110406004</t>
  </si>
  <si>
    <r>
      <rPr>
        <sz val="10"/>
        <color indexed="8"/>
        <rFont val="微軟正黑體"/>
        <family val="2"/>
        <charset val="136"/>
      </rPr>
      <t>沒有孩子願意變壞</t>
    </r>
  </si>
  <si>
    <r>
      <rPr>
        <sz val="10"/>
        <color indexed="8"/>
        <rFont val="微軟正黑體"/>
        <family val="2"/>
        <charset val="136"/>
      </rPr>
      <t>好學習</t>
    </r>
    <r>
      <rPr>
        <sz val="10"/>
        <color indexed="8"/>
        <rFont val="Arial"/>
        <family val="2"/>
      </rPr>
      <t>18</t>
    </r>
  </si>
  <si>
    <r>
      <rPr>
        <sz val="10"/>
        <color indexed="8"/>
        <rFont val="微軟正黑體"/>
        <family val="2"/>
        <charset val="136"/>
      </rPr>
      <t>楊嘉敏</t>
    </r>
  </si>
  <si>
    <t>9789867468871</t>
  </si>
  <si>
    <t>http://www.airitibooks.com/detail.aspx?PublicationID=P20120816025</t>
  </si>
  <si>
    <r>
      <rPr>
        <sz val="10"/>
        <color indexed="8"/>
        <rFont val="微軟正黑體"/>
        <family val="2"/>
        <charset val="136"/>
      </rPr>
      <t>別讓你的「應該」害了孩子：蒙特梭利的童年教養守則</t>
    </r>
  </si>
  <si>
    <r>
      <rPr>
        <sz val="10"/>
        <color indexed="8"/>
        <rFont val="微軟正黑體"/>
        <family val="2"/>
        <charset val="136"/>
      </rPr>
      <t>蒙特梭利</t>
    </r>
  </si>
  <si>
    <t>9789862280478</t>
  </si>
  <si>
    <t>http://www.airitibooks.com/detail.aspx?PublicationID=P20121112064</t>
  </si>
  <si>
    <r>
      <t>M.S.</t>
    </r>
    <r>
      <rPr>
        <sz val="10"/>
        <color indexed="8"/>
        <rFont val="微軟正黑體"/>
        <family val="2"/>
        <charset val="136"/>
      </rPr>
      <t>斯特娜的自然教育</t>
    </r>
  </si>
  <si>
    <r>
      <rPr>
        <sz val="10"/>
        <color indexed="8"/>
        <rFont val="微軟正黑體"/>
        <family val="2"/>
        <charset val="136"/>
      </rPr>
      <t>教育書</t>
    </r>
    <r>
      <rPr>
        <sz val="10"/>
        <color indexed="8"/>
        <rFont val="Arial"/>
        <family val="2"/>
      </rPr>
      <t>A14</t>
    </r>
  </si>
  <si>
    <r>
      <rPr>
        <sz val="10"/>
        <color indexed="8"/>
        <rFont val="微軟正黑體"/>
        <family val="2"/>
        <charset val="136"/>
      </rPr>
      <t>（美）</t>
    </r>
    <r>
      <rPr>
        <sz val="10"/>
        <color indexed="8"/>
        <rFont val="Arial"/>
        <family val="2"/>
      </rPr>
      <t>M.S.</t>
    </r>
    <r>
      <rPr>
        <sz val="10"/>
        <color indexed="8"/>
        <rFont val="微軟正黑體"/>
        <family val="2"/>
        <charset val="136"/>
      </rPr>
      <t>斯特娜夫人</t>
    </r>
  </si>
  <si>
    <t>9789865997021</t>
  </si>
  <si>
    <t>http://www.airitibooks.com/detail.aspx?PublicationID=P20121009013</t>
  </si>
  <si>
    <r>
      <rPr>
        <sz val="10"/>
        <color indexed="8"/>
        <rFont val="微軟正黑體"/>
        <family val="2"/>
        <charset val="136"/>
      </rPr>
      <t>爸媽，別忘了！你也當過小孩</t>
    </r>
  </si>
  <si>
    <t>9789867468444</t>
  </si>
  <si>
    <t>http://www.airitibooks.com/detail.aspx?PublicationID=P20101118031</t>
  </si>
  <si>
    <t>我知寶寶心：即翻即懂0～5歲嬰幼兒「語言」真意</t>
  </si>
  <si>
    <r>
      <rPr>
        <sz val="10"/>
        <color indexed="8"/>
        <rFont val="微軟正黑體"/>
        <family val="2"/>
        <charset val="136"/>
      </rPr>
      <t>江慧◎著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微軟正黑體"/>
        <family val="2"/>
        <charset val="136"/>
      </rPr>
      <t>李辰歌◎協力</t>
    </r>
  </si>
  <si>
    <t>9789576598920</t>
  </si>
  <si>
    <t>http://www.airitibooks.com/detail.aspx?PublicationID=P20130109129</t>
  </si>
  <si>
    <r>
      <rPr>
        <sz val="10"/>
        <color indexed="8"/>
        <rFont val="微軟正黑體"/>
        <family val="2"/>
        <charset val="136"/>
      </rPr>
      <t>青少年的第一本法律書：遠離犯罪，青春之路快樂暢行！</t>
    </r>
    <phoneticPr fontId="9" type="noConversion"/>
  </si>
  <si>
    <r>
      <rPr>
        <sz val="10"/>
        <color indexed="8"/>
        <rFont val="微軟正黑體"/>
        <family val="2"/>
        <charset val="136"/>
      </rPr>
      <t>蔡坤湖</t>
    </r>
    <phoneticPr fontId="9" type="noConversion"/>
  </si>
  <si>
    <t>9789868582842</t>
  </si>
  <si>
    <t>http://www.airitibooks.com/detail.aspx?PublicationID=P20130311030</t>
  </si>
  <si>
    <r>
      <rPr>
        <sz val="10"/>
        <color indexed="8"/>
        <rFont val="微軟正黑體"/>
        <family val="2"/>
        <charset val="136"/>
      </rPr>
      <t>換種方式做父母</t>
    </r>
  </si>
  <si>
    <r>
      <rPr>
        <sz val="10"/>
        <color indexed="8"/>
        <rFont val="微軟正黑體"/>
        <family val="2"/>
        <charset val="136"/>
      </rPr>
      <t>教育書</t>
    </r>
    <r>
      <rPr>
        <sz val="10"/>
        <color indexed="8"/>
        <rFont val="Arial"/>
        <family val="2"/>
      </rPr>
      <t>A06</t>
    </r>
  </si>
  <si>
    <r>
      <rPr>
        <sz val="10"/>
        <color indexed="8"/>
        <rFont val="微軟正黑體"/>
        <family val="2"/>
        <charset val="136"/>
      </rPr>
      <t>周弘</t>
    </r>
  </si>
  <si>
    <t>9789865997199</t>
  </si>
  <si>
    <t>http://www.airitibooks.com/detail.aspx?PublicationID=P20121009006</t>
  </si>
  <si>
    <r>
      <rPr>
        <sz val="10"/>
        <color indexed="8"/>
        <rFont val="微軟正黑體"/>
        <family val="2"/>
        <charset val="136"/>
      </rPr>
      <t>剛剛好一起讀的小故事</t>
    </r>
  </si>
  <si>
    <r>
      <rPr>
        <sz val="10"/>
        <color indexed="8"/>
        <rFont val="微軟正黑體"/>
        <family val="2"/>
        <charset val="136"/>
      </rPr>
      <t>品味教養</t>
    </r>
    <r>
      <rPr>
        <sz val="10"/>
        <color indexed="8"/>
        <rFont val="Arial"/>
        <family val="2"/>
      </rPr>
      <t>04</t>
    </r>
  </si>
  <si>
    <t>9789862711040</t>
  </si>
  <si>
    <t>http://www.airitibooks.com/detail.aspx?PublicationID=P20120910001</t>
  </si>
  <si>
    <r>
      <rPr>
        <sz val="10"/>
        <color indexed="8"/>
        <rFont val="微軟正黑體"/>
        <family val="2"/>
        <charset val="136"/>
      </rPr>
      <t>原來，愛也要懂策略：善用</t>
    </r>
    <r>
      <rPr>
        <sz val="10"/>
        <color indexed="8"/>
        <rFont val="Arial"/>
        <family val="2"/>
      </rPr>
      <t>EQ</t>
    </r>
    <r>
      <rPr>
        <sz val="10"/>
        <color indexed="8"/>
        <rFont val="微軟正黑體"/>
        <family val="2"/>
        <charset val="136"/>
      </rPr>
      <t>故事教出棒小孩</t>
    </r>
  </si>
  <si>
    <r>
      <rPr>
        <sz val="10"/>
        <color indexed="8"/>
        <rFont val="微軟正黑體"/>
        <family val="2"/>
        <charset val="136"/>
      </rPr>
      <t>李驥</t>
    </r>
  </si>
  <si>
    <t>9789862480960</t>
  </si>
  <si>
    <t>http://www.airitibooks.com/detail.aspx?PublicationID=P20110712007</t>
  </si>
  <si>
    <r>
      <rPr>
        <sz val="10"/>
        <color indexed="8"/>
        <rFont val="微軟正黑體"/>
        <family val="2"/>
        <charset val="136"/>
      </rPr>
      <t>望子成富：教授爸爸與孩子的理財對話</t>
    </r>
  </si>
  <si>
    <t>Locke Brain</t>
  </si>
  <si>
    <t>9789866617256</t>
  </si>
  <si>
    <t>http://www.airitibooks.com/detail.aspx?PublicationID=P20101214017</t>
  </si>
  <si>
    <r>
      <rPr>
        <sz val="10"/>
        <color indexed="8"/>
        <rFont val="微軟正黑體"/>
        <family val="2"/>
        <charset val="136"/>
      </rPr>
      <t>亞洲網壇球王</t>
    </r>
    <r>
      <rPr>
        <sz val="10"/>
        <color indexed="8"/>
        <rFont val="Arial"/>
        <family val="2"/>
      </rPr>
      <t>-</t>
    </r>
    <r>
      <rPr>
        <sz val="10"/>
        <color indexed="8"/>
        <rFont val="微軟正黑體"/>
        <family val="2"/>
        <charset val="136"/>
      </rPr>
      <t>盧彥勳的堅持</t>
    </r>
    <r>
      <rPr>
        <sz val="10"/>
        <color indexed="8"/>
        <rFont val="Arial"/>
        <family val="2"/>
      </rPr>
      <t>(</t>
    </r>
    <r>
      <rPr>
        <sz val="10"/>
        <color indexed="8"/>
        <rFont val="微軟正黑體"/>
        <family val="2"/>
        <charset val="136"/>
      </rPr>
      <t>全彩</t>
    </r>
    <r>
      <rPr>
        <sz val="10"/>
        <color indexed="8"/>
        <rFont val="Arial"/>
        <family val="2"/>
      </rPr>
      <t>)</t>
    </r>
    <phoneticPr fontId="9" type="noConversion"/>
  </si>
  <si>
    <r>
      <rPr>
        <sz val="10"/>
        <color indexed="8"/>
        <rFont val="微軟正黑體"/>
        <family val="2"/>
        <charset val="136"/>
      </rPr>
      <t>盧彥勳</t>
    </r>
    <phoneticPr fontId="9" type="noConversion"/>
  </si>
  <si>
    <t>9789866211164</t>
  </si>
  <si>
    <t>http://www.airitibooks.com/detail.aspx?PublicationID=P20130529005</t>
  </si>
  <si>
    <r>
      <rPr>
        <sz val="10"/>
        <color indexed="8"/>
        <rFont val="微軟正黑體"/>
        <family val="2"/>
        <charset val="136"/>
      </rPr>
      <t>經典童話入門</t>
    </r>
  </si>
  <si>
    <r>
      <rPr>
        <sz val="10"/>
        <color indexed="8"/>
        <rFont val="微軟正黑體"/>
        <family val="2"/>
        <charset val="136"/>
      </rPr>
      <t>台灣學生書局有限公司</t>
    </r>
  </si>
  <si>
    <r>
      <rPr>
        <sz val="10"/>
        <color indexed="8"/>
        <rFont val="微軟正黑體"/>
        <family val="2"/>
        <charset val="136"/>
      </rPr>
      <t>粱敏兒</t>
    </r>
  </si>
  <si>
    <t>9789571514246</t>
  </si>
  <si>
    <t>http://www.airitibooks.com/detail.aspx?PublicationID=P20120622004</t>
  </si>
  <si>
    <r>
      <rPr>
        <sz val="10"/>
        <color indexed="8"/>
        <rFont val="微軟正黑體"/>
        <family val="2"/>
        <charset val="136"/>
      </rPr>
      <t>來上一堂破壞課：創新大師克里斯汀生的教育新解</t>
    </r>
  </si>
  <si>
    <r>
      <rPr>
        <sz val="10"/>
        <color indexed="8"/>
        <rFont val="微軟正黑體"/>
        <family val="2"/>
        <charset val="136"/>
      </rPr>
      <t>經營管理</t>
    </r>
    <r>
      <rPr>
        <sz val="10"/>
        <color indexed="8"/>
        <rFont val="Arial"/>
        <family val="2"/>
      </rPr>
      <t>BM183</t>
    </r>
  </si>
  <si>
    <r>
      <rPr>
        <sz val="10"/>
        <color indexed="8"/>
        <rFont val="微軟正黑體"/>
        <family val="2"/>
        <charset val="136"/>
      </rPr>
      <t>克雷頓‧克里斯汀生（</t>
    </r>
    <r>
      <rPr>
        <sz val="10"/>
        <color indexed="8"/>
        <rFont val="Arial"/>
        <family val="2"/>
      </rPr>
      <t>Clayton M. Christensen</t>
    </r>
    <r>
      <rPr>
        <sz val="10"/>
        <color indexed="8"/>
        <rFont val="微軟正黑體"/>
        <family val="2"/>
        <charset val="136"/>
      </rPr>
      <t>），麥可‧宏恩（</t>
    </r>
    <r>
      <rPr>
        <sz val="10"/>
        <color indexed="8"/>
        <rFont val="Arial"/>
        <family val="2"/>
      </rPr>
      <t>Michael B. Horn</t>
    </r>
    <r>
      <rPr>
        <sz val="10"/>
        <color indexed="8"/>
        <rFont val="微軟正黑體"/>
        <family val="2"/>
        <charset val="136"/>
      </rPr>
      <t>），克帝斯‧強森（</t>
    </r>
    <r>
      <rPr>
        <sz val="10"/>
        <color indexed="8"/>
        <rFont val="Arial"/>
        <family val="2"/>
      </rPr>
      <t>Curtis W. Johnson</t>
    </r>
    <r>
      <rPr>
        <sz val="10"/>
        <color indexed="8"/>
        <rFont val="微軟正黑體"/>
        <family val="2"/>
        <charset val="136"/>
      </rPr>
      <t>）</t>
    </r>
  </si>
  <si>
    <t>9789861576039</t>
  </si>
  <si>
    <t>http://www.airitibooks.com/detail.aspx?PublicationID=P20121004063</t>
  </si>
  <si>
    <r>
      <rPr>
        <sz val="10"/>
        <color indexed="8"/>
        <rFont val="微軟正黑體"/>
        <family val="2"/>
        <charset val="136"/>
      </rPr>
      <t>新加坡樂齡學習：組織與實務</t>
    </r>
  </si>
  <si>
    <r>
      <rPr>
        <sz val="10"/>
        <color indexed="8"/>
        <rFont val="微軟正黑體"/>
        <family val="2"/>
        <charset val="136"/>
      </rPr>
      <t>王維旎，朱芬郁，李孟芬，李雅慧，胡夢鯨，高文彬，凌展輝，黃鈺樺，陳雪珠，蕭玉芬，魏惠娟，嚴嘉明</t>
    </r>
  </si>
  <si>
    <t>9789577484284</t>
  </si>
  <si>
    <t>http://www.airitibooks.com/detail.aspx?PublicationID=P20121205021</t>
  </si>
  <si>
    <r>
      <rPr>
        <sz val="10"/>
        <color indexed="8"/>
        <rFont val="微軟正黑體"/>
        <family val="2"/>
        <charset val="136"/>
      </rPr>
      <t>中國古代體育發展史</t>
    </r>
  </si>
  <si>
    <r>
      <rPr>
        <sz val="10"/>
        <color indexed="8"/>
        <rFont val="微軟正黑體"/>
        <family val="2"/>
        <charset val="136"/>
      </rPr>
      <t>中國文化知識系列</t>
    </r>
  </si>
  <si>
    <r>
      <rPr>
        <sz val="10"/>
        <color indexed="8"/>
        <rFont val="微軟正黑體"/>
        <family val="2"/>
        <charset val="136"/>
      </rPr>
      <t>崔樂泉</t>
    </r>
  </si>
  <si>
    <t>9789576689277</t>
  </si>
  <si>
    <t>http://www.airitibooks.com/detail.aspx?PublicationID=P20120919051</t>
  </si>
  <si>
    <r>
      <rPr>
        <sz val="10"/>
        <color indexed="8"/>
        <rFont val="微軟正黑體"/>
        <family val="2"/>
        <charset val="136"/>
      </rPr>
      <t>促進幼兒的閱讀素養環境‧評核和教師專業發展</t>
    </r>
  </si>
  <si>
    <r>
      <rPr>
        <sz val="10"/>
        <color indexed="8"/>
        <rFont val="微軟正黑體"/>
        <family val="2"/>
        <charset val="136"/>
      </rPr>
      <t>澳門大學</t>
    </r>
    <phoneticPr fontId="9" type="noConversion"/>
  </si>
  <si>
    <r>
      <rPr>
        <sz val="10"/>
        <color indexed="8"/>
        <rFont val="微軟正黑體"/>
        <family val="2"/>
        <charset val="136"/>
      </rPr>
      <t>薛寶嫦</t>
    </r>
  </si>
  <si>
    <t>9789996510199</t>
  </si>
  <si>
    <t>http://www.airitibooks.com/detail.aspx?PublicationID=P20120206003</t>
  </si>
  <si>
    <r>
      <rPr>
        <sz val="10"/>
        <color indexed="8"/>
        <rFont val="微軟正黑體"/>
        <family val="2"/>
        <charset val="136"/>
      </rPr>
      <t>特殊幼兒教育</t>
    </r>
  </si>
  <si>
    <r>
      <rPr>
        <sz val="10"/>
        <color indexed="8"/>
        <rFont val="微軟正黑體"/>
        <family val="2"/>
        <charset val="136"/>
      </rPr>
      <t>張嘉紓等</t>
    </r>
  </si>
  <si>
    <t>9789866120183</t>
  </si>
  <si>
    <t>http://www.airitibooks.com/detail.aspx?PublicationID=P20120330040</t>
  </si>
  <si>
    <r>
      <rPr>
        <sz val="10"/>
        <color indexed="8"/>
        <rFont val="微軟正黑體"/>
        <family val="2"/>
        <charset val="136"/>
      </rPr>
      <t>健康滿分</t>
    </r>
    <r>
      <rPr>
        <sz val="10"/>
        <color indexed="8"/>
        <rFont val="Arial"/>
        <family val="2"/>
      </rPr>
      <t>1001</t>
    </r>
    <r>
      <rPr>
        <sz val="10"/>
        <color indexed="8"/>
        <rFont val="微軟正黑體"/>
        <family val="2"/>
        <charset val="136"/>
      </rPr>
      <t>道對症食療</t>
    </r>
  </si>
  <si>
    <r>
      <rPr>
        <sz val="10"/>
        <color indexed="8"/>
        <rFont val="微軟正黑體"/>
        <family val="2"/>
        <charset val="136"/>
      </rPr>
      <t>金版文化，</t>
    </r>
    <r>
      <rPr>
        <sz val="10"/>
        <color indexed="8"/>
        <rFont val="Arial"/>
        <family val="2"/>
      </rPr>
      <t>Ann</t>
    </r>
  </si>
  <si>
    <t>9789866843761</t>
  </si>
  <si>
    <t>http://www.airitibooks.com/detail.aspx?PublicationID=P20091214040</t>
  </si>
  <si>
    <r>
      <rPr>
        <sz val="10"/>
        <color indexed="8"/>
        <rFont val="微軟正黑體"/>
        <family val="2"/>
        <charset val="136"/>
      </rPr>
      <t>香港中國語文課程新路向：學習與評估</t>
    </r>
  </si>
  <si>
    <r>
      <rPr>
        <sz val="10"/>
        <color indexed="8"/>
        <rFont val="微軟正黑體"/>
        <family val="2"/>
        <charset val="136"/>
      </rPr>
      <t>香港大學出版社</t>
    </r>
  </si>
  <si>
    <r>
      <rPr>
        <sz val="10"/>
        <color indexed="8"/>
        <rFont val="微軟正黑體"/>
        <family val="2"/>
        <charset val="136"/>
      </rPr>
      <t>岑紹基，羅燕琴，林偉業，鍾嶺崇</t>
    </r>
  </si>
  <si>
    <t>9789888083039</t>
  </si>
  <si>
    <t>http://www.airitibooks.com/detail.aspx?PublicationID=P20120601051</t>
  </si>
  <si>
    <r>
      <rPr>
        <sz val="10"/>
        <color indexed="8"/>
        <rFont val="微軟正黑體"/>
        <family val="2"/>
        <charset val="136"/>
      </rPr>
      <t>復健護理學</t>
    </r>
  </si>
  <si>
    <r>
      <rPr>
        <sz val="10"/>
        <color indexed="8"/>
        <rFont val="微軟正黑體"/>
        <family val="2"/>
        <charset val="136"/>
      </rPr>
      <t>林月春，陳筱瑀，曾建寧等</t>
    </r>
    <r>
      <rPr>
        <sz val="10"/>
        <color indexed="8"/>
        <rFont val="Arial"/>
        <family val="2"/>
      </rPr>
      <t>…</t>
    </r>
  </si>
  <si>
    <t>9789866120275</t>
  </si>
  <si>
    <t>http://www.airitibooks.com/detail.aspx?PublicationID=P20121018018</t>
  </si>
  <si>
    <r>
      <rPr>
        <sz val="10"/>
        <color indexed="8"/>
        <rFont val="微軟正黑體"/>
        <family val="2"/>
        <charset val="136"/>
      </rPr>
      <t>社區衛生護理學</t>
    </r>
  </si>
  <si>
    <r>
      <rPr>
        <sz val="10"/>
        <color indexed="8"/>
        <rFont val="微軟正黑體"/>
        <family val="2"/>
        <charset val="136"/>
      </rPr>
      <t>尹祚芊，阮玉梅，吳慧嫻等</t>
    </r>
    <r>
      <rPr>
        <sz val="10"/>
        <color indexed="8"/>
        <rFont val="Arial"/>
        <family val="2"/>
      </rPr>
      <t>…</t>
    </r>
  </si>
  <si>
    <t>9789866120299</t>
  </si>
  <si>
    <t>http://www.airitibooks.com/detail.aspx?PublicationID=P20121018016</t>
  </si>
  <si>
    <r>
      <rPr>
        <sz val="10"/>
        <color indexed="8"/>
        <rFont val="微軟正黑體"/>
        <family val="2"/>
        <charset val="136"/>
      </rPr>
      <t>兒科護理學</t>
    </r>
  </si>
  <si>
    <r>
      <rPr>
        <sz val="10"/>
        <color indexed="8"/>
        <rFont val="微軟正黑體"/>
        <family val="2"/>
        <charset val="136"/>
      </rPr>
      <t>蔣立琦，蔡綠蓉，黃靜微等</t>
    </r>
    <r>
      <rPr>
        <sz val="10"/>
        <color indexed="8"/>
        <rFont val="Arial"/>
        <family val="2"/>
      </rPr>
      <t>…</t>
    </r>
  </si>
  <si>
    <t>9789866120268</t>
  </si>
  <si>
    <t>http://www.airitibooks.com/detail.aspx?PublicationID=P20121018015</t>
  </si>
  <si>
    <r>
      <rPr>
        <sz val="10"/>
        <color indexed="8"/>
        <rFont val="微軟正黑體"/>
        <family val="2"/>
        <charset val="136"/>
      </rPr>
      <t>急症護理學</t>
    </r>
  </si>
  <si>
    <r>
      <rPr>
        <sz val="10"/>
        <color indexed="8"/>
        <rFont val="微軟正黑體"/>
        <family val="2"/>
        <charset val="136"/>
      </rPr>
      <t>繆珣，吳孟凌，翁淑娟等</t>
    </r>
    <r>
      <rPr>
        <sz val="10"/>
        <color indexed="8"/>
        <rFont val="Arial"/>
        <family val="2"/>
      </rPr>
      <t>…</t>
    </r>
  </si>
  <si>
    <t>9789866120282</t>
  </si>
  <si>
    <t>http://www.airitibooks.com/detail.aspx?PublicationID=P20121018017</t>
  </si>
  <si>
    <r>
      <rPr>
        <sz val="10"/>
        <color indexed="8"/>
        <rFont val="細明體"/>
        <family val="3"/>
        <charset val="136"/>
      </rPr>
      <t>理工農醫</t>
    </r>
  </si>
  <si>
    <r>
      <rPr>
        <sz val="10"/>
        <color indexed="8"/>
        <rFont val="微軟正黑體"/>
        <family val="2"/>
        <charset val="136"/>
      </rPr>
      <t>日本熱銷藥圖鑑</t>
    </r>
  </si>
  <si>
    <t>9789866353277</t>
  </si>
  <si>
    <t>http://www.airitibooks.com/detail.aspx?PublicationID=P20130510003</t>
  </si>
  <si>
    <r>
      <rPr>
        <sz val="10"/>
        <color indexed="8"/>
        <rFont val="微軟正黑體"/>
        <family val="2"/>
        <charset val="136"/>
      </rPr>
      <t>醫師，救救我的皮膚！</t>
    </r>
    <phoneticPr fontId="9" type="noConversion"/>
  </si>
  <si>
    <r>
      <rPr>
        <sz val="10"/>
        <color indexed="8"/>
        <rFont val="微軟正黑體"/>
        <family val="2"/>
        <charset val="136"/>
      </rPr>
      <t>周彥吉，施懿玲</t>
    </r>
    <phoneticPr fontId="9" type="noConversion"/>
  </si>
  <si>
    <t>9789861921426</t>
  </si>
  <si>
    <t>http://www.airitibooks.com/detail.aspx?PublicationID=P20130125049</t>
  </si>
  <si>
    <r>
      <rPr>
        <sz val="10"/>
        <color indexed="8"/>
        <rFont val="微軟正黑體"/>
        <family val="2"/>
        <charset val="136"/>
      </rPr>
      <t>你可以跟醫生喊卡：常見手術及其風險（上）</t>
    </r>
  </si>
  <si>
    <r>
      <t>CARE</t>
    </r>
    <r>
      <rPr>
        <sz val="10"/>
        <color indexed="8"/>
        <rFont val="微軟正黑體"/>
        <family val="2"/>
        <charset val="136"/>
      </rPr>
      <t>系列：</t>
    </r>
    <r>
      <rPr>
        <sz val="10"/>
        <color indexed="8"/>
        <rFont val="Arial"/>
        <family val="2"/>
      </rPr>
      <t>006</t>
    </r>
  </si>
  <si>
    <r>
      <rPr>
        <sz val="10"/>
        <color indexed="8"/>
        <rFont val="微軟正黑體"/>
        <family val="2"/>
        <charset val="136"/>
      </rPr>
      <t>大林慈濟醫院醫療團隊</t>
    </r>
  </si>
  <si>
    <t>9789571353708</t>
  </si>
  <si>
    <t>http://www.airitibooks.com/detail.aspx?PublicationID=P20120620063</t>
  </si>
  <si>
    <r>
      <rPr>
        <sz val="10"/>
        <color indexed="8"/>
        <rFont val="微軟正黑體"/>
        <family val="2"/>
        <charset val="136"/>
      </rPr>
      <t>醫療機構品質與病理管理－理念與實務</t>
    </r>
  </si>
  <si>
    <r>
      <rPr>
        <sz val="10"/>
        <color indexed="8"/>
        <rFont val="微軟正黑體"/>
        <family val="2"/>
        <charset val="136"/>
      </rPr>
      <t>華杏出版股份有限公司</t>
    </r>
  </si>
  <si>
    <r>
      <rPr>
        <sz val="10"/>
        <color indexed="8"/>
        <rFont val="微軟正黑體"/>
        <family val="2"/>
        <charset val="136"/>
      </rPr>
      <t>朱樹勳等</t>
    </r>
  </si>
  <si>
    <t>9789861942315</t>
  </si>
  <si>
    <t>http://www.airitibooks.com/detail.aspx?PublicationID=P20120621208</t>
  </si>
  <si>
    <t>廚房裡的家庭醫生：老祖母的食療秘方</t>
  </si>
  <si>
    <r>
      <rPr>
        <sz val="10"/>
        <color indexed="8"/>
        <rFont val="微軟正黑體"/>
        <family val="2"/>
        <charset val="136"/>
      </rPr>
      <t>方楠</t>
    </r>
  </si>
  <si>
    <t>9789576598838</t>
  </si>
  <si>
    <t>http://www.airitibooks.com/detail.aspx?PublicationID=P20130109125</t>
  </si>
  <si>
    <t>面魔力：皮膚科醫師教你敷對面膜封住青春</t>
  </si>
  <si>
    <r>
      <rPr>
        <sz val="10"/>
        <color indexed="8"/>
        <rFont val="微軟正黑體"/>
        <family val="2"/>
        <charset val="136"/>
      </rPr>
      <t>郭玉玲、黃靜雯</t>
    </r>
  </si>
  <si>
    <t>9789866353246</t>
  </si>
  <si>
    <t>http://www.airitibooks.com/detail.aspx?PublicationID=P20130510009</t>
  </si>
  <si>
    <r>
      <rPr>
        <sz val="10"/>
        <color indexed="8"/>
        <rFont val="微軟正黑體"/>
        <family val="2"/>
        <charset val="136"/>
      </rPr>
      <t>老中醫教你越吃越健康</t>
    </r>
  </si>
  <si>
    <r>
      <rPr>
        <sz val="10"/>
        <color indexed="8"/>
        <rFont val="微軟正黑體"/>
        <family val="2"/>
        <charset val="136"/>
      </rPr>
      <t>陳詠德</t>
    </r>
  </si>
  <si>
    <t>9789576598982</t>
  </si>
  <si>
    <t>http://www.airitibooks.com/detail.aspx?PublicationID=P20130109127</t>
  </si>
  <si>
    <r>
      <rPr>
        <sz val="10"/>
        <color indexed="8"/>
        <rFont val="微軟正黑體"/>
        <family val="2"/>
        <charset val="136"/>
      </rPr>
      <t>流行病學概論</t>
    </r>
  </si>
  <si>
    <r>
      <rPr>
        <sz val="10"/>
        <color indexed="8"/>
        <rFont val="微軟正黑體"/>
        <family val="2"/>
        <charset val="136"/>
      </rPr>
      <t>陳品玲（</t>
    </r>
    <r>
      <rPr>
        <sz val="10"/>
        <color indexed="8"/>
        <rFont val="Arial"/>
        <family val="2"/>
      </rPr>
      <t>Ping-Lin Chen</t>
    </r>
    <r>
      <rPr>
        <sz val="10"/>
        <color indexed="8"/>
        <rFont val="微軟正黑體"/>
        <family val="2"/>
        <charset val="136"/>
      </rPr>
      <t>）</t>
    </r>
  </si>
  <si>
    <t>9789861941554</t>
  </si>
  <si>
    <t>http://www.airitibooks.com/detail.aspx?PublicationID=P20120605259</t>
  </si>
  <si>
    <r>
      <rPr>
        <sz val="10"/>
        <color indexed="8"/>
        <rFont val="微軟正黑體"/>
        <family val="2"/>
        <charset val="136"/>
      </rPr>
      <t>基本護理學〈上冊〉</t>
    </r>
  </si>
  <si>
    <r>
      <rPr>
        <sz val="10"/>
        <color indexed="8"/>
        <rFont val="微軟正黑體"/>
        <family val="2"/>
        <charset val="136"/>
      </rPr>
      <t>王月琴等</t>
    </r>
  </si>
  <si>
    <t>9789866120107</t>
  </si>
  <si>
    <t>http://www.airitibooks.com/detail.aspx?PublicationID=P20120330027</t>
  </si>
  <si>
    <r>
      <rPr>
        <sz val="10"/>
        <color indexed="8"/>
        <rFont val="微軟正黑體"/>
        <family val="2"/>
        <charset val="136"/>
      </rPr>
      <t>基本護理學〈下冊〉</t>
    </r>
  </si>
  <si>
    <t>9789866120114</t>
  </si>
  <si>
    <t>http://www.airitibooks.com/detail.aspx?PublicationID=P20120330028</t>
  </si>
  <si>
    <r>
      <rPr>
        <sz val="10"/>
        <color indexed="8"/>
        <rFont val="微軟正黑體"/>
        <family val="2"/>
        <charset val="136"/>
      </rPr>
      <t>新編藥理學</t>
    </r>
  </si>
  <si>
    <r>
      <rPr>
        <sz val="10"/>
        <color indexed="8"/>
        <rFont val="微軟正黑體"/>
        <family val="2"/>
        <charset val="136"/>
      </rPr>
      <t>李安榮，鄒台黎，黃文鑫等</t>
    </r>
    <r>
      <rPr>
        <sz val="10"/>
        <color indexed="8"/>
        <rFont val="Arial"/>
        <family val="2"/>
      </rPr>
      <t>…</t>
    </r>
  </si>
  <si>
    <t>9789866120305</t>
  </si>
  <si>
    <t>http://www.airitibooks.com/detail.aspx?PublicationID=P20121018019</t>
  </si>
  <si>
    <r>
      <rPr>
        <sz val="10"/>
        <color indexed="8"/>
        <rFont val="微軟正黑體"/>
        <family val="2"/>
        <charset val="136"/>
      </rPr>
      <t>心靈慢活療癒術</t>
    </r>
  </si>
  <si>
    <r>
      <rPr>
        <sz val="10"/>
        <color indexed="8"/>
        <rFont val="微軟正黑體"/>
        <family val="2"/>
        <charset val="136"/>
      </rPr>
      <t>競爭力系列</t>
    </r>
    <r>
      <rPr>
        <sz val="10"/>
        <color indexed="8"/>
        <rFont val="Arial"/>
        <family val="2"/>
      </rPr>
      <t>46</t>
    </r>
  </si>
  <si>
    <t>9789866070556</t>
  </si>
  <si>
    <t>http://www.airitibooks.com/detail.aspx?PublicationID=P20121029034</t>
  </si>
  <si>
    <r>
      <rPr>
        <sz val="10"/>
        <color indexed="8"/>
        <rFont val="微軟正黑體"/>
        <family val="2"/>
        <charset val="136"/>
      </rPr>
      <t>深層讀心術：從態度觀察人心</t>
    </r>
  </si>
  <si>
    <r>
      <rPr>
        <sz val="10"/>
        <color indexed="8"/>
        <rFont val="微軟正黑體"/>
        <family val="2"/>
        <charset val="136"/>
      </rPr>
      <t>思想系列</t>
    </r>
    <r>
      <rPr>
        <sz val="10"/>
        <color indexed="8"/>
        <rFont val="Arial"/>
        <family val="2"/>
      </rPr>
      <t>35</t>
    </r>
  </si>
  <si>
    <r>
      <rPr>
        <sz val="10"/>
        <color indexed="8"/>
        <rFont val="微軟正黑體"/>
        <family val="2"/>
        <charset val="136"/>
      </rPr>
      <t>蘇墨</t>
    </r>
  </si>
  <si>
    <t>9789866070549</t>
  </si>
  <si>
    <t>http://www.airitibooks.com/detail.aspx?PublicationID=P20121101029</t>
  </si>
  <si>
    <r>
      <rPr>
        <sz val="10"/>
        <color indexed="8"/>
        <rFont val="微軟正黑體"/>
        <family val="2"/>
        <charset val="136"/>
      </rPr>
      <t>超級記憶力</t>
    </r>
  </si>
  <si>
    <r>
      <t>super</t>
    </r>
    <r>
      <rPr>
        <sz val="10"/>
        <color indexed="8"/>
        <rFont val="微軟正黑體"/>
        <family val="2"/>
        <charset val="136"/>
      </rPr>
      <t>＆</t>
    </r>
    <r>
      <rPr>
        <sz val="10"/>
        <color indexed="8"/>
        <rFont val="Arial"/>
        <family val="2"/>
      </rPr>
      <t>smart</t>
    </r>
    <r>
      <rPr>
        <sz val="10"/>
        <color indexed="8"/>
        <rFont val="微軟正黑體"/>
        <family val="2"/>
        <charset val="136"/>
      </rPr>
      <t>全能益智王系列</t>
    </r>
    <r>
      <rPr>
        <sz val="10"/>
        <color indexed="8"/>
        <rFont val="Arial"/>
        <family val="2"/>
      </rPr>
      <t>01</t>
    </r>
  </si>
  <si>
    <t>9789868798298</t>
  </si>
  <si>
    <t>http://www.airitibooks.com/detail.aspx?PublicationID=P20121101034</t>
  </si>
  <si>
    <r>
      <t>9</t>
    </r>
    <r>
      <rPr>
        <sz val="10"/>
        <color indexed="8"/>
        <rFont val="微軟正黑體"/>
        <family val="2"/>
        <charset val="136"/>
      </rPr>
      <t>個醫師不得不告訴你的吃喝養生法</t>
    </r>
  </si>
  <si>
    <r>
      <rPr>
        <sz val="10"/>
        <color indexed="8"/>
        <rFont val="微軟正黑體"/>
        <family val="2"/>
        <charset val="136"/>
      </rPr>
      <t>捷徑文化出版事業有限公司</t>
    </r>
  </si>
  <si>
    <r>
      <rPr>
        <sz val="10"/>
        <color indexed="8"/>
        <rFont val="微軟正黑體"/>
        <family val="2"/>
        <charset val="136"/>
      </rPr>
      <t>游舜然</t>
    </r>
  </si>
  <si>
    <t>9789866248078</t>
  </si>
  <si>
    <t>http://www.airitibooks.com/detail.aspx?PublicationID=P20101118015</t>
  </si>
  <si>
    <r>
      <rPr>
        <sz val="10"/>
        <color indexed="8"/>
        <rFont val="微軟正黑體"/>
        <family val="2"/>
        <charset val="136"/>
      </rPr>
      <t>最新圖解手部按摩</t>
    </r>
  </si>
  <si>
    <t>9789866498107</t>
  </si>
  <si>
    <t>http://www.airitibooks.com/detail.aspx?PublicationID=P20090722007</t>
  </si>
  <si>
    <r>
      <rPr>
        <sz val="10"/>
        <color indexed="8"/>
        <rFont val="微軟正黑體"/>
        <family val="2"/>
        <charset val="136"/>
      </rPr>
      <t>臨床呼吸照護技巧學</t>
    </r>
  </si>
  <si>
    <r>
      <rPr>
        <sz val="10"/>
        <color indexed="8"/>
        <rFont val="微軟正黑體"/>
        <family val="2"/>
        <charset val="136"/>
      </rPr>
      <t>醫學科學叢書</t>
    </r>
  </si>
  <si>
    <r>
      <rPr>
        <sz val="10"/>
        <color indexed="8"/>
        <rFont val="微軟正黑體"/>
        <family val="2"/>
        <charset val="136"/>
      </rPr>
      <t>鍾飲文，周世華，莊逸君</t>
    </r>
  </si>
  <si>
    <t>9789866105029</t>
  </si>
  <si>
    <t>http://www.airitibooks.com/detail.aspx?PublicationID=P20121205040</t>
  </si>
  <si>
    <r>
      <t>SOS</t>
    </r>
    <r>
      <rPr>
        <sz val="10"/>
        <color indexed="8"/>
        <rFont val="微軟正黑體"/>
        <family val="2"/>
        <charset val="136"/>
      </rPr>
      <t>人體大探險</t>
    </r>
  </si>
  <si>
    <r>
      <t>SOS</t>
    </r>
    <r>
      <rPr>
        <sz val="10"/>
        <color indexed="8"/>
        <rFont val="微軟正黑體"/>
        <family val="2"/>
        <charset val="136"/>
      </rPr>
      <t>科學搜查隊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</si>
  <si>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微軟正黑體"/>
        <family val="2"/>
        <charset val="136"/>
      </rPr>
      <t>徐喜周</t>
    </r>
  </si>
  <si>
    <t>9789864135127</t>
  </si>
  <si>
    <t>http://www.airitibooks.com/detail.aspx?PublicationID=P20110622010</t>
  </si>
  <si>
    <r>
      <rPr>
        <sz val="10"/>
        <color indexed="8"/>
        <rFont val="微軟正黑體"/>
        <family val="2"/>
        <charset val="136"/>
      </rPr>
      <t>廚房好養生</t>
    </r>
  </si>
  <si>
    <r>
      <rPr>
        <sz val="10"/>
        <color indexed="8"/>
        <rFont val="微軟正黑體"/>
        <family val="2"/>
        <charset val="136"/>
      </rPr>
      <t>周承俊</t>
    </r>
  </si>
  <si>
    <t>9789866334146</t>
  </si>
  <si>
    <t>http://www.airitibooks.com/detail.aspx?PublicationID=P20100211011</t>
  </si>
  <si>
    <r>
      <rPr>
        <sz val="10"/>
        <color indexed="8"/>
        <rFont val="微軟正黑體"/>
        <family val="2"/>
        <charset val="136"/>
      </rPr>
      <t>基本護理學（上冊）</t>
    </r>
  </si>
  <si>
    <r>
      <rPr>
        <sz val="10"/>
        <color indexed="8"/>
        <rFont val="微軟正黑體"/>
        <family val="2"/>
        <charset val="136"/>
      </rPr>
      <t>蘇麗智（</t>
    </r>
    <r>
      <rPr>
        <sz val="10"/>
        <color indexed="8"/>
        <rFont val="Arial"/>
        <family val="2"/>
      </rPr>
      <t>Su</t>
    </r>
    <r>
      <rPr>
        <sz val="10"/>
        <color indexed="8"/>
        <rFont val="微軟正黑體"/>
        <family val="2"/>
        <charset val="136"/>
      </rPr>
      <t>，</t>
    </r>
    <r>
      <rPr>
        <sz val="10"/>
        <color indexed="8"/>
        <rFont val="Arial"/>
        <family val="2"/>
      </rPr>
      <t>Lih-Jyh</t>
    </r>
    <r>
      <rPr>
        <sz val="10"/>
        <color indexed="8"/>
        <rFont val="微軟正黑體"/>
        <family val="2"/>
        <charset val="136"/>
      </rPr>
      <t>）等</t>
    </r>
  </si>
  <si>
    <t>9789861941387</t>
  </si>
  <si>
    <t>http://www.airitibooks.com/detail.aspx?PublicationID=P20120605254</t>
  </si>
  <si>
    <r>
      <rPr>
        <sz val="10"/>
        <color indexed="8"/>
        <rFont val="微軟正黑體"/>
        <family val="2"/>
        <charset val="136"/>
      </rPr>
      <t>基本護理學（下冊）</t>
    </r>
  </si>
  <si>
    <t>9789861941394</t>
  </si>
  <si>
    <t>http://www.airitibooks.com/detail.aspx?PublicationID=P20120605255</t>
  </si>
  <si>
    <r>
      <rPr>
        <sz val="10"/>
        <color indexed="8"/>
        <rFont val="微軟正黑體"/>
        <family val="2"/>
        <charset val="136"/>
      </rPr>
      <t>老人護理學</t>
    </r>
  </si>
  <si>
    <r>
      <rPr>
        <sz val="10"/>
        <color indexed="8"/>
        <rFont val="微軟正黑體"/>
        <family val="2"/>
        <charset val="136"/>
      </rPr>
      <t>高淑芬等</t>
    </r>
  </si>
  <si>
    <t>9789866120022</t>
  </si>
  <si>
    <t>http://www.airitibooks.com/detail.aspx?PublicationID=P20120330032</t>
  </si>
  <si>
    <r>
      <rPr>
        <sz val="10"/>
        <color indexed="8"/>
        <rFont val="微軟正黑體"/>
        <family val="2"/>
        <charset val="136"/>
      </rPr>
      <t>重症護理學</t>
    </r>
  </si>
  <si>
    <r>
      <rPr>
        <sz val="10"/>
        <color indexed="8"/>
        <rFont val="微軟正黑體"/>
        <family val="2"/>
        <charset val="136"/>
      </rPr>
      <t>吳淑鈴等</t>
    </r>
  </si>
  <si>
    <t>9789866120176</t>
  </si>
  <si>
    <t>http://www.airitibooks.com/detail.aspx?PublicationID=P20120330017</t>
  </si>
  <si>
    <r>
      <rPr>
        <sz val="10"/>
        <color indexed="8"/>
        <rFont val="微軟正黑體"/>
        <family val="2"/>
        <charset val="136"/>
      </rPr>
      <t>工安衛生大全</t>
    </r>
  </si>
  <si>
    <r>
      <rPr>
        <sz val="10"/>
        <color indexed="8"/>
        <rFont val="微軟正黑體"/>
        <family val="2"/>
        <charset val="136"/>
      </rPr>
      <t>高雄復文圖書出版社</t>
    </r>
  </si>
  <si>
    <r>
      <rPr>
        <sz val="10"/>
        <color indexed="8"/>
        <rFont val="微軟正黑體"/>
        <family val="2"/>
        <charset val="136"/>
      </rPr>
      <t>許金和</t>
    </r>
  </si>
  <si>
    <t>9789866300455</t>
  </si>
  <si>
    <t>http://www.airitibooks.com/detail.aspx?PublicationID=P20121203067</t>
  </si>
  <si>
    <r>
      <rPr>
        <sz val="10"/>
        <color indexed="8"/>
        <rFont val="微軟正黑體"/>
        <family val="2"/>
        <charset val="136"/>
      </rPr>
      <t>成人內外科護理（上冊）</t>
    </r>
  </si>
  <si>
    <r>
      <rPr>
        <sz val="10"/>
        <color indexed="8"/>
        <rFont val="微軟正黑體"/>
        <family val="2"/>
        <charset val="136"/>
      </rPr>
      <t>于博芮（</t>
    </r>
    <r>
      <rPr>
        <sz val="10"/>
        <color indexed="8"/>
        <rFont val="Arial"/>
        <family val="2"/>
      </rPr>
      <t>Yu</t>
    </r>
    <r>
      <rPr>
        <sz val="10"/>
        <color indexed="8"/>
        <rFont val="微軟正黑體"/>
        <family val="2"/>
        <charset val="136"/>
      </rPr>
      <t>，</t>
    </r>
    <r>
      <rPr>
        <sz val="10"/>
        <color indexed="8"/>
        <rFont val="Arial"/>
        <family val="2"/>
      </rPr>
      <t>Po-Jui</t>
    </r>
    <r>
      <rPr>
        <sz val="10"/>
        <color indexed="8"/>
        <rFont val="微軟正黑體"/>
        <family val="2"/>
        <charset val="136"/>
      </rPr>
      <t>）等</t>
    </r>
  </si>
  <si>
    <t>9789861941455</t>
  </si>
  <si>
    <t>http://www.airitibooks.com/detail.aspx?PublicationID=P20120605257</t>
  </si>
  <si>
    <r>
      <rPr>
        <sz val="10"/>
        <color indexed="8"/>
        <rFont val="微軟正黑體"/>
        <family val="2"/>
        <charset val="136"/>
      </rPr>
      <t>成人內外科護理（下冊）</t>
    </r>
  </si>
  <si>
    <r>
      <rPr>
        <sz val="10"/>
        <color indexed="8"/>
        <rFont val="微軟正黑體"/>
        <family val="2"/>
        <charset val="136"/>
      </rPr>
      <t>馮容芬（</t>
    </r>
    <r>
      <rPr>
        <sz val="10"/>
        <color indexed="8"/>
        <rFont val="Arial"/>
        <family val="2"/>
      </rPr>
      <t>Feng</t>
    </r>
    <r>
      <rPr>
        <sz val="10"/>
        <color indexed="8"/>
        <rFont val="微軟正黑體"/>
        <family val="2"/>
        <charset val="136"/>
      </rPr>
      <t>，</t>
    </r>
    <r>
      <rPr>
        <sz val="10"/>
        <color indexed="8"/>
        <rFont val="Arial"/>
        <family val="2"/>
      </rPr>
      <t>Rung-Fen</t>
    </r>
    <r>
      <rPr>
        <sz val="10"/>
        <color indexed="8"/>
        <rFont val="微軟正黑體"/>
        <family val="2"/>
        <charset val="136"/>
      </rPr>
      <t>）等</t>
    </r>
  </si>
  <si>
    <t>9789861941462</t>
  </si>
  <si>
    <t>http://www.airitibooks.com/detail.aspx?PublicationID=P20120605258</t>
  </si>
  <si>
    <r>
      <rPr>
        <sz val="10"/>
        <color indexed="8"/>
        <rFont val="微軟正黑體"/>
        <family val="2"/>
        <charset val="136"/>
      </rPr>
      <t>理工農醫</t>
    </r>
    <phoneticPr fontId="9" type="noConversion"/>
  </si>
  <si>
    <t>藥物濫用防制指引－TFDA 指引規範系列 DG002</t>
  </si>
  <si>
    <r>
      <rPr>
        <sz val="10"/>
        <color indexed="8"/>
        <rFont val="微軟正黑體"/>
        <family val="2"/>
        <charset val="136"/>
      </rPr>
      <t>行政院衛生署食品藥物管理局</t>
    </r>
  </si>
  <si>
    <t>9789860313147</t>
  </si>
  <si>
    <t>http://www.airitibooks.com/detail.aspx?PublicationID=P20130610034</t>
  </si>
  <si>
    <r>
      <rPr>
        <sz val="10"/>
        <color indexed="8"/>
        <rFont val="微軟正黑體"/>
        <family val="2"/>
        <charset val="136"/>
      </rPr>
      <t>整形醫</t>
    </r>
    <r>
      <rPr>
        <sz val="10"/>
        <color indexed="8"/>
        <rFont val="Arial"/>
        <family val="2"/>
      </rPr>
      <t>Q</t>
    </r>
  </si>
  <si>
    <r>
      <t xml:space="preserve"> Haze</t>
    </r>
    <r>
      <rPr>
        <sz val="10"/>
        <color indexed="8"/>
        <rFont val="微軟正黑體"/>
        <family val="2"/>
        <charset val="136"/>
      </rPr>
      <t>執行編輯</t>
    </r>
  </si>
  <si>
    <t>9789866771019_2</t>
  </si>
  <si>
    <t>http://www.airitibooks.com/detail.aspx?PublicationID=P20110803052</t>
  </si>
  <si>
    <t>藥物濫用防制指引－TFDA 指引規範系列 DG001</t>
  </si>
  <si>
    <t>9789860288292</t>
  </si>
  <si>
    <t>http://www.airitibooks.com/detail.aspx?PublicationID=P20130521171</t>
  </si>
  <si>
    <r>
      <rPr>
        <sz val="10"/>
        <color indexed="8"/>
        <rFont val="細明體"/>
        <family val="3"/>
        <charset val="136"/>
      </rPr>
      <t>因最後出版社提供</t>
    </r>
    <r>
      <rPr>
        <sz val="10"/>
        <color indexed="8"/>
        <rFont val="Arial"/>
        <family val="2"/>
      </rPr>
      <t>POD</t>
    </r>
    <r>
      <rPr>
        <sz val="10"/>
        <color indexed="8"/>
        <rFont val="細明體"/>
        <family val="3"/>
        <charset val="136"/>
      </rPr>
      <t>版本，更新出版年代為</t>
    </r>
    <r>
      <rPr>
        <sz val="10"/>
        <color indexed="8"/>
        <rFont val="Arial"/>
        <family val="2"/>
      </rPr>
      <t>2012</t>
    </r>
    <phoneticPr fontId="2" type="noConversion"/>
  </si>
  <si>
    <r>
      <rPr>
        <sz val="10"/>
        <color indexed="8"/>
        <rFont val="微軟正黑體"/>
        <family val="2"/>
        <charset val="136"/>
      </rPr>
      <t>資訊廢棄物減量、處理與再利用專案調查研究報告</t>
    </r>
  </si>
  <si>
    <r>
      <rPr>
        <sz val="10"/>
        <color indexed="8"/>
        <rFont val="微軟正黑體"/>
        <family val="2"/>
        <charset val="136"/>
      </rPr>
      <t>監察院</t>
    </r>
  </si>
  <si>
    <t>9789860234305</t>
  </si>
  <si>
    <t>http://www.airitibooks.com/detail.aspx?PublicationID=P20130521163</t>
  </si>
  <si>
    <r>
      <rPr>
        <sz val="10"/>
        <color indexed="8"/>
        <rFont val="微軟正黑體"/>
        <family val="2"/>
        <charset val="136"/>
      </rPr>
      <t>食品用添加物安全管制與規範專案調查研究報告</t>
    </r>
  </si>
  <si>
    <t>9789860232424</t>
  </si>
  <si>
    <t>http://www.airitibooks.com/detail.aspx?PublicationID=P20130521162</t>
  </si>
  <si>
    <r>
      <rPr>
        <sz val="10"/>
        <color indexed="8"/>
        <rFont val="微軟正黑體"/>
        <family val="2"/>
        <charset val="136"/>
      </rPr>
      <t>中藥藥性與方劑</t>
    </r>
  </si>
  <si>
    <r>
      <rPr>
        <sz val="10"/>
        <color indexed="8"/>
        <rFont val="微軟正黑體"/>
        <family val="2"/>
        <charset val="136"/>
      </rPr>
      <t>趙一夫</t>
    </r>
  </si>
  <si>
    <t>9576011035</t>
  </si>
  <si>
    <t>http://www.airitibooks.com/detail.aspx?PublicationID=P20110929085</t>
  </si>
  <si>
    <r>
      <rPr>
        <sz val="10"/>
        <color indexed="8"/>
        <rFont val="微軟正黑體"/>
        <family val="2"/>
        <charset val="136"/>
      </rPr>
      <t>骨質疏鬆症臨床治療指引</t>
    </r>
  </si>
  <si>
    <t>9789860298291</t>
  </si>
  <si>
    <t>http://www.airitibooks.com/detail.aspx?PublicationID=P20130521173</t>
  </si>
  <si>
    <r>
      <rPr>
        <sz val="10"/>
        <color indexed="8"/>
        <rFont val="微軟正黑體"/>
        <family val="2"/>
        <charset val="136"/>
      </rPr>
      <t>影響一生的新習慣</t>
    </r>
  </si>
  <si>
    <t>concept72</t>
  </si>
  <si>
    <r>
      <rPr>
        <sz val="10"/>
        <color indexed="8"/>
        <rFont val="微軟正黑體"/>
        <family val="2"/>
        <charset val="136"/>
      </rPr>
      <t>漆浩</t>
    </r>
  </si>
  <si>
    <t>9789866546334</t>
  </si>
  <si>
    <t>http://www.airitibooks.com/detail.aspx?PublicationID=P20110906066</t>
  </si>
  <si>
    <r>
      <rPr>
        <sz val="10"/>
        <color indexed="8"/>
        <rFont val="微軟正黑體"/>
        <family val="2"/>
        <charset val="136"/>
      </rPr>
      <t>就是不藥痛</t>
    </r>
  </si>
  <si>
    <r>
      <rPr>
        <sz val="10"/>
        <color indexed="8"/>
        <rFont val="微軟正黑體"/>
        <family val="2"/>
        <charset val="136"/>
      </rPr>
      <t>葉子出版股份有限公司</t>
    </r>
  </si>
  <si>
    <r>
      <rPr>
        <sz val="10"/>
        <color indexed="8"/>
        <rFont val="微軟正黑體"/>
        <family val="2"/>
        <charset val="136"/>
      </rPr>
      <t>徐勇剛，宋鴻權，陳奇才編</t>
    </r>
  </si>
  <si>
    <t>9789866156038</t>
  </si>
  <si>
    <t>http://www.airitibooks.com/detail.aspx?PublicationID=P20110812014</t>
  </si>
  <si>
    <r>
      <rPr>
        <sz val="10"/>
        <color indexed="8"/>
        <rFont val="微軟正黑體"/>
        <family val="2"/>
        <charset val="136"/>
      </rPr>
      <t>泰式韓式按摩不生病圖典</t>
    </r>
  </si>
  <si>
    <r>
      <rPr>
        <sz val="10"/>
        <color indexed="8"/>
        <rFont val="微軟正黑體"/>
        <family val="2"/>
        <charset val="136"/>
      </rPr>
      <t>健康世界</t>
    </r>
    <r>
      <rPr>
        <sz val="10"/>
        <color indexed="8"/>
        <rFont val="Arial"/>
        <family val="2"/>
      </rPr>
      <t>26</t>
    </r>
  </si>
  <si>
    <r>
      <rPr>
        <sz val="10"/>
        <color indexed="8"/>
        <rFont val="微軟正黑體"/>
        <family val="2"/>
        <charset val="136"/>
      </rPr>
      <t>金版編輯部</t>
    </r>
  </si>
  <si>
    <t>9789866843716</t>
  </si>
  <si>
    <t>http://www.airitibooks.com/detail.aspx?PublicationID=P20120323022</t>
  </si>
  <si>
    <r>
      <rPr>
        <sz val="10"/>
        <color indexed="8"/>
        <rFont val="微軟正黑體"/>
        <family val="2"/>
        <charset val="136"/>
      </rPr>
      <t>公關專家不告訴你的識人術：</t>
    </r>
    <r>
      <rPr>
        <sz val="10"/>
        <color indexed="8"/>
        <rFont val="Arial"/>
        <family val="2"/>
      </rPr>
      <t xml:space="preserve">TOP SALES </t>
    </r>
    <r>
      <rPr>
        <sz val="10"/>
        <color indexed="8"/>
        <rFont val="微軟正黑體"/>
        <family val="2"/>
        <charset val="136"/>
      </rPr>
      <t>和公關專家【以貌取人】的成交祕訣</t>
    </r>
  </si>
  <si>
    <r>
      <rPr>
        <sz val="10"/>
        <color indexed="8"/>
        <rFont val="微軟正黑體"/>
        <family val="2"/>
        <charset val="136"/>
      </rPr>
      <t>智言館</t>
    </r>
  </si>
  <si>
    <r>
      <rPr>
        <sz val="10"/>
        <color indexed="8"/>
        <rFont val="微軟正黑體"/>
        <family val="2"/>
        <charset val="136"/>
      </rPr>
      <t>張潛</t>
    </r>
  </si>
  <si>
    <t>9789868379824</t>
  </si>
  <si>
    <t>http://www.airitibooks.com/detail.aspx?PublicationID=P20090402450</t>
  </si>
  <si>
    <r>
      <rPr>
        <sz val="10"/>
        <color indexed="8"/>
        <rFont val="微軟正黑體"/>
        <family val="2"/>
        <charset val="136"/>
      </rPr>
      <t>假話全不說真話不全說</t>
    </r>
  </si>
  <si>
    <r>
      <rPr>
        <sz val="10"/>
        <color indexed="8"/>
        <rFont val="微軟正黑體"/>
        <family val="2"/>
        <charset val="136"/>
      </rPr>
      <t>社會大學系列：</t>
    </r>
    <r>
      <rPr>
        <sz val="10"/>
        <color indexed="8"/>
        <rFont val="Arial"/>
        <family val="2"/>
      </rPr>
      <t>20</t>
    </r>
  </si>
  <si>
    <t>9789866145544</t>
  </si>
  <si>
    <t>http://www.airitibooks.com/detail.aspx?PublicationID=P20120822028</t>
  </si>
  <si>
    <r>
      <rPr>
        <sz val="10"/>
        <color indexed="8"/>
        <rFont val="微軟正黑體"/>
        <family val="2"/>
        <charset val="136"/>
      </rPr>
      <t>情緒控制不用看醫生：你可以活得更像自己</t>
    </r>
  </si>
  <si>
    <r>
      <rPr>
        <sz val="10"/>
        <color indexed="8"/>
        <rFont val="微軟正黑體"/>
        <family val="2"/>
        <charset val="136"/>
      </rPr>
      <t>成長階梯：</t>
    </r>
    <r>
      <rPr>
        <sz val="10"/>
        <color indexed="8"/>
        <rFont val="Arial"/>
        <family val="2"/>
      </rPr>
      <t>41</t>
    </r>
  </si>
  <si>
    <r>
      <rPr>
        <sz val="10"/>
        <color indexed="8"/>
        <rFont val="微軟正黑體"/>
        <family val="2"/>
        <charset val="136"/>
      </rPr>
      <t>蔡宏典</t>
    </r>
  </si>
  <si>
    <t>9789866145810</t>
  </si>
  <si>
    <t>http://www.airitibooks.com/detail.aspx?PublicationID=P20121101026</t>
  </si>
  <si>
    <r>
      <rPr>
        <sz val="10"/>
        <color indexed="8"/>
        <rFont val="微軟正黑體"/>
        <family val="2"/>
        <charset val="136"/>
      </rPr>
      <t>心靈瑜伽減壓術</t>
    </r>
  </si>
  <si>
    <r>
      <rPr>
        <sz val="10"/>
        <color indexed="8"/>
        <rFont val="微軟正黑體"/>
        <family val="2"/>
        <charset val="136"/>
      </rPr>
      <t>競爭力系列</t>
    </r>
    <r>
      <rPr>
        <sz val="10"/>
        <color indexed="8"/>
        <rFont val="Arial"/>
        <family val="2"/>
      </rPr>
      <t>45</t>
    </r>
  </si>
  <si>
    <t>9789866070518</t>
  </si>
  <si>
    <t>http://www.airitibooks.com/detail.aspx?PublicationID=P20121029033</t>
  </si>
  <si>
    <r>
      <t>50</t>
    </r>
    <r>
      <rPr>
        <sz val="10"/>
        <color indexed="8"/>
        <rFont val="微軟正黑體"/>
        <family val="2"/>
        <charset val="136"/>
      </rPr>
      <t>歲後的生活智慧</t>
    </r>
  </si>
  <si>
    <r>
      <rPr>
        <sz val="10"/>
        <color indexed="8"/>
        <rFont val="微軟正黑體"/>
        <family val="2"/>
        <charset val="136"/>
      </rPr>
      <t>丘榮襄</t>
    </r>
  </si>
  <si>
    <t>9789866498978</t>
  </si>
  <si>
    <t>http://www.airitibooks.com/detail.aspx?PublicationID=P20110309008</t>
  </si>
  <si>
    <r>
      <rPr>
        <sz val="10"/>
        <color indexed="8"/>
        <rFont val="微軟正黑體"/>
        <family val="2"/>
        <charset val="136"/>
      </rPr>
      <t>月經是女人一生健康美麗的指南</t>
    </r>
  </si>
  <si>
    <r>
      <rPr>
        <sz val="10"/>
        <color indexed="8"/>
        <rFont val="微軟正黑體"/>
        <family val="2"/>
        <charset val="136"/>
      </rPr>
      <t>莊淑旂</t>
    </r>
  </si>
  <si>
    <t>9789866546105</t>
  </si>
  <si>
    <t>http://www.airitibooks.com/detail.aspx?PublicationID=P20100708056</t>
  </si>
  <si>
    <r>
      <rPr>
        <sz val="10"/>
        <color indexed="8"/>
        <rFont val="微軟正黑體"/>
        <family val="2"/>
        <charset val="136"/>
      </rPr>
      <t>紅外線及低頻電磁場量測方法建立研究</t>
    </r>
  </si>
  <si>
    <r>
      <rPr>
        <sz val="10"/>
        <color indexed="8"/>
        <rFont val="微軟正黑體"/>
        <family val="2"/>
        <charset val="136"/>
      </rPr>
      <t>行政院勞工委員會勞工安全衛生研究所</t>
    </r>
  </si>
  <si>
    <r>
      <rPr>
        <sz val="10"/>
        <color indexed="8"/>
        <rFont val="微軟正黑體"/>
        <family val="2"/>
        <charset val="136"/>
      </rPr>
      <t>行政院勞工委員會職業訓練局，劉立文</t>
    </r>
  </si>
  <si>
    <t>1009701156</t>
  </si>
  <si>
    <t>http://www.airitibooks.com/detail.aspx?PublicationID=P20110713104</t>
  </si>
  <si>
    <r>
      <rPr>
        <sz val="10"/>
        <color indexed="8"/>
        <rFont val="微軟正黑體"/>
        <family val="2"/>
        <charset val="136"/>
      </rPr>
      <t>圓滑生存厚黑學</t>
    </r>
  </si>
  <si>
    <r>
      <rPr>
        <sz val="10"/>
        <color indexed="8"/>
        <rFont val="微軟正黑體"/>
        <family val="2"/>
        <charset val="136"/>
      </rPr>
      <t>人生智典</t>
    </r>
    <r>
      <rPr>
        <sz val="10"/>
        <color indexed="8"/>
        <rFont val="Arial"/>
        <family val="2"/>
      </rPr>
      <t>034</t>
    </r>
  </si>
  <si>
    <t>9789865950095</t>
  </si>
  <si>
    <t>http://www.airitibooks.com/detail.aspx?PublicationID=P20121115227</t>
  </si>
  <si>
    <r>
      <rPr>
        <sz val="10"/>
        <color indexed="8"/>
        <rFont val="微軟正黑體"/>
        <family val="2"/>
        <charset val="136"/>
      </rPr>
      <t>做個「圓滑」的老實人</t>
    </r>
  </si>
  <si>
    <r>
      <rPr>
        <sz val="10"/>
        <color indexed="8"/>
        <rFont val="微軟正黑體"/>
        <family val="2"/>
        <charset val="136"/>
      </rPr>
      <t>生活文坊</t>
    </r>
    <r>
      <rPr>
        <sz val="10"/>
        <color indexed="8"/>
        <rFont val="Arial"/>
        <family val="2"/>
      </rPr>
      <t>045</t>
    </r>
  </si>
  <si>
    <t>9789866079542</t>
  </si>
  <si>
    <t>http://www.airitibooks.com/detail.aspx?PublicationID=P20121115180</t>
  </si>
  <si>
    <r>
      <rPr>
        <sz val="10"/>
        <color indexed="8"/>
        <rFont val="微軟正黑體"/>
        <family val="2"/>
        <charset val="136"/>
      </rPr>
      <t>令妳震驚の</t>
    </r>
    <r>
      <rPr>
        <sz val="10"/>
        <color indexed="8"/>
        <rFont val="Arial"/>
        <family val="2"/>
      </rPr>
      <t>42</t>
    </r>
    <r>
      <rPr>
        <sz val="10"/>
        <color indexed="8"/>
        <rFont val="微軟正黑體"/>
        <family val="2"/>
        <charset val="136"/>
      </rPr>
      <t>個生理警訊</t>
    </r>
  </si>
  <si>
    <r>
      <rPr>
        <sz val="10"/>
        <color indexed="8"/>
        <rFont val="微軟正黑體"/>
        <family val="2"/>
        <charset val="136"/>
      </rPr>
      <t>古心簾</t>
    </r>
  </si>
  <si>
    <t>9789862280997</t>
  </si>
  <si>
    <t>http://www.airitibooks.com/detail.aspx?PublicationID=P20120910012</t>
  </si>
  <si>
    <r>
      <rPr>
        <sz val="10"/>
        <color indexed="8"/>
        <rFont val="微軟正黑體"/>
        <family val="2"/>
        <charset val="136"/>
      </rPr>
      <t>小心！大野狼就在你身邊</t>
    </r>
    <phoneticPr fontId="9" type="noConversion"/>
  </si>
  <si>
    <r>
      <rPr>
        <sz val="10"/>
        <color indexed="8"/>
        <rFont val="微軟正黑體"/>
        <family val="2"/>
        <charset val="136"/>
      </rPr>
      <t>宣洩系列</t>
    </r>
    <r>
      <rPr>
        <sz val="10"/>
        <color indexed="8"/>
        <rFont val="Arial"/>
        <family val="2"/>
      </rPr>
      <t>02</t>
    </r>
  </si>
  <si>
    <r>
      <rPr>
        <sz val="10"/>
        <color indexed="8"/>
        <rFont val="微軟正黑體"/>
        <family val="2"/>
        <charset val="136"/>
      </rPr>
      <t>陳偉慶</t>
    </r>
  </si>
  <si>
    <t>9789866070495</t>
  </si>
  <si>
    <t>http://www.airitibooks.com/detail.aspx?PublicationID=P20121029030</t>
  </si>
  <si>
    <r>
      <rPr>
        <sz val="10"/>
        <color indexed="8"/>
        <rFont val="微軟正黑體"/>
        <family val="2"/>
        <charset val="136"/>
      </rPr>
      <t>穴道按摩對症圖典：推走壓力，拿回活力</t>
    </r>
  </si>
  <si>
    <r>
      <rPr>
        <sz val="10"/>
        <color indexed="8"/>
        <rFont val="微軟正黑體"/>
        <family val="2"/>
        <charset val="136"/>
      </rPr>
      <t>圖解經典</t>
    </r>
    <r>
      <rPr>
        <sz val="10"/>
        <color indexed="8"/>
        <rFont val="Arial"/>
        <family val="2"/>
      </rPr>
      <t>02</t>
    </r>
  </si>
  <si>
    <r>
      <rPr>
        <sz val="10"/>
        <color indexed="8"/>
        <rFont val="微軟正黑體"/>
        <family val="2"/>
        <charset val="136"/>
      </rPr>
      <t>元氣星球工作室</t>
    </r>
  </si>
  <si>
    <t>9789866351730</t>
  </si>
  <si>
    <t>http://www.airitibooks.com/detail.aspx?PublicationID=P20111012024</t>
  </si>
  <si>
    <r>
      <rPr>
        <sz val="10"/>
        <color indexed="8"/>
        <rFont val="微軟正黑體"/>
        <family val="2"/>
        <charset val="136"/>
      </rPr>
      <t>腳底按摩對症圖典：滿足身心，舒壓解痛</t>
    </r>
  </si>
  <si>
    <r>
      <rPr>
        <sz val="10"/>
        <color indexed="8"/>
        <rFont val="微軟正黑體"/>
        <family val="2"/>
        <charset val="136"/>
      </rPr>
      <t>圖解經典</t>
    </r>
    <r>
      <rPr>
        <sz val="10"/>
        <color indexed="8"/>
        <rFont val="Arial"/>
        <family val="2"/>
      </rPr>
      <t>03</t>
    </r>
  </si>
  <si>
    <t>9789866351822</t>
  </si>
  <si>
    <t>http://www.airitibooks.com/detail.aspx?PublicationID=P20111012025</t>
  </si>
  <si>
    <r>
      <rPr>
        <sz val="10"/>
        <color indexed="8"/>
        <rFont val="微軟正黑體"/>
        <family val="2"/>
        <charset val="136"/>
      </rPr>
      <t>有一種孤獨叫自由─享受孤獨的生活藝術</t>
    </r>
  </si>
  <si>
    <r>
      <rPr>
        <sz val="10"/>
        <color indexed="8"/>
        <rFont val="微軟正黑體"/>
        <family val="2"/>
        <charset val="136"/>
      </rPr>
      <t>處世成功</t>
    </r>
    <r>
      <rPr>
        <sz val="10"/>
        <color indexed="8"/>
        <rFont val="Arial"/>
        <family val="2"/>
      </rPr>
      <t>005</t>
    </r>
  </si>
  <si>
    <r>
      <rPr>
        <sz val="10"/>
        <color indexed="8"/>
        <rFont val="微軟正黑體"/>
        <family val="2"/>
        <charset val="136"/>
      </rPr>
      <t>李素文</t>
    </r>
  </si>
  <si>
    <t>9789868669758</t>
  </si>
  <si>
    <t>http://www.airitibooks.com/detail.aspx?PublicationID=P20110818028</t>
  </si>
  <si>
    <r>
      <rPr>
        <sz val="10"/>
        <color indexed="8"/>
        <rFont val="微軟正黑體"/>
        <family val="2"/>
        <charset val="136"/>
      </rPr>
      <t>維他命這樣吃才對</t>
    </r>
  </si>
  <si>
    <t>Vitality 04</t>
  </si>
  <si>
    <t>9789576597503</t>
  </si>
  <si>
    <t>http://www.airitibooks.com/detail.aspx?PublicationID=P20120305108</t>
  </si>
  <si>
    <r>
      <rPr>
        <sz val="10"/>
        <color indexed="8"/>
        <rFont val="微軟正黑體"/>
        <family val="2"/>
        <charset val="136"/>
      </rPr>
      <t>星星小王子：來自亞斯伯格星球的小孩</t>
    </r>
  </si>
  <si>
    <t>Kenneth Hall</t>
  </si>
  <si>
    <t>9789868560741</t>
  </si>
  <si>
    <t>http://www.airitibooks.com/detail.aspx?PublicationID=P20100929011</t>
  </si>
  <si>
    <r>
      <rPr>
        <sz val="10"/>
        <color indexed="8"/>
        <rFont val="微軟正黑體"/>
        <family val="2"/>
        <charset val="136"/>
      </rPr>
      <t>下水道的春天：常見泌尿系統保健</t>
    </r>
    <r>
      <rPr>
        <sz val="10"/>
        <color indexed="8"/>
        <rFont val="Arial"/>
        <family val="2"/>
      </rPr>
      <t>&amp;</t>
    </r>
    <r>
      <rPr>
        <sz val="10"/>
        <color indexed="8"/>
        <rFont val="微軟正黑體"/>
        <family val="2"/>
        <charset val="136"/>
      </rPr>
      <t>預防</t>
    </r>
  </si>
  <si>
    <r>
      <rPr>
        <sz val="10"/>
        <color indexed="8"/>
        <rFont val="微軟正黑體"/>
        <family val="2"/>
        <charset val="136"/>
      </rPr>
      <t>郭漢崇</t>
    </r>
  </si>
  <si>
    <t>9575087844</t>
  </si>
  <si>
    <t>http://www.airitibooks.com/detail.aspx?PublicationID=P20090227046</t>
  </si>
  <si>
    <r>
      <rPr>
        <sz val="10"/>
        <color indexed="8"/>
        <rFont val="微軟正黑體"/>
        <family val="2"/>
        <charset val="136"/>
      </rPr>
      <t>一個人狂歡：內向者的成功心理學</t>
    </r>
  </si>
  <si>
    <r>
      <rPr>
        <sz val="10"/>
        <color indexed="8"/>
        <rFont val="微軟正黑體"/>
        <family val="2"/>
        <charset val="136"/>
      </rPr>
      <t>頂尖領導</t>
    </r>
    <r>
      <rPr>
        <sz val="10"/>
        <color indexed="8"/>
        <rFont val="Arial"/>
        <family val="2"/>
      </rPr>
      <t>165</t>
    </r>
  </si>
  <si>
    <r>
      <rPr>
        <sz val="10"/>
        <color indexed="8"/>
        <rFont val="微軟正黑體"/>
        <family val="2"/>
        <charset val="136"/>
      </rPr>
      <t>穆秋月</t>
    </r>
  </si>
  <si>
    <t>9789865950088</t>
  </si>
  <si>
    <t>http://www.airitibooks.com/detail.aspx?PublicationID=P20121115185</t>
  </si>
  <si>
    <r>
      <rPr>
        <sz val="10"/>
        <color indexed="8"/>
        <rFont val="微軟正黑體"/>
        <family val="2"/>
        <charset val="136"/>
      </rPr>
      <t>別太有個性，也別太沒個性</t>
    </r>
  </si>
  <si>
    <r>
      <rPr>
        <sz val="10"/>
        <color indexed="8"/>
        <rFont val="微軟正黑體"/>
        <family val="2"/>
        <charset val="136"/>
      </rPr>
      <t>頂尖領導</t>
    </r>
    <r>
      <rPr>
        <sz val="10"/>
        <color indexed="8"/>
        <rFont val="Arial"/>
        <family val="2"/>
      </rPr>
      <t>163</t>
    </r>
  </si>
  <si>
    <r>
      <rPr>
        <sz val="10"/>
        <color indexed="8"/>
        <rFont val="微軟正黑體"/>
        <family val="2"/>
        <charset val="136"/>
      </rPr>
      <t>程琳</t>
    </r>
  </si>
  <si>
    <t>9789865950057</t>
  </si>
  <si>
    <t>http://www.airitibooks.com/detail.aspx?PublicationID=P20121115240</t>
  </si>
  <si>
    <r>
      <rPr>
        <sz val="10"/>
        <color indexed="8"/>
        <rFont val="微軟正黑體"/>
        <family val="2"/>
        <charset val="136"/>
      </rPr>
      <t>解夢大師</t>
    </r>
    <r>
      <rPr>
        <sz val="10"/>
        <color indexed="8"/>
        <rFont val="Arial"/>
        <family val="2"/>
      </rPr>
      <t>200</t>
    </r>
    <r>
      <rPr>
        <sz val="10"/>
        <color indexed="8"/>
        <rFont val="微軟正黑體"/>
        <family val="2"/>
        <charset val="136"/>
      </rPr>
      <t>問</t>
    </r>
  </si>
  <si>
    <r>
      <rPr>
        <sz val="10"/>
        <color indexed="8"/>
        <rFont val="微軟正黑體"/>
        <family val="2"/>
        <charset val="136"/>
      </rPr>
      <t>不求人系列：</t>
    </r>
    <r>
      <rPr>
        <sz val="10"/>
        <color indexed="8"/>
        <rFont val="Arial"/>
        <family val="2"/>
      </rPr>
      <t>01</t>
    </r>
  </si>
  <si>
    <r>
      <rPr>
        <sz val="10"/>
        <color indexed="8"/>
        <rFont val="微軟正黑體"/>
        <family val="2"/>
        <charset val="136"/>
      </rPr>
      <t>春之霖</t>
    </r>
  </si>
  <si>
    <t>9789868798250</t>
  </si>
  <si>
    <t>http://www.airitibooks.com/detail.aspx?PublicationID=P20120822011</t>
  </si>
  <si>
    <r>
      <rPr>
        <sz val="10"/>
        <color indexed="8"/>
        <rFont val="微軟正黑體"/>
        <family val="2"/>
        <charset val="136"/>
      </rPr>
      <t>胡醫師教你遠離富貴病</t>
    </r>
  </si>
  <si>
    <t>9789866030017</t>
  </si>
  <si>
    <t>http://www.airitibooks.com/detail.aspx?PublicationID=P20130125005</t>
  </si>
  <si>
    <r>
      <rPr>
        <sz val="10"/>
        <color indexed="8"/>
        <rFont val="微軟正黑體"/>
        <family val="2"/>
        <charset val="136"/>
      </rPr>
      <t>後</t>
    </r>
    <r>
      <rPr>
        <sz val="10"/>
        <color indexed="8"/>
        <rFont val="Arial"/>
        <family val="2"/>
      </rPr>
      <t>ECFA</t>
    </r>
    <r>
      <rPr>
        <sz val="10"/>
        <color indexed="8"/>
        <rFont val="微軟正黑體"/>
        <family val="2"/>
        <charset val="136"/>
      </rPr>
      <t>時代台灣農業新思維</t>
    </r>
  </si>
  <si>
    <r>
      <rPr>
        <sz val="10"/>
        <color indexed="8"/>
        <rFont val="微軟正黑體"/>
        <family val="2"/>
        <charset val="136"/>
      </rPr>
      <t>新台灣人叢書</t>
    </r>
    <r>
      <rPr>
        <sz val="10"/>
        <color indexed="8"/>
        <rFont val="Arial"/>
        <family val="2"/>
      </rPr>
      <t>010</t>
    </r>
  </si>
  <si>
    <r>
      <rPr>
        <sz val="10"/>
        <color indexed="8"/>
        <rFont val="微軟正黑體"/>
        <family val="2"/>
        <charset val="136"/>
      </rPr>
      <t>簡明哲，雷立芳，陳育信，黃炳文，楊明憲</t>
    </r>
  </si>
  <si>
    <t>9789868092693</t>
  </si>
  <si>
    <t>http://www.airitibooks.com/detail.aspx?PublicationID=P20120726028</t>
  </si>
  <si>
    <r>
      <rPr>
        <sz val="10"/>
        <color indexed="8"/>
        <rFont val="微軟正黑體"/>
        <family val="2"/>
        <charset val="136"/>
      </rPr>
      <t>吃對蔬果不生病</t>
    </r>
  </si>
  <si>
    <r>
      <rPr>
        <sz val="10"/>
        <color indexed="8"/>
        <rFont val="微軟正黑體"/>
        <family val="2"/>
        <charset val="136"/>
      </rPr>
      <t>宏欣文化事業有限公司</t>
    </r>
  </si>
  <si>
    <r>
      <rPr>
        <sz val="10"/>
        <color indexed="8"/>
        <rFont val="微軟正黑體"/>
        <family val="2"/>
        <charset val="136"/>
      </rPr>
      <t>蕭千祐</t>
    </r>
  </si>
  <si>
    <t>9789579411684</t>
  </si>
  <si>
    <t>http://www.airitibooks.com/detail.aspx?PublicationID=P20100425196</t>
  </si>
  <si>
    <r>
      <rPr>
        <sz val="10"/>
        <color indexed="8"/>
        <rFont val="微軟正黑體"/>
        <family val="2"/>
        <charset val="136"/>
      </rPr>
      <t>不再讓鼻子跳舞：遠離我！鼻過敏</t>
    </r>
  </si>
  <si>
    <r>
      <rPr>
        <sz val="10"/>
        <color indexed="8"/>
        <rFont val="微軟正黑體"/>
        <family val="2"/>
        <charset val="136"/>
      </rPr>
      <t>劉國樹</t>
    </r>
  </si>
  <si>
    <t>9789862280621</t>
  </si>
  <si>
    <t>http://www.airitibooks.com/detail.aspx?PublicationID=P20100426058</t>
  </si>
  <si>
    <r>
      <rPr>
        <sz val="10"/>
        <color indexed="8"/>
        <rFont val="微軟正黑體"/>
        <family val="2"/>
        <charset val="136"/>
      </rPr>
      <t>新編基本電學測驗全真模擬試題〈台電〉</t>
    </r>
  </si>
  <si>
    <r>
      <rPr>
        <sz val="10"/>
        <color indexed="8"/>
        <rFont val="微軟正黑體"/>
        <family val="2"/>
        <charset val="136"/>
      </rPr>
      <t>李如霞工作室</t>
    </r>
  </si>
  <si>
    <t>9789867377333</t>
  </si>
  <si>
    <t>http://www.airitibooks.com/detail.aspx?PublicationID=P20100125175</t>
  </si>
  <si>
    <r>
      <rPr>
        <sz val="10"/>
        <color indexed="8"/>
        <rFont val="微軟正黑體"/>
        <family val="2"/>
        <charset val="136"/>
      </rPr>
      <t>新編電工原理測驗全真模擬試題〈中油〉</t>
    </r>
  </si>
  <si>
    <t>9789867377630</t>
  </si>
  <si>
    <t>http://www.airitibooks.com/detail.aspx?PublicationID=P20100125182</t>
  </si>
  <si>
    <r>
      <rPr>
        <sz val="10"/>
        <color indexed="8"/>
        <rFont val="微軟正黑體"/>
        <family val="2"/>
        <charset val="136"/>
      </rPr>
      <t>新編機械原理測驗全真模擬試題〈台電〉</t>
    </r>
  </si>
  <si>
    <t>9789867377340</t>
  </si>
  <si>
    <t>http://www.airitibooks.com/detail.aspx?PublicationID=P20100125176</t>
  </si>
  <si>
    <r>
      <rPr>
        <sz val="10"/>
        <color indexed="8"/>
        <rFont val="微軟正黑體"/>
        <family val="2"/>
        <charset val="136"/>
      </rPr>
      <t>餐飲業中式廚房職業衛生輔導推廣機制之研究</t>
    </r>
  </si>
  <si>
    <r>
      <rPr>
        <sz val="10"/>
        <color indexed="8"/>
        <rFont val="微軟正黑體"/>
        <family val="2"/>
        <charset val="136"/>
      </rPr>
      <t>行政院勞工委員會勞工安全衛生研究所，張振平</t>
    </r>
  </si>
  <si>
    <t>1009700958</t>
  </si>
  <si>
    <t>http://www.airitibooks.com/detail.aspx?PublicationID=P20110713097</t>
  </si>
  <si>
    <r>
      <rPr>
        <sz val="10"/>
        <color indexed="8"/>
        <rFont val="微軟正黑體"/>
        <family val="2"/>
        <charset val="136"/>
      </rPr>
      <t>汽車維修百科</t>
    </r>
  </si>
  <si>
    <r>
      <rPr>
        <sz val="10"/>
        <color indexed="8"/>
        <rFont val="微軟正黑體"/>
        <family val="2"/>
        <charset val="136"/>
      </rPr>
      <t>青山原男</t>
    </r>
  </si>
  <si>
    <t>9867046927</t>
  </si>
  <si>
    <t>http://www.airitibooks.com/detail.aspx?PublicationID=P20090325344</t>
  </si>
  <si>
    <r>
      <rPr>
        <sz val="10"/>
        <color indexed="8"/>
        <rFont val="微軟正黑體"/>
        <family val="2"/>
        <charset val="136"/>
      </rPr>
      <t>專家的汽車保養事典</t>
    </r>
  </si>
  <si>
    <r>
      <rPr>
        <sz val="10"/>
        <color indexed="8"/>
        <rFont val="微軟正黑體"/>
        <family val="2"/>
        <charset val="136"/>
      </rPr>
      <t>脇森宏</t>
    </r>
  </si>
  <si>
    <t>9789867229342</t>
  </si>
  <si>
    <t>http://www.airitibooks.com/detail.aspx?PublicationID=P200903251513</t>
  </si>
  <si>
    <r>
      <rPr>
        <sz val="10"/>
        <color indexed="8"/>
        <rFont val="微軟正黑體"/>
        <family val="2"/>
        <charset val="136"/>
      </rPr>
      <t>來去後山玩泥巴，實現農夫趣─廚師與作家的傻瓜菜園</t>
    </r>
  </si>
  <si>
    <r>
      <rPr>
        <sz val="10"/>
        <color indexed="8"/>
        <rFont val="微軟正黑體"/>
        <family val="2"/>
        <charset val="136"/>
      </rPr>
      <t>轉捩點</t>
    </r>
    <r>
      <rPr>
        <sz val="10"/>
        <color indexed="8"/>
        <rFont val="Arial"/>
        <family val="2"/>
      </rPr>
      <t>01</t>
    </r>
  </si>
  <si>
    <r>
      <rPr>
        <sz val="10"/>
        <color indexed="8"/>
        <rFont val="微軟正黑體"/>
        <family val="2"/>
        <charset val="136"/>
      </rPr>
      <t>維他命熙</t>
    </r>
  </si>
  <si>
    <t>9789866260698</t>
  </si>
  <si>
    <t>http://www.airitibooks.com/detail.aspx?PublicationID=P20120815032</t>
  </si>
  <si>
    <r>
      <rPr>
        <sz val="10"/>
        <color indexed="8"/>
        <rFont val="微軟正黑體"/>
        <family val="2"/>
        <charset val="136"/>
      </rPr>
      <t>不只三十六計</t>
    </r>
  </si>
  <si>
    <r>
      <rPr>
        <sz val="10"/>
        <color indexed="8"/>
        <rFont val="微軟正黑體"/>
        <family val="2"/>
        <charset val="136"/>
      </rPr>
      <t>主意出版社</t>
    </r>
  </si>
  <si>
    <r>
      <t>HISTORY</t>
    </r>
    <r>
      <rPr>
        <sz val="10"/>
        <color indexed="8"/>
        <rFont val="微軟正黑體"/>
        <family val="2"/>
        <charset val="136"/>
      </rPr>
      <t>系列</t>
    </r>
    <r>
      <rPr>
        <sz val="10"/>
        <color indexed="8"/>
        <rFont val="Arial"/>
        <family val="2"/>
      </rPr>
      <t>-</t>
    </r>
    <r>
      <rPr>
        <sz val="10"/>
        <color indexed="8"/>
        <rFont val="微軟正黑體"/>
        <family val="2"/>
        <charset val="136"/>
      </rPr>
      <t>參</t>
    </r>
  </si>
  <si>
    <r>
      <rPr>
        <sz val="10"/>
        <color indexed="8"/>
        <rFont val="微軟正黑體"/>
        <family val="2"/>
        <charset val="136"/>
      </rPr>
      <t>韓彪</t>
    </r>
  </si>
  <si>
    <t>9789868653436</t>
  </si>
  <si>
    <t>http://www.airitibooks.com/detail.aspx?PublicationID=P20121119015</t>
  </si>
  <si>
    <r>
      <rPr>
        <sz val="10"/>
        <color indexed="8"/>
        <rFont val="微軟正黑體"/>
        <family val="2"/>
        <charset val="136"/>
      </rPr>
      <t>最新圖解針灸圖譜</t>
    </r>
  </si>
  <si>
    <r>
      <rPr>
        <sz val="10"/>
        <color indexed="8"/>
        <rFont val="微軟正黑體"/>
        <family val="2"/>
        <charset val="136"/>
      </rPr>
      <t>劉炎</t>
    </r>
  </si>
  <si>
    <t>9789866153099</t>
  </si>
  <si>
    <t>http://www.airitibooks.com/detail.aspx?PublicationID=P20110309019</t>
  </si>
  <si>
    <r>
      <rPr>
        <sz val="10"/>
        <color indexed="8"/>
        <rFont val="微軟正黑體"/>
        <family val="2"/>
        <charset val="136"/>
      </rPr>
      <t>一眼看透人心</t>
    </r>
  </si>
  <si>
    <r>
      <rPr>
        <sz val="10"/>
        <color indexed="8"/>
        <rFont val="微軟正黑體"/>
        <family val="2"/>
        <charset val="136"/>
      </rPr>
      <t>頂尖領導</t>
    </r>
    <r>
      <rPr>
        <sz val="10"/>
        <color indexed="8"/>
        <rFont val="Arial"/>
        <family val="2"/>
      </rPr>
      <t>166</t>
    </r>
  </si>
  <si>
    <t>9789865950125</t>
  </si>
  <si>
    <t>http://www.airitibooks.com/detail.aspx?PublicationID=P20121115219</t>
  </si>
  <si>
    <r>
      <rPr>
        <sz val="10"/>
        <color indexed="8"/>
        <rFont val="微軟正黑體"/>
        <family val="2"/>
        <charset val="136"/>
      </rPr>
      <t>求醫問藥靠自己</t>
    </r>
  </si>
  <si>
    <t>9789866153631</t>
  </si>
  <si>
    <t>http://www.airitibooks.com/detail.aspx?PublicationID=P20130221056</t>
  </si>
  <si>
    <r>
      <rPr>
        <sz val="10"/>
        <color indexed="8"/>
        <rFont val="微軟正黑體"/>
        <family val="2"/>
        <charset val="136"/>
      </rPr>
      <t>老中醫教你梳頭巧治病</t>
    </r>
  </si>
  <si>
    <t>9789866030048</t>
  </si>
  <si>
    <t>http://www.airitibooks.com/detail.aspx?PublicationID=P20130125006</t>
  </si>
  <si>
    <t>大國醫：20位國寶大師的長壽養生絕學</t>
  </si>
  <si>
    <r>
      <rPr>
        <sz val="10"/>
        <color indexed="8"/>
        <rFont val="微軟正黑體"/>
        <family val="2"/>
        <charset val="136"/>
      </rPr>
      <t>王耀堂</t>
    </r>
    <r>
      <rPr>
        <sz val="10"/>
        <color indexed="8"/>
        <rFont val="Arial"/>
        <family val="2"/>
      </rPr>
      <t>.</t>
    </r>
    <r>
      <rPr>
        <sz val="10"/>
        <color indexed="8"/>
        <rFont val="微軟正黑體"/>
        <family val="2"/>
        <charset val="136"/>
      </rPr>
      <t>焦亮</t>
    </r>
    <phoneticPr fontId="9" type="noConversion"/>
  </si>
  <si>
    <t>9789866211232</t>
  </si>
  <si>
    <t>http://www.airitibooks.com/detail.aspx?PublicationID=P20130529004</t>
  </si>
  <si>
    <r>
      <rPr>
        <sz val="10"/>
        <color indexed="8"/>
        <rFont val="微軟正黑體"/>
        <family val="2"/>
        <charset val="136"/>
      </rPr>
      <t>世界最簡單的看人術</t>
    </r>
  </si>
  <si>
    <r>
      <rPr>
        <sz val="10"/>
        <color indexed="8"/>
        <rFont val="微軟正黑體"/>
        <family val="2"/>
        <charset val="136"/>
      </rPr>
      <t>一生讀書計畫</t>
    </r>
    <r>
      <rPr>
        <sz val="10"/>
        <color indexed="8"/>
        <rFont val="Arial"/>
        <family val="2"/>
      </rPr>
      <t>72</t>
    </r>
  </si>
  <si>
    <r>
      <rPr>
        <sz val="10"/>
        <color indexed="8"/>
        <rFont val="微軟正黑體"/>
        <family val="2"/>
        <charset val="136"/>
      </rPr>
      <t>程立剛</t>
    </r>
  </si>
  <si>
    <t>9789866153396</t>
  </si>
  <si>
    <t>http://www.airitibooks.com/detail.aspx?PublicationID=P20120423004</t>
  </si>
  <si>
    <r>
      <rPr>
        <sz val="10"/>
        <color indexed="8"/>
        <rFont val="微軟正黑體"/>
        <family val="2"/>
        <charset val="136"/>
      </rPr>
      <t>我家貓咪話很多</t>
    </r>
  </si>
  <si>
    <r>
      <rPr>
        <sz val="10"/>
        <color indexed="8"/>
        <rFont val="微軟正黑體"/>
        <family val="2"/>
        <charset val="136"/>
      </rPr>
      <t>黃淑賢</t>
    </r>
  </si>
  <si>
    <t>9789866722905</t>
  </si>
  <si>
    <t>http://www.airitibooks.com/detail.aspx?PublicationID=P20110622057</t>
  </si>
  <si>
    <r>
      <rPr>
        <sz val="10"/>
        <color indexed="8"/>
        <rFont val="微軟正黑體"/>
        <family val="2"/>
        <charset val="136"/>
      </rPr>
      <t>好好照顧小朋友腸胃</t>
    </r>
  </si>
  <si>
    <r>
      <rPr>
        <sz val="10"/>
        <color indexed="8"/>
        <rFont val="微軟正黑體"/>
        <family val="2"/>
        <charset val="136"/>
      </rPr>
      <t>莊雅惠</t>
    </r>
  </si>
  <si>
    <t>9789867266934</t>
  </si>
  <si>
    <t>http://www.airitibooks.com/detail.aspx?PublicationID=P20110701004</t>
  </si>
  <si>
    <r>
      <rPr>
        <sz val="10"/>
        <color indexed="8"/>
        <rFont val="微軟正黑體"/>
        <family val="2"/>
        <charset val="136"/>
      </rPr>
      <t>絕對做得到的超簡單汽車保養</t>
    </r>
    <r>
      <rPr>
        <sz val="10"/>
        <color indexed="8"/>
        <rFont val="Arial"/>
        <family val="2"/>
      </rPr>
      <t>DIY</t>
    </r>
  </si>
  <si>
    <t>Into</t>
  </si>
  <si>
    <r>
      <rPr>
        <sz val="10"/>
        <color indexed="8"/>
        <rFont val="微軟正黑體"/>
        <family val="2"/>
        <charset val="136"/>
      </rPr>
      <t>朴泰洙</t>
    </r>
  </si>
  <si>
    <t>9789866209178</t>
  </si>
  <si>
    <t>http://www.airitibooks.com/detail.aspx?PublicationID=P20111012041</t>
  </si>
  <si>
    <r>
      <rPr>
        <sz val="10"/>
        <color indexed="8"/>
        <rFont val="微軟正黑體"/>
        <family val="2"/>
        <charset val="136"/>
      </rPr>
      <t>寶寶疾病護理大全</t>
    </r>
  </si>
  <si>
    <r>
      <rPr>
        <sz val="10"/>
        <color indexed="8"/>
        <rFont val="微軟正黑體"/>
        <family val="2"/>
        <charset val="136"/>
      </rPr>
      <t>媽咪</t>
    </r>
    <r>
      <rPr>
        <sz val="10"/>
        <color indexed="8"/>
        <rFont val="Arial"/>
        <family val="2"/>
      </rPr>
      <t>&amp;</t>
    </r>
    <r>
      <rPr>
        <sz val="10"/>
        <color indexed="8"/>
        <rFont val="微軟正黑體"/>
        <family val="2"/>
        <charset val="136"/>
      </rPr>
      <t>寶寶</t>
    </r>
    <r>
      <rPr>
        <sz val="10"/>
        <color indexed="8"/>
        <rFont val="Arial"/>
        <family val="2"/>
      </rPr>
      <t>A10</t>
    </r>
  </si>
  <si>
    <r>
      <rPr>
        <sz val="10"/>
        <color indexed="8"/>
        <rFont val="微軟正黑體"/>
        <family val="2"/>
        <charset val="136"/>
      </rPr>
      <t>周明月</t>
    </r>
  </si>
  <si>
    <t>9789866793790</t>
  </si>
  <si>
    <t>http://www.airitibooks.com/detail.aspx?PublicationID=P20110106008</t>
  </si>
  <si>
    <r>
      <rPr>
        <sz val="10"/>
        <color indexed="8"/>
        <rFont val="微軟正黑體"/>
        <family val="2"/>
        <charset val="136"/>
      </rPr>
      <t>維生素礦物質功效速查圖典：圖解式食用指南</t>
    </r>
  </si>
  <si>
    <t>9789866612787</t>
  </si>
  <si>
    <t>http://www.airitibooks.com/detail.aspx?PublicationID=P20110705002</t>
  </si>
  <si>
    <r>
      <rPr>
        <sz val="10"/>
        <color indexed="8"/>
        <rFont val="微軟正黑體"/>
        <family val="2"/>
        <charset val="136"/>
      </rPr>
      <t>不運動，當然會生病！：游敬倫醫師的極簡運動療法</t>
    </r>
  </si>
  <si>
    <r>
      <rPr>
        <sz val="10"/>
        <color indexed="8"/>
        <rFont val="微軟正黑體"/>
        <family val="2"/>
        <charset val="136"/>
      </rPr>
      <t>游敬倫</t>
    </r>
  </si>
  <si>
    <t>9789576966538</t>
  </si>
  <si>
    <t>http://www.airitibooks.com/detail.aspx?PublicationID=P20130311013</t>
  </si>
  <si>
    <r>
      <rPr>
        <sz val="10"/>
        <color indexed="8"/>
        <rFont val="微軟正黑體"/>
        <family val="2"/>
        <charset val="136"/>
      </rPr>
      <t>最新圖解耳穴療法</t>
    </r>
  </si>
  <si>
    <t>9789866498305</t>
  </si>
  <si>
    <t>http://www.airitibooks.com/detail.aspx?PublicationID=P200912021546</t>
  </si>
  <si>
    <r>
      <rPr>
        <sz val="10"/>
        <color indexed="8"/>
        <rFont val="微軟正黑體"/>
        <family val="2"/>
        <charset val="136"/>
      </rPr>
      <t>最新圖解頭部按摩</t>
    </r>
  </si>
  <si>
    <t>9789866498060</t>
  </si>
  <si>
    <r>
      <t xml:space="preserve"> </t>
    </r>
    <r>
      <rPr>
        <sz val="10"/>
        <color indexed="8"/>
        <rFont val="微軟正黑體"/>
        <family val="2"/>
        <charset val="136"/>
      </rPr>
      <t>林志忠</t>
    </r>
  </si>
  <si>
    <t>9789863150404</t>
  </si>
  <si>
    <t>http://www.airitibooks.com/detail.aspx?PublicationID=P20130523073</t>
  </si>
  <si>
    <r>
      <rPr>
        <sz val="10"/>
        <color indexed="8"/>
        <rFont val="微軟正黑體"/>
        <family val="2"/>
        <charset val="136"/>
      </rPr>
      <t>決戰黃金</t>
    </r>
    <r>
      <rPr>
        <sz val="10"/>
        <color indexed="8"/>
        <rFont val="Arial"/>
        <family val="2"/>
      </rPr>
      <t>72</t>
    </r>
    <r>
      <rPr>
        <sz val="10"/>
        <color indexed="8"/>
        <rFont val="微軟正黑體"/>
        <family val="2"/>
        <charset val="136"/>
      </rPr>
      <t>小時：公民</t>
    </r>
  </si>
  <si>
    <r>
      <rPr>
        <sz val="10"/>
        <color indexed="8"/>
        <rFont val="微軟正黑體"/>
        <family val="2"/>
        <charset val="136"/>
      </rPr>
      <t>千華編委會</t>
    </r>
  </si>
  <si>
    <t>9789865993269</t>
  </si>
  <si>
    <t>http://www.airitibooks.com/detail.aspx?PublicationID=P20120731035</t>
  </si>
  <si>
    <r>
      <rPr>
        <sz val="10"/>
        <color indexed="8"/>
        <rFont val="微軟正黑體"/>
        <family val="2"/>
        <charset val="136"/>
      </rPr>
      <t>決戰黃金</t>
    </r>
    <r>
      <rPr>
        <sz val="10"/>
        <color indexed="8"/>
        <rFont val="Arial"/>
        <family val="2"/>
      </rPr>
      <t>72</t>
    </r>
    <r>
      <rPr>
        <sz val="10"/>
        <color indexed="8"/>
        <rFont val="微軟正黑體"/>
        <family val="2"/>
        <charset val="136"/>
      </rPr>
      <t>小時：國文</t>
    </r>
    <r>
      <rPr>
        <sz val="10"/>
        <color indexed="8"/>
        <rFont val="Arial"/>
        <family val="2"/>
      </rPr>
      <t>-</t>
    </r>
    <r>
      <rPr>
        <sz val="10"/>
        <color indexed="8"/>
        <rFont val="微軟正黑體"/>
        <family val="2"/>
        <charset val="136"/>
      </rPr>
      <t>測驗</t>
    </r>
    <r>
      <rPr>
        <sz val="10"/>
        <color indexed="8"/>
        <rFont val="Arial"/>
        <family val="2"/>
      </rPr>
      <t>(</t>
    </r>
    <r>
      <rPr>
        <sz val="10"/>
        <color indexed="8"/>
        <rFont val="微軟正黑體"/>
        <family val="2"/>
        <charset val="136"/>
      </rPr>
      <t>包含公文格式用語</t>
    </r>
    <r>
      <rPr>
        <sz val="10"/>
        <color indexed="8"/>
        <rFont val="Arial"/>
        <family val="2"/>
      </rPr>
      <t>)</t>
    </r>
  </si>
  <si>
    <r>
      <t xml:space="preserve"> </t>
    </r>
    <r>
      <rPr>
        <sz val="10"/>
        <color indexed="8"/>
        <rFont val="微軟正黑體"/>
        <family val="2"/>
        <charset val="136"/>
      </rPr>
      <t>初考編輯小組</t>
    </r>
  </si>
  <si>
    <t>9789865993184</t>
  </si>
  <si>
    <t>http://www.airitibooks.com/detail.aspx?PublicationID=P20130523060</t>
  </si>
  <si>
    <r>
      <rPr>
        <sz val="10"/>
        <color indexed="8"/>
        <rFont val="微軟正黑體"/>
        <family val="2"/>
        <charset val="136"/>
      </rPr>
      <t>租稅申報實務全真模擬考</t>
    </r>
  </si>
  <si>
    <t>9789863150008</t>
  </si>
  <si>
    <t>http://www.airitibooks.com/detail.aspx?PublicationID=P20130523065</t>
  </si>
  <si>
    <r>
      <rPr>
        <sz val="10"/>
        <color indexed="8"/>
        <rFont val="微軟正黑體"/>
        <family val="2"/>
        <charset val="136"/>
      </rPr>
      <t>中華民國憲法（含概要）〔題庫＋歷年試題〕</t>
    </r>
  </si>
  <si>
    <r>
      <rPr>
        <sz val="10"/>
        <color indexed="8"/>
        <rFont val="微軟正黑體"/>
        <family val="2"/>
        <charset val="136"/>
      </rPr>
      <t>警察編輯小組</t>
    </r>
  </si>
  <si>
    <t>9789863151623</t>
  </si>
  <si>
    <t>http://www.airitibooks.com/detail.aspx?PublicationID=P20121214027</t>
  </si>
  <si>
    <r>
      <rPr>
        <sz val="10"/>
        <color indexed="8"/>
        <rFont val="微軟正黑體"/>
        <family val="2"/>
        <charset val="136"/>
      </rPr>
      <t>決戰黃金</t>
    </r>
    <r>
      <rPr>
        <sz val="10"/>
        <color indexed="8"/>
        <rFont val="Arial"/>
        <family val="2"/>
      </rPr>
      <t>72</t>
    </r>
    <r>
      <rPr>
        <sz val="10"/>
        <color indexed="8"/>
        <rFont val="微軟正黑體"/>
        <family val="2"/>
        <charset val="136"/>
      </rPr>
      <t>小時：戶籍法規大意</t>
    </r>
    <phoneticPr fontId="2" type="noConversion"/>
  </si>
  <si>
    <r>
      <t xml:space="preserve"> </t>
    </r>
    <r>
      <rPr>
        <sz val="10"/>
        <color indexed="8"/>
        <rFont val="微軟正黑體"/>
        <family val="2"/>
        <charset val="136"/>
      </rPr>
      <t>郝強</t>
    </r>
  </si>
  <si>
    <t>9789863150657</t>
  </si>
  <si>
    <t>http://www.airitibooks.com/detail.aspx?PublicationID=P20130523076</t>
  </si>
  <si>
    <r>
      <rPr>
        <sz val="10"/>
        <color indexed="8"/>
        <rFont val="微軟正黑體"/>
        <family val="2"/>
        <charset val="136"/>
      </rPr>
      <t>決戰黃金</t>
    </r>
    <r>
      <rPr>
        <sz val="10"/>
        <color indexed="8"/>
        <rFont val="Arial"/>
        <family val="2"/>
      </rPr>
      <t>72</t>
    </r>
    <r>
      <rPr>
        <sz val="10"/>
        <color indexed="8"/>
        <rFont val="微軟正黑體"/>
        <family val="2"/>
        <charset val="136"/>
      </rPr>
      <t>小時：行政學大意</t>
    </r>
  </si>
  <si>
    <t>9789863150312</t>
  </si>
  <si>
    <t>http://www.airitibooks.com/detail.aspx?PublicationID=P20130523057</t>
  </si>
  <si>
    <r>
      <rPr>
        <sz val="10"/>
        <color indexed="8"/>
        <rFont val="微軟正黑體"/>
        <family val="2"/>
        <charset val="136"/>
      </rPr>
      <t>決戰黃金</t>
    </r>
    <r>
      <rPr>
        <sz val="10"/>
        <color indexed="8"/>
        <rFont val="Arial"/>
        <family val="2"/>
      </rPr>
      <t>72</t>
    </r>
    <r>
      <rPr>
        <sz val="10"/>
        <color indexed="8"/>
        <rFont val="微軟正黑體"/>
        <family val="2"/>
        <charset val="136"/>
      </rPr>
      <t>小時：法學大意</t>
    </r>
  </si>
  <si>
    <r>
      <t xml:space="preserve"> </t>
    </r>
    <r>
      <rPr>
        <sz val="10"/>
        <color indexed="8"/>
        <rFont val="微軟正黑體"/>
        <family val="2"/>
        <charset val="136"/>
      </rPr>
      <t>章懷</t>
    </r>
  </si>
  <si>
    <t>9789865993160</t>
  </si>
  <si>
    <t>http://www.airitibooks.com/detail.aspx?PublicationID=P20130523074</t>
  </si>
  <si>
    <r>
      <rPr>
        <sz val="10"/>
        <color indexed="8"/>
        <rFont val="微軟正黑體"/>
        <family val="2"/>
        <charset val="136"/>
      </rPr>
      <t>決戰黃金</t>
    </r>
    <r>
      <rPr>
        <sz val="10"/>
        <color indexed="8"/>
        <rFont val="Arial"/>
        <family val="2"/>
      </rPr>
      <t>72</t>
    </r>
    <r>
      <rPr>
        <sz val="10"/>
        <color indexed="8"/>
        <rFont val="微軟正黑體"/>
        <family val="2"/>
        <charset val="136"/>
      </rPr>
      <t>小時：稅務法規大意</t>
    </r>
  </si>
  <si>
    <t>9789863150572</t>
  </si>
  <si>
    <t>http://www.airitibooks.com/detail.aspx?PublicationID=P20130523013</t>
  </si>
  <si>
    <r>
      <rPr>
        <sz val="10"/>
        <color indexed="8"/>
        <rFont val="微軟正黑體"/>
        <family val="2"/>
        <charset val="136"/>
      </rPr>
      <t>記帳相關法規概要全真模擬考</t>
    </r>
  </si>
  <si>
    <t>9789865993771</t>
  </si>
  <si>
    <t>http://www.airitibooks.com/detail.aspx?PublicationID=P20130523066</t>
  </si>
  <si>
    <r>
      <rPr>
        <sz val="10"/>
        <color indexed="8"/>
        <rFont val="微軟正黑體"/>
        <family val="2"/>
        <charset val="136"/>
      </rPr>
      <t>決戰黃金</t>
    </r>
    <r>
      <rPr>
        <sz val="10"/>
        <color indexed="8"/>
        <rFont val="Arial"/>
        <family val="2"/>
      </rPr>
      <t>72</t>
    </r>
    <r>
      <rPr>
        <sz val="10"/>
        <color indexed="8"/>
        <rFont val="微軟正黑體"/>
        <family val="2"/>
        <charset val="136"/>
      </rPr>
      <t>小時：財政學大意</t>
    </r>
  </si>
  <si>
    <t>9789865993887</t>
  </si>
  <si>
    <t>http://www.airitibooks.com/detail.aspx?PublicationID=P20130523075</t>
  </si>
  <si>
    <r>
      <rPr>
        <sz val="10"/>
        <color indexed="10"/>
        <rFont val="Times New Roman"/>
        <family val="1"/>
      </rPr>
      <t>會計事務丙級術科麻辣主題精選題庫</t>
    </r>
  </si>
  <si>
    <t>9789865993580</t>
  </si>
  <si>
    <t>http://www.airitibooks.com/detail.aspx?PublicationID=P20130523004</t>
  </si>
  <si>
    <t>原出版年代2012, 生產後發現出版社提供資訊有誤，更新為2013，書名亦更新，原名為會計事務丙級技能檢定術科麻辣主題精選題庫</t>
  </si>
  <si>
    <r>
      <rPr>
        <sz val="10"/>
        <color indexed="8"/>
        <rFont val="微軟正黑體"/>
        <family val="2"/>
        <charset val="136"/>
      </rPr>
      <t>決戰黃金</t>
    </r>
    <r>
      <rPr>
        <sz val="10"/>
        <color indexed="8"/>
        <rFont val="Arial"/>
        <family val="2"/>
      </rPr>
      <t>72</t>
    </r>
    <r>
      <rPr>
        <sz val="10"/>
        <color indexed="8"/>
        <rFont val="微軟正黑體"/>
        <family val="2"/>
        <charset val="136"/>
      </rPr>
      <t>小時：勞工行政與勞工法規大意</t>
    </r>
  </si>
  <si>
    <r>
      <rPr>
        <sz val="10"/>
        <color indexed="8"/>
        <rFont val="微軟正黑體"/>
        <family val="2"/>
        <charset val="136"/>
      </rPr>
      <t>陳月娥</t>
    </r>
  </si>
  <si>
    <t>9789863150633</t>
  </si>
  <si>
    <t>http://www.airitibooks.com/detail.aspx?PublicationID=P20120731032</t>
  </si>
  <si>
    <r>
      <rPr>
        <sz val="10"/>
        <color indexed="8"/>
        <rFont val="微軟正黑體"/>
        <family val="2"/>
        <charset val="136"/>
      </rPr>
      <t>決戰黃金</t>
    </r>
    <r>
      <rPr>
        <sz val="10"/>
        <color indexed="8"/>
        <rFont val="Arial"/>
        <family val="2"/>
      </rPr>
      <t>72</t>
    </r>
    <r>
      <rPr>
        <sz val="10"/>
        <color indexed="8"/>
        <rFont val="微軟正黑體"/>
        <family val="2"/>
        <charset val="136"/>
      </rPr>
      <t>小時：社會工作大意</t>
    </r>
  </si>
  <si>
    <t>9789863150589</t>
  </si>
  <si>
    <t>http://www.airitibooks.com/detail.aspx?PublicationID=P20130523058</t>
  </si>
  <si>
    <r>
      <rPr>
        <sz val="10"/>
        <color indexed="8"/>
        <rFont val="微軟正黑體"/>
        <family val="2"/>
        <charset val="136"/>
      </rPr>
      <t>會計事務乙級技能檢定術科考試高分決戰秘笈</t>
    </r>
    <r>
      <rPr>
        <sz val="10"/>
        <color indexed="8"/>
        <rFont val="Arial"/>
        <family val="2"/>
      </rPr>
      <t xml:space="preserve">    </t>
    </r>
  </si>
  <si>
    <r>
      <rPr>
        <sz val="10"/>
        <color indexed="8"/>
        <rFont val="微軟正黑體"/>
        <family val="2"/>
        <charset val="136"/>
      </rPr>
      <t>陳智音</t>
    </r>
    <r>
      <rPr>
        <sz val="10"/>
        <color indexed="8"/>
        <rFont val="Arial"/>
        <family val="2"/>
      </rPr>
      <t xml:space="preserve">  </t>
    </r>
  </si>
  <si>
    <t>9789863150701</t>
  </si>
  <si>
    <t>http://www.airitibooks.com/detail.aspx?PublicationID=P20120731006</t>
  </si>
  <si>
    <r>
      <rPr>
        <sz val="10"/>
        <color indexed="10"/>
        <rFont val="細明體"/>
        <family val="3"/>
        <charset val="136"/>
      </rPr>
      <t>國文（作文、公文與測驗）焦點總複習</t>
    </r>
    <phoneticPr fontId="9" type="noConversion"/>
  </si>
  <si>
    <t>9789863151975</t>
  </si>
  <si>
    <t>http://www.airitibooks.com/detail.aspx?PublicationID=P20121214024</t>
  </si>
  <si>
    <r>
      <rPr>
        <sz val="10"/>
        <color indexed="8"/>
        <rFont val="微軟正黑體"/>
        <family val="2"/>
        <charset val="136"/>
      </rPr>
      <t>原名為</t>
    </r>
    <r>
      <rPr>
        <sz val="10"/>
        <color indexed="8"/>
        <rFont val="Arial"/>
        <family val="2"/>
      </rPr>
      <t xml:space="preserve">: </t>
    </r>
    <r>
      <rPr>
        <strike/>
        <sz val="10"/>
        <color indexed="10"/>
        <rFont val="微軟正黑體"/>
        <family val="2"/>
        <charset val="136"/>
      </rPr>
      <t>鐵路</t>
    </r>
    <r>
      <rPr>
        <sz val="10"/>
        <color indexed="8"/>
        <rFont val="微軟正黑體"/>
        <family val="2"/>
        <charset val="136"/>
      </rPr>
      <t>國文（作文、公文與測驗）焦點</t>
    </r>
    <r>
      <rPr>
        <sz val="10"/>
        <color indexed="10"/>
        <rFont val="微軟正黑體"/>
        <family val="2"/>
        <charset val="136"/>
      </rPr>
      <t>總</t>
    </r>
    <r>
      <rPr>
        <sz val="10"/>
        <color indexed="8"/>
        <rFont val="微軟正黑體"/>
        <family val="2"/>
        <charset val="136"/>
      </rPr>
      <t>複習</t>
    </r>
    <phoneticPr fontId="2" type="noConversion"/>
  </si>
  <si>
    <r>
      <rPr>
        <sz val="10"/>
        <color indexed="8"/>
        <rFont val="微軟正黑體"/>
        <family val="2"/>
        <charset val="136"/>
      </rPr>
      <t>交通行政大意－看這本就夠了</t>
    </r>
  </si>
  <si>
    <r>
      <rPr>
        <sz val="10"/>
        <color indexed="8"/>
        <rFont val="微軟正黑體"/>
        <family val="2"/>
        <charset val="136"/>
      </rPr>
      <t>白崑成</t>
    </r>
  </si>
  <si>
    <t>9789863151524</t>
  </si>
  <si>
    <t>http://www.airitibooks.com/detail.aspx?PublicationID=P20121016018</t>
  </si>
  <si>
    <r>
      <rPr>
        <sz val="10"/>
        <rFont val="微軟正黑體"/>
        <family val="2"/>
        <charset val="136"/>
      </rPr>
      <t>刑法概要【題庫＋歷年試題】</t>
    </r>
    <phoneticPr fontId="31" type="noConversion"/>
  </si>
  <si>
    <r>
      <t>3</t>
    </r>
    <r>
      <rPr>
        <sz val="10"/>
        <rFont val="微軟正黑體"/>
        <family val="2"/>
        <charset val="136"/>
      </rPr>
      <t>版</t>
    </r>
  </si>
  <si>
    <r>
      <rPr>
        <sz val="10"/>
        <rFont val="微軟正黑體"/>
        <family val="2"/>
        <charset val="136"/>
      </rPr>
      <t>警察編輯小組</t>
    </r>
  </si>
  <si>
    <t>9789863152026</t>
  </si>
  <si>
    <t>http://www.airitibooks.com/detail.aspx?PublicationID=P20121214026</t>
  </si>
  <si>
    <t>勞資關係（含概要）</t>
  </si>
  <si>
    <r>
      <rPr>
        <sz val="10"/>
        <color indexed="8"/>
        <rFont val="微軟正黑體"/>
        <family val="2"/>
        <charset val="136"/>
      </rPr>
      <t>陳月娥</t>
    </r>
    <phoneticPr fontId="9" type="noConversion"/>
  </si>
  <si>
    <t>9789863152125</t>
  </si>
  <si>
    <t>http://www.airitibooks.com/detail.aspx?PublicationID=P20130325008</t>
  </si>
  <si>
    <r>
      <rPr>
        <sz val="10"/>
        <color indexed="8"/>
        <rFont val="微軟正黑體"/>
        <family val="2"/>
        <charset val="136"/>
      </rPr>
      <t>會計事務乙級技能檢定學科測驗題庫實戰寶典</t>
    </r>
  </si>
  <si>
    <r>
      <rPr>
        <sz val="10"/>
        <color indexed="8"/>
        <rFont val="微軟正黑體"/>
        <family val="2"/>
        <charset val="136"/>
      </rPr>
      <t>陳智音</t>
    </r>
  </si>
  <si>
    <t>9789865993573</t>
  </si>
  <si>
    <t>http://www.airitibooks.com/detail.aspx?PublicationID=P20120731005</t>
  </si>
  <si>
    <r>
      <rPr>
        <sz val="10"/>
        <color indexed="8"/>
        <rFont val="微軟正黑體"/>
        <family val="2"/>
        <charset val="136"/>
      </rPr>
      <t>關務英文</t>
    </r>
  </si>
  <si>
    <r>
      <rPr>
        <sz val="10"/>
        <color indexed="8"/>
        <rFont val="微軟正黑體"/>
        <family val="2"/>
        <charset val="136"/>
      </rPr>
      <t>千華英文名師群</t>
    </r>
  </si>
  <si>
    <t>9789862617861</t>
  </si>
  <si>
    <t>http://www.airitibooks.com/detail.aspx?PublicationID=P20120731059</t>
  </si>
  <si>
    <r>
      <rPr>
        <sz val="10"/>
        <rFont val="微軟正黑體"/>
        <family val="2"/>
        <charset val="136"/>
      </rPr>
      <t>金融專業知能－專業科目</t>
    </r>
    <r>
      <rPr>
        <sz val="10"/>
        <rFont val="Arial"/>
        <family val="2"/>
      </rPr>
      <t>[</t>
    </r>
    <r>
      <rPr>
        <sz val="10"/>
        <rFont val="微軟正黑體"/>
        <family val="2"/>
        <charset val="136"/>
      </rPr>
      <t>招考試題</t>
    </r>
    <r>
      <rPr>
        <sz val="10"/>
        <rFont val="Arial"/>
        <family val="2"/>
      </rPr>
      <t>+</t>
    </r>
    <r>
      <rPr>
        <sz val="10"/>
        <rFont val="微軟正黑體"/>
        <family val="2"/>
        <charset val="136"/>
      </rPr>
      <t>完全解析</t>
    </r>
    <r>
      <rPr>
        <sz val="10"/>
        <rFont val="Arial"/>
        <family val="2"/>
      </rPr>
      <t>](</t>
    </r>
    <r>
      <rPr>
        <sz val="10"/>
        <rFont val="微軟正黑體"/>
        <family val="2"/>
        <charset val="136"/>
      </rPr>
      <t>一</t>
    </r>
    <r>
      <rPr>
        <sz val="10"/>
        <rFont val="Arial"/>
        <family val="2"/>
      </rPr>
      <t>)100</t>
    </r>
    <r>
      <rPr>
        <sz val="10"/>
        <rFont val="微軟正黑體"/>
        <family val="2"/>
        <charset val="136"/>
      </rPr>
      <t>年度</t>
    </r>
    <r>
      <rPr>
        <sz val="10"/>
        <rFont val="Arial"/>
        <family val="2"/>
      </rPr>
      <t xml:space="preserve">  </t>
    </r>
    <phoneticPr fontId="9" type="noConversion"/>
  </si>
  <si>
    <r>
      <t xml:space="preserve"> </t>
    </r>
    <r>
      <rPr>
        <sz val="10"/>
        <rFont val="微軟正黑體"/>
        <family val="2"/>
        <charset val="136"/>
      </rPr>
      <t>金融編輯小組</t>
    </r>
  </si>
  <si>
    <t>9789865993900</t>
  </si>
  <si>
    <t>http://www.airitibooks.com/detail.aspx?PublicationID=P20130523062</t>
  </si>
  <si>
    <r>
      <rPr>
        <sz val="10"/>
        <rFont val="微軟正黑體"/>
        <family val="2"/>
        <charset val="136"/>
      </rPr>
      <t>國貿業務乙級技術士學術科技能檢定得分寶典</t>
    </r>
  </si>
  <si>
    <r>
      <rPr>
        <sz val="10"/>
        <rFont val="微軟正黑體"/>
        <family val="2"/>
        <charset val="136"/>
      </rPr>
      <t>陳忠孝</t>
    </r>
  </si>
  <si>
    <t>9789865993139</t>
  </si>
  <si>
    <t>http://www.airitibooks.com/detail.aspx?PublicationID=P20120731004</t>
  </si>
  <si>
    <r>
      <rPr>
        <sz val="10"/>
        <rFont val="微軟正黑體"/>
        <family val="2"/>
        <charset val="136"/>
      </rPr>
      <t>考試用書</t>
    </r>
    <phoneticPr fontId="9" type="noConversion"/>
  </si>
  <si>
    <r>
      <rPr>
        <sz val="10"/>
        <rFont val="微軟正黑體"/>
        <family val="2"/>
        <charset val="136"/>
      </rPr>
      <t>外勤郵政法規大意題庫密碼</t>
    </r>
    <phoneticPr fontId="9" type="noConversion"/>
  </si>
  <si>
    <r>
      <rPr>
        <sz val="10"/>
        <rFont val="微軟正黑體"/>
        <family val="2"/>
        <charset val="136"/>
      </rPr>
      <t>張恆</t>
    </r>
    <phoneticPr fontId="9" type="noConversion"/>
  </si>
  <si>
    <t>9789863153450</t>
  </si>
  <si>
    <t>http://www.airitibooks.com/detail.aspx?PublicationID=P20130325016</t>
  </si>
  <si>
    <r>
      <rPr>
        <sz val="10"/>
        <color indexed="8"/>
        <rFont val="微軟正黑體"/>
        <family val="2"/>
        <charset val="136"/>
      </rPr>
      <t>決戰黃金</t>
    </r>
    <r>
      <rPr>
        <sz val="10"/>
        <color indexed="8"/>
        <rFont val="Arial"/>
        <family val="2"/>
      </rPr>
      <t>72</t>
    </r>
    <r>
      <rPr>
        <sz val="10"/>
        <color indexed="8"/>
        <rFont val="微軟正黑體"/>
        <family val="2"/>
        <charset val="136"/>
      </rPr>
      <t>小時：英文</t>
    </r>
  </si>
  <si>
    <r>
      <t xml:space="preserve"> </t>
    </r>
    <r>
      <rPr>
        <sz val="10"/>
        <color indexed="8"/>
        <rFont val="微軟正黑體"/>
        <family val="2"/>
        <charset val="136"/>
      </rPr>
      <t>劉似蓉</t>
    </r>
  </si>
  <si>
    <t>9789865993221</t>
  </si>
  <si>
    <t>http://www.airitibooks.com/detail.aspx?PublicationID=P20130523059</t>
  </si>
  <si>
    <t>行政學（含概要）測驗式歷屆試題精闢新解</t>
  </si>
  <si>
    <r>
      <rPr>
        <sz val="10"/>
        <color indexed="8"/>
        <rFont val="微軟正黑體"/>
        <family val="2"/>
        <charset val="136"/>
      </rPr>
      <t>林志忠</t>
    </r>
    <phoneticPr fontId="9" type="noConversion"/>
  </si>
  <si>
    <t>9789863152941</t>
  </si>
  <si>
    <t>http://www.airitibooks.com/detail.aspx?PublicationID=P20130325035</t>
  </si>
  <si>
    <r>
      <rPr>
        <sz val="10"/>
        <rFont val="微軟正黑體"/>
        <family val="2"/>
        <charset val="136"/>
      </rPr>
      <t>郵政國文勝經</t>
    </r>
    <phoneticPr fontId="9" type="noConversion"/>
  </si>
  <si>
    <r>
      <rPr>
        <sz val="10"/>
        <rFont val="微軟正黑體"/>
        <family val="2"/>
        <charset val="136"/>
      </rPr>
      <t>千華編委會</t>
    </r>
    <r>
      <rPr>
        <sz val="10"/>
        <rFont val="Arial"/>
        <family val="2"/>
      </rPr>
      <t xml:space="preserve">  </t>
    </r>
    <phoneticPr fontId="9" type="noConversion"/>
  </si>
  <si>
    <t>9789863153719</t>
  </si>
  <si>
    <t>http://www.airitibooks.com/detail.aspx?PublicationID=P20130325044</t>
  </si>
  <si>
    <r>
      <rPr>
        <sz val="10"/>
        <color indexed="8"/>
        <rFont val="微軟正黑體"/>
        <family val="2"/>
        <charset val="136"/>
      </rPr>
      <t>企業管理（含大意）題庫密碼</t>
    </r>
  </si>
  <si>
    <r>
      <rPr>
        <sz val="10"/>
        <color indexed="8"/>
        <rFont val="微軟正黑體"/>
        <family val="2"/>
        <charset val="136"/>
      </rPr>
      <t>張恆</t>
    </r>
  </si>
  <si>
    <t>9789863150213</t>
  </si>
  <si>
    <t>http://www.airitibooks.com/detail.aspx?PublicationID=P20120731018</t>
  </si>
  <si>
    <t>英文（題庫＋歷年試題）</t>
  </si>
  <si>
    <r>
      <t xml:space="preserve"> </t>
    </r>
    <r>
      <rPr>
        <sz val="10"/>
        <color indexed="8"/>
        <rFont val="微軟正黑體"/>
        <family val="2"/>
        <charset val="136"/>
      </rPr>
      <t>軍職編輯小組</t>
    </r>
  </si>
  <si>
    <t>9789865993191</t>
  </si>
  <si>
    <t>http://www.airitibooks.com/detail.aspx?PublicationID=P20130523072</t>
  </si>
  <si>
    <r>
      <rPr>
        <sz val="10"/>
        <color indexed="8"/>
        <rFont val="微軟正黑體"/>
        <family val="2"/>
        <charset val="136"/>
      </rPr>
      <t>計算機概論（含網路概論）</t>
    </r>
  </si>
  <si>
    <r>
      <rPr>
        <sz val="10"/>
        <color indexed="8"/>
        <rFont val="微軟正黑體"/>
        <family val="2"/>
        <charset val="136"/>
      </rPr>
      <t>蔡穎，茆政吉</t>
    </r>
  </si>
  <si>
    <t>9789202161016</t>
  </si>
  <si>
    <r>
      <t>310</t>
    </r>
    <r>
      <rPr>
        <sz val="10"/>
        <color indexed="8"/>
        <rFont val="微軟正黑體"/>
        <family val="2"/>
        <charset val="136"/>
      </rPr>
      <t>數學</t>
    </r>
  </si>
  <si>
    <t>http://www.airitibooks.com/detail.aspx?PublicationID=P20120731027</t>
  </si>
  <si>
    <r>
      <rPr>
        <sz val="10"/>
        <color indexed="8"/>
        <rFont val="微軟正黑體"/>
        <family val="2"/>
        <charset val="136"/>
      </rPr>
      <t>鐵路英文</t>
    </r>
    <phoneticPr fontId="9" type="noConversion"/>
  </si>
  <si>
    <t>9789863152019</t>
  </si>
  <si>
    <t>http://www.airitibooks.com/detail.aspx?PublicationID=P20130325024</t>
  </si>
  <si>
    <r>
      <rPr>
        <sz val="10"/>
        <color indexed="10"/>
        <rFont val="Times New Roman"/>
        <family val="1"/>
      </rPr>
      <t>觀光資源概要（包括台灣史地、觀光資源概要）</t>
    </r>
  </si>
  <si>
    <r>
      <t xml:space="preserve"> </t>
    </r>
    <r>
      <rPr>
        <sz val="10"/>
        <color indexed="8"/>
        <rFont val="微軟正黑體"/>
        <family val="2"/>
        <charset val="136"/>
      </rPr>
      <t>邱燁、章琪</t>
    </r>
  </si>
  <si>
    <t>9789862617144</t>
  </si>
  <si>
    <t>http://www.airitibooks.com/detail.aspx?PublicationID=P20130523069</t>
  </si>
  <si>
    <t>原出版年代2011, 生產後發現出版社提供資訊有誤，更新為2012，書名亦更新，原名為觀光資源概要(包括台灣史地、觀光資源維護)[華語、外語導遊人員]</t>
  </si>
  <si>
    <r>
      <rPr>
        <sz val="10"/>
        <color indexed="10"/>
        <rFont val="細明體"/>
        <family val="3"/>
        <charset val="136"/>
      </rPr>
      <t>工礦衛生技師歷年經典題庫總</t>
    </r>
    <phoneticPr fontId="9" type="noConversion"/>
  </si>
  <si>
    <r>
      <t xml:space="preserve"> </t>
    </r>
    <r>
      <rPr>
        <sz val="10"/>
        <color indexed="8"/>
        <rFont val="微軟正黑體"/>
        <family val="2"/>
        <charset val="136"/>
      </rPr>
      <t>陳淨修</t>
    </r>
  </si>
  <si>
    <t>9789865993436</t>
  </si>
  <si>
    <t>http://www.airitibooks.com/detail.aspx?PublicationID=P20130523002</t>
  </si>
  <si>
    <t>原出版年代2012, 生產後發現出版社提供資訊有誤，更新為2013，書名亦更新，原名為工礦衛生技師歷年經典題庫總彙(含工業衛生、作業環境測定、衛生管理實務、作業環境控制工程、工業安全概論、工安衛生法規)員]</t>
  </si>
  <si>
    <r>
      <rPr>
        <sz val="10"/>
        <color indexed="8"/>
        <rFont val="微軟正黑體"/>
        <family val="2"/>
        <charset val="136"/>
      </rPr>
      <t>導遊外語華語人員：英文〈含閱讀文選及選擇題〉</t>
    </r>
  </si>
  <si>
    <t>9789861951119</t>
  </si>
  <si>
    <t>http://www.airitibooks.com/detail.aspx?PublicationID=P20090227015</t>
  </si>
  <si>
    <r>
      <rPr>
        <sz val="10"/>
        <rFont val="微軟正黑體"/>
        <family val="2"/>
        <charset val="136"/>
      </rPr>
      <t>心理學概要（包括諮商與輔導）嚴選題庫</t>
    </r>
    <phoneticPr fontId="9" type="noConversion"/>
  </si>
  <si>
    <r>
      <t>10</t>
    </r>
    <r>
      <rPr>
        <sz val="10"/>
        <rFont val="微軟正黑體"/>
        <family val="2"/>
        <charset val="136"/>
      </rPr>
      <t>版</t>
    </r>
  </si>
  <si>
    <r>
      <rPr>
        <sz val="10"/>
        <rFont val="微軟正黑體"/>
        <family val="2"/>
        <charset val="136"/>
      </rPr>
      <t>李振濤</t>
    </r>
  </si>
  <si>
    <t>9789863151784</t>
  </si>
  <si>
    <t>http://www.airitibooks.com/detail.aspx?PublicationID=P20121016014</t>
  </si>
  <si>
    <r>
      <rPr>
        <sz val="10"/>
        <color indexed="10"/>
        <rFont val="Times New Roman"/>
        <family val="1"/>
      </rPr>
      <t>法學大意測驗勝經</t>
    </r>
  </si>
  <si>
    <r>
      <rPr>
        <sz val="10"/>
        <rFont val="微軟正黑體"/>
        <family val="2"/>
        <charset val="136"/>
      </rPr>
      <t>羅格思、敦弘、章懷</t>
    </r>
    <phoneticPr fontId="9" type="noConversion"/>
  </si>
  <si>
    <t>9789863152774</t>
  </si>
  <si>
    <t>http://www.airitibooks.com/detail.aspx?PublicationID=P20130325058</t>
  </si>
  <si>
    <r>
      <rPr>
        <sz val="10"/>
        <rFont val="微軟正黑體"/>
        <family val="2"/>
        <charset val="136"/>
      </rPr>
      <t>原書名</t>
    </r>
    <r>
      <rPr>
        <sz val="10"/>
        <rFont val="Arial"/>
        <family val="2"/>
      </rPr>
      <t xml:space="preserve">: </t>
    </r>
    <r>
      <rPr>
        <sz val="10"/>
        <rFont val="微軟正黑體"/>
        <family val="2"/>
        <charset val="136"/>
      </rPr>
      <t>法學大意測驗勝經</t>
    </r>
    <r>
      <rPr>
        <strike/>
        <sz val="10"/>
        <color indexed="10"/>
        <rFont val="Arial"/>
        <family val="2"/>
      </rPr>
      <t>[</t>
    </r>
    <r>
      <rPr>
        <strike/>
        <sz val="10"/>
        <color indexed="10"/>
        <rFont val="新細明體"/>
        <family val="1"/>
        <charset val="136"/>
      </rPr>
      <t>司法五等</t>
    </r>
    <r>
      <rPr>
        <strike/>
        <sz val="10"/>
        <color indexed="10"/>
        <rFont val="Arial"/>
        <family val="2"/>
      </rPr>
      <t>]</t>
    </r>
    <phoneticPr fontId="9" type="noConversion"/>
  </si>
  <si>
    <r>
      <rPr>
        <sz val="10"/>
        <rFont val="微軟正黑體"/>
        <family val="2"/>
        <charset val="136"/>
      </rPr>
      <t>運輸學大意－看這本就夠了</t>
    </r>
  </si>
  <si>
    <r>
      <rPr>
        <sz val="10"/>
        <rFont val="微軟正黑體"/>
        <family val="2"/>
        <charset val="136"/>
      </rPr>
      <t>白崑成</t>
    </r>
  </si>
  <si>
    <t>9789863151531</t>
  </si>
  <si>
    <t>http://www.airitibooks.com/detail.aspx?PublicationID=P20120910091</t>
  </si>
  <si>
    <t>國文（論文寫作）</t>
  </si>
  <si>
    <r>
      <t xml:space="preserve"> </t>
    </r>
    <r>
      <rPr>
        <sz val="10"/>
        <color indexed="8"/>
        <rFont val="微軟正黑體"/>
        <family val="2"/>
        <charset val="136"/>
      </rPr>
      <t>黃淑真、陳麗玲</t>
    </r>
  </si>
  <si>
    <t>9789862617724</t>
  </si>
  <si>
    <t>http://www.airitibooks.com/detail.aspx?PublicationID=P20130523008</t>
  </si>
  <si>
    <r>
      <rPr>
        <sz val="10"/>
        <rFont val="微軟正黑體"/>
        <family val="2"/>
        <charset val="136"/>
      </rPr>
      <t>人事行政大意</t>
    </r>
    <r>
      <rPr>
        <sz val="10"/>
        <rFont val="Arial"/>
        <family val="2"/>
      </rPr>
      <t>--</t>
    </r>
    <r>
      <rPr>
        <sz val="10"/>
        <rFont val="微軟正黑體"/>
        <family val="2"/>
        <charset val="136"/>
      </rPr>
      <t>看這本就夠了</t>
    </r>
    <phoneticPr fontId="9" type="noConversion"/>
  </si>
  <si>
    <r>
      <t xml:space="preserve"> </t>
    </r>
    <r>
      <rPr>
        <sz val="10"/>
        <rFont val="微軟正黑體"/>
        <family val="2"/>
        <charset val="136"/>
      </rPr>
      <t>林志忠</t>
    </r>
  </si>
  <si>
    <t>9789863150282</t>
  </si>
  <si>
    <t>http://www.airitibooks.com/detail.aspx?PublicationID=P20130523009</t>
  </si>
  <si>
    <r>
      <rPr>
        <sz val="10"/>
        <rFont val="微軟正黑體"/>
        <family val="2"/>
        <charset val="136"/>
      </rPr>
      <t>戶籍法規概要</t>
    </r>
    <phoneticPr fontId="9" type="noConversion"/>
  </si>
  <si>
    <r>
      <rPr>
        <sz val="10"/>
        <rFont val="微軟正黑體"/>
        <family val="2"/>
        <charset val="136"/>
      </rPr>
      <t>郝強</t>
    </r>
    <phoneticPr fontId="9" type="noConversion"/>
  </si>
  <si>
    <t>9789863151906</t>
  </si>
  <si>
    <r>
      <t>570</t>
    </r>
    <r>
      <rPr>
        <sz val="10"/>
        <rFont val="微軟正黑體"/>
        <family val="2"/>
        <charset val="136"/>
      </rPr>
      <t>政治</t>
    </r>
    <phoneticPr fontId="9" type="noConversion"/>
  </si>
  <si>
    <t>http://www.airitibooks.com/detail.aspx?PublicationID=P20130205078</t>
  </si>
  <si>
    <r>
      <rPr>
        <sz val="10"/>
        <color indexed="8"/>
        <rFont val="微軟正黑體"/>
        <family val="2"/>
        <charset val="136"/>
      </rPr>
      <t>英文（包含閱讀文選及一般選擇題）［導遊、領隊人員］</t>
    </r>
  </si>
  <si>
    <t>9789863151081</t>
  </si>
  <si>
    <t>http://www.airitibooks.com/detail.aspx?PublicationID=P20120731050</t>
  </si>
  <si>
    <r>
      <rPr>
        <sz val="10"/>
        <color indexed="8"/>
        <rFont val="微軟正黑體"/>
        <family val="2"/>
        <charset val="136"/>
      </rPr>
      <t>現行考銓制度（含人事行政學）</t>
    </r>
    <phoneticPr fontId="9" type="noConversion"/>
  </si>
  <si>
    <t>9789863152316</t>
  </si>
  <si>
    <t>http://www.airitibooks.com/detail.aspx?PublicationID=P20130205079</t>
  </si>
  <si>
    <r>
      <rPr>
        <sz val="10"/>
        <color indexed="8"/>
        <rFont val="微軟正黑體"/>
        <family val="2"/>
        <charset val="136"/>
      </rPr>
      <t>工業安全技師歷年經典題庫總彙</t>
    </r>
  </si>
  <si>
    <r>
      <rPr>
        <sz val="10"/>
        <color indexed="8"/>
        <rFont val="微軟正黑體"/>
        <family val="2"/>
        <charset val="136"/>
      </rPr>
      <t>陳淨修</t>
    </r>
  </si>
  <si>
    <t>9789865993603</t>
  </si>
  <si>
    <t>http://www.airitibooks.com/detail.aspx?PublicationID=P20120731003</t>
  </si>
  <si>
    <r>
      <rPr>
        <sz val="10"/>
        <color indexed="8"/>
        <rFont val="微軟正黑體"/>
        <family val="2"/>
        <charset val="136"/>
      </rPr>
      <t>公民</t>
    </r>
    <r>
      <rPr>
        <sz val="10"/>
        <color indexed="8"/>
        <rFont val="Arial"/>
        <family val="2"/>
      </rPr>
      <t>[</t>
    </r>
    <r>
      <rPr>
        <sz val="10"/>
        <color indexed="8"/>
        <rFont val="微軟正黑體"/>
        <family val="2"/>
        <charset val="136"/>
      </rPr>
      <t>鐵路特考</t>
    </r>
    <r>
      <rPr>
        <sz val="10"/>
        <color indexed="8"/>
        <rFont val="Arial"/>
        <family val="2"/>
      </rPr>
      <t>]</t>
    </r>
  </si>
  <si>
    <r>
      <t xml:space="preserve"> </t>
    </r>
    <r>
      <rPr>
        <sz val="10"/>
        <color indexed="8"/>
        <rFont val="微軟正黑體"/>
        <family val="2"/>
        <charset val="136"/>
      </rPr>
      <t>邱樺</t>
    </r>
  </si>
  <si>
    <t>9789865993207</t>
  </si>
  <si>
    <t>http://www.airitibooks.com/detail.aspx?PublicationID=P20130523061</t>
  </si>
  <si>
    <r>
      <rPr>
        <sz val="10"/>
        <color indexed="8"/>
        <rFont val="微軟正黑體"/>
        <family val="2"/>
        <charset val="136"/>
      </rPr>
      <t>公共政策精論</t>
    </r>
    <phoneticPr fontId="9" type="noConversion"/>
  </si>
  <si>
    <r>
      <rPr>
        <sz val="10"/>
        <color indexed="8"/>
        <rFont val="微軟正黑體"/>
        <family val="2"/>
        <charset val="136"/>
      </rPr>
      <t>陳俊文</t>
    </r>
    <phoneticPr fontId="9" type="noConversion"/>
  </si>
  <si>
    <t>9789863152453</t>
  </si>
  <si>
    <t>http://www.airitibooks.com/detail.aspx?PublicationID=P20130205075</t>
  </si>
  <si>
    <r>
      <rPr>
        <sz val="10"/>
        <rFont val="微軟正黑體"/>
        <family val="2"/>
        <charset val="136"/>
      </rPr>
      <t>行銷學</t>
    </r>
    <r>
      <rPr>
        <sz val="10"/>
        <rFont val="Arial"/>
        <family val="2"/>
      </rPr>
      <t>(</t>
    </r>
    <r>
      <rPr>
        <sz val="10"/>
        <rFont val="微軟正黑體"/>
        <family val="2"/>
        <charset val="136"/>
      </rPr>
      <t>適用行銷管理、行銷管理學</t>
    </r>
    <r>
      <rPr>
        <sz val="10"/>
        <rFont val="Arial"/>
        <family val="2"/>
      </rPr>
      <t>)</t>
    </r>
    <phoneticPr fontId="9" type="noConversion"/>
  </si>
  <si>
    <r>
      <rPr>
        <sz val="10"/>
        <rFont val="微軟正黑體"/>
        <family val="2"/>
        <charset val="136"/>
      </rPr>
      <t>陳金城</t>
    </r>
    <phoneticPr fontId="9" type="noConversion"/>
  </si>
  <si>
    <t>9789863153337</t>
  </si>
  <si>
    <t>http://www.airitibooks.com/detail.aspx?PublicationID=P20130325022</t>
  </si>
  <si>
    <r>
      <rPr>
        <sz val="10"/>
        <color indexed="8"/>
        <rFont val="微軟正黑體"/>
        <family val="2"/>
        <charset val="136"/>
      </rPr>
      <t>政府採購法（含概要）</t>
    </r>
  </si>
  <si>
    <t>9789863151593</t>
  </si>
  <si>
    <t>http://www.airitibooks.com/detail.aspx?PublicationID=P20121016017</t>
  </si>
  <si>
    <r>
      <rPr>
        <sz val="10"/>
        <color indexed="8"/>
        <rFont val="微軟正黑體"/>
        <family val="2"/>
        <charset val="136"/>
      </rPr>
      <t>看這本就夠了－法學大意</t>
    </r>
  </si>
  <si>
    <r>
      <rPr>
        <sz val="10"/>
        <color indexed="8"/>
        <rFont val="微軟正黑體"/>
        <family val="2"/>
        <charset val="136"/>
      </rPr>
      <t>羅格思，章懷</t>
    </r>
  </si>
  <si>
    <t>9789865993917</t>
  </si>
  <si>
    <r>
      <t>580</t>
    </r>
    <r>
      <rPr>
        <sz val="10"/>
        <color indexed="8"/>
        <rFont val="微軟正黑體"/>
        <family val="2"/>
        <charset val="136"/>
      </rPr>
      <t>法律</t>
    </r>
  </si>
  <si>
    <t>http://www.airitibooks.com/detail.aspx?PublicationID=P20120731037</t>
  </si>
  <si>
    <r>
      <rPr>
        <sz val="10"/>
        <color indexed="8"/>
        <rFont val="微軟正黑體"/>
        <family val="2"/>
        <charset val="136"/>
      </rPr>
      <t>租稅申報實務</t>
    </r>
    <r>
      <rPr>
        <sz val="10"/>
        <color indexed="8"/>
        <rFont val="Arial"/>
        <family val="2"/>
      </rPr>
      <t>(</t>
    </r>
    <r>
      <rPr>
        <sz val="10"/>
        <color indexed="8"/>
        <rFont val="微軟正黑體"/>
        <family val="2"/>
        <charset val="136"/>
      </rPr>
      <t>包括所得稅、加值型及非加值型營業稅申報實務</t>
    </r>
    <r>
      <rPr>
        <sz val="10"/>
        <color indexed="8"/>
        <rFont val="Arial"/>
        <family val="2"/>
      </rPr>
      <t>)</t>
    </r>
  </si>
  <si>
    <t>9789865993412</t>
  </si>
  <si>
    <t>http://www.airitibooks.com/detail.aspx?PublicationID=P20130523063</t>
  </si>
  <si>
    <t>記帳相關法規概要（包括記帳士法、商業會計法及商業會計處理準則）</t>
  </si>
  <si>
    <t>9789865993382</t>
  </si>
  <si>
    <t>http://www.airitibooks.com/detail.aspx?PublicationID=P20130523064</t>
  </si>
  <si>
    <r>
      <rPr>
        <sz val="10"/>
        <rFont val="微軟正黑體"/>
        <family val="2"/>
        <charset val="136"/>
      </rPr>
      <t>會計學概要（依據最新</t>
    </r>
    <r>
      <rPr>
        <sz val="10"/>
        <rFont val="Arial"/>
        <family val="2"/>
      </rPr>
      <t>IFRS</t>
    </r>
    <r>
      <rPr>
        <sz val="10"/>
        <rFont val="微軟正黑體"/>
        <family val="2"/>
        <charset val="136"/>
      </rPr>
      <t>精編）</t>
    </r>
    <phoneticPr fontId="9" type="noConversion"/>
  </si>
  <si>
    <r>
      <rPr>
        <sz val="10"/>
        <rFont val="微軟正黑體"/>
        <family val="2"/>
        <charset val="136"/>
      </rPr>
      <t>歐欣亞</t>
    </r>
  </si>
  <si>
    <t>9789863152194</t>
  </si>
  <si>
    <t>http://www.airitibooks.com/detail.aspx?PublicationID=P20121214014</t>
  </si>
  <si>
    <r>
      <rPr>
        <sz val="10"/>
        <rFont val="微軟正黑體"/>
        <family val="2"/>
        <charset val="136"/>
      </rPr>
      <t>不動產估價概要</t>
    </r>
    <phoneticPr fontId="9" type="noConversion"/>
  </si>
  <si>
    <r>
      <rPr>
        <sz val="10"/>
        <rFont val="微軟正黑體"/>
        <family val="2"/>
        <charset val="136"/>
      </rPr>
      <t>大日出版有限公司</t>
    </r>
  </si>
  <si>
    <r>
      <rPr>
        <sz val="10"/>
        <rFont val="微軟正黑體"/>
        <family val="2"/>
        <charset val="136"/>
      </rPr>
      <t>房地產叢書</t>
    </r>
    <r>
      <rPr>
        <sz val="10"/>
        <rFont val="Arial"/>
        <family val="2"/>
      </rPr>
      <t>63</t>
    </r>
  </si>
  <si>
    <r>
      <rPr>
        <sz val="10"/>
        <rFont val="微軟正黑體"/>
        <family val="2"/>
        <charset val="136"/>
      </rPr>
      <t>黃國保</t>
    </r>
  </si>
  <si>
    <t>9789578418462</t>
  </si>
  <si>
    <t>http://www.airitibooks.com/detail.aspx?PublicationID=P20120724009</t>
  </si>
  <si>
    <r>
      <rPr>
        <sz val="10"/>
        <color indexed="8"/>
        <rFont val="微軟正黑體"/>
        <family val="2"/>
        <charset val="136"/>
      </rPr>
      <t>會計學概要</t>
    </r>
    <r>
      <rPr>
        <sz val="10"/>
        <color indexed="8"/>
        <rFont val="Arial"/>
        <family val="2"/>
      </rPr>
      <t>(</t>
    </r>
    <r>
      <rPr>
        <sz val="10"/>
        <color indexed="8"/>
        <rFont val="微軟正黑體"/>
        <family val="2"/>
        <charset val="136"/>
      </rPr>
      <t>依據最新</t>
    </r>
    <r>
      <rPr>
        <sz val="10"/>
        <color indexed="8"/>
        <rFont val="Arial"/>
        <family val="2"/>
      </rPr>
      <t>IFRS</t>
    </r>
    <r>
      <rPr>
        <sz val="10"/>
        <color indexed="8"/>
        <rFont val="微軟正黑體"/>
        <family val="2"/>
        <charset val="136"/>
      </rPr>
      <t>精編</t>
    </r>
    <r>
      <rPr>
        <sz val="10"/>
        <color indexed="8"/>
        <rFont val="Arial"/>
        <family val="2"/>
      </rPr>
      <t>)</t>
    </r>
  </si>
  <si>
    <t>9789862618097</t>
  </si>
  <si>
    <t>http://www.airitibooks.com/detail.aspx?PublicationID=P20130523001</t>
  </si>
  <si>
    <r>
      <rPr>
        <sz val="10"/>
        <color indexed="8"/>
        <rFont val="微軟正黑體"/>
        <family val="2"/>
        <charset val="136"/>
      </rPr>
      <t>觀光資源概要</t>
    </r>
    <r>
      <rPr>
        <sz val="10"/>
        <color indexed="8"/>
        <rFont val="Arial"/>
        <family val="2"/>
      </rPr>
      <t>(</t>
    </r>
    <r>
      <rPr>
        <sz val="10"/>
        <color indexed="8"/>
        <rFont val="微軟正黑體"/>
        <family val="2"/>
        <charset val="136"/>
      </rPr>
      <t>包括世界史地、觀光資源維護</t>
    </r>
    <r>
      <rPr>
        <sz val="10"/>
        <color indexed="8"/>
        <rFont val="Arial"/>
        <family val="2"/>
      </rPr>
      <t>)[</t>
    </r>
    <r>
      <rPr>
        <sz val="10"/>
        <color indexed="8"/>
        <rFont val="微軟正黑體"/>
        <family val="2"/>
        <charset val="136"/>
      </rPr>
      <t>華語、外語領隊人員</t>
    </r>
    <r>
      <rPr>
        <sz val="10"/>
        <color indexed="8"/>
        <rFont val="Arial"/>
        <family val="2"/>
      </rPr>
      <t>]</t>
    </r>
  </si>
  <si>
    <r>
      <t xml:space="preserve"> </t>
    </r>
    <r>
      <rPr>
        <sz val="10"/>
        <color indexed="8"/>
        <rFont val="微軟正黑體"/>
        <family val="2"/>
        <charset val="136"/>
      </rPr>
      <t>邱燁</t>
    </r>
  </si>
  <si>
    <t>9789862617038</t>
  </si>
  <si>
    <t>http://www.airitibooks.com/detail.aspx?PublicationID=P20130523071</t>
  </si>
  <si>
    <r>
      <rPr>
        <sz val="10"/>
        <rFont val="微軟正黑體"/>
        <family val="2"/>
        <charset val="136"/>
      </rPr>
      <t>土地行政大意─看這本就夠了</t>
    </r>
    <phoneticPr fontId="9" type="noConversion"/>
  </si>
  <si>
    <r>
      <rPr>
        <sz val="10"/>
        <rFont val="微軟正黑體"/>
        <family val="2"/>
        <charset val="136"/>
      </rPr>
      <t>盛俐，程翔</t>
    </r>
  </si>
  <si>
    <t>9789863150985</t>
  </si>
  <si>
    <t>http://www.airitibooks.com/detail.aspx?PublicationID=P20120806005</t>
  </si>
  <si>
    <r>
      <rPr>
        <sz val="10"/>
        <rFont val="微軟正黑體"/>
        <family val="2"/>
        <charset val="136"/>
      </rPr>
      <t>性向心理智力測驗</t>
    </r>
    <r>
      <rPr>
        <sz val="10"/>
        <rFont val="Arial"/>
        <family val="2"/>
      </rPr>
      <t>(</t>
    </r>
    <r>
      <rPr>
        <sz val="10"/>
        <rFont val="微軟正黑體"/>
        <family val="2"/>
        <charset val="136"/>
      </rPr>
      <t>含邏輯分析</t>
    </r>
    <r>
      <rPr>
        <sz val="10"/>
        <rFont val="Arial"/>
        <family val="2"/>
      </rPr>
      <t>)</t>
    </r>
    <phoneticPr fontId="9" type="noConversion"/>
  </si>
  <si>
    <r>
      <t xml:space="preserve"> </t>
    </r>
    <r>
      <rPr>
        <sz val="10"/>
        <rFont val="微軟正黑體"/>
        <family val="2"/>
        <charset val="136"/>
      </rPr>
      <t>千華編委會</t>
    </r>
  </si>
  <si>
    <t>9789865993757</t>
  </si>
  <si>
    <t>http://www.airitibooks.com/detail.aspx?PublicationID=P20130523007</t>
  </si>
  <si>
    <r>
      <rPr>
        <sz val="10"/>
        <color indexed="8"/>
        <rFont val="微軟正黑體"/>
        <family val="2"/>
        <charset val="136"/>
      </rPr>
      <t>導遊實務</t>
    </r>
    <r>
      <rPr>
        <sz val="10"/>
        <color indexed="8"/>
        <rFont val="Arial"/>
        <family val="2"/>
      </rPr>
      <t>(</t>
    </r>
    <r>
      <rPr>
        <sz val="10"/>
        <color indexed="8"/>
        <rFont val="微軟正黑體"/>
        <family val="2"/>
        <charset val="136"/>
      </rPr>
      <t>一</t>
    </r>
    <r>
      <rPr>
        <sz val="10"/>
        <color indexed="8"/>
        <rFont val="Arial"/>
        <family val="2"/>
      </rPr>
      <t>)[</t>
    </r>
    <r>
      <rPr>
        <sz val="10"/>
        <color indexed="8"/>
        <rFont val="微軟正黑體"/>
        <family val="2"/>
        <charset val="136"/>
      </rPr>
      <t>華語、外語導遊人員</t>
    </r>
    <r>
      <rPr>
        <sz val="10"/>
        <color indexed="8"/>
        <rFont val="Arial"/>
        <family val="2"/>
      </rPr>
      <t>]</t>
    </r>
  </si>
  <si>
    <r>
      <t xml:space="preserve"> </t>
    </r>
    <r>
      <rPr>
        <sz val="10"/>
        <color indexed="8"/>
        <rFont val="微軟正黑體"/>
        <family val="2"/>
        <charset val="136"/>
      </rPr>
      <t>吳瑞峰</t>
    </r>
  </si>
  <si>
    <t>9789862617090</t>
  </si>
  <si>
    <t>http://www.airitibooks.com/detail.aspx?PublicationID=P20130523067</t>
  </si>
  <si>
    <r>
      <rPr>
        <sz val="10"/>
        <rFont val="微軟正黑體"/>
        <family val="2"/>
        <charset val="136"/>
      </rPr>
      <t>稅務法規大意</t>
    </r>
    <r>
      <rPr>
        <sz val="10"/>
        <rFont val="微軟正黑體"/>
        <family val="2"/>
        <charset val="136"/>
      </rPr>
      <t>看這本就夠了</t>
    </r>
    <phoneticPr fontId="9" type="noConversion"/>
  </si>
  <si>
    <t>9789865993795</t>
  </si>
  <si>
    <t>http://www.airitibooks.com/detail.aspx?PublicationID=P20130523012</t>
  </si>
  <si>
    <t>台灣原住民族史大意（含概要）－看這本就夠了</t>
    <phoneticPr fontId="9" type="noConversion"/>
  </si>
  <si>
    <r>
      <t xml:space="preserve"> </t>
    </r>
    <r>
      <rPr>
        <sz val="10"/>
        <rFont val="微軟正黑體"/>
        <family val="2"/>
        <charset val="136"/>
      </rPr>
      <t>邱燁</t>
    </r>
  </si>
  <si>
    <t>9789865993306</t>
  </si>
  <si>
    <t>http://www.airitibooks.com/detail.aspx?PublicationID=P20130523014</t>
  </si>
  <si>
    <r>
      <rPr>
        <sz val="10"/>
        <rFont val="微軟正黑體"/>
        <family val="2"/>
        <charset val="136"/>
      </rPr>
      <t>社會工作大意－看這本就夠了</t>
    </r>
  </si>
  <si>
    <r>
      <rPr>
        <sz val="10"/>
        <rFont val="微軟正黑體"/>
        <family val="2"/>
        <charset val="136"/>
      </rPr>
      <t>陳月娥</t>
    </r>
  </si>
  <si>
    <t>9789863150374</t>
  </si>
  <si>
    <t>http://www.airitibooks.com/detail.aspx?PublicationID=P20130523011</t>
  </si>
  <si>
    <t>社會研究法（含概要）</t>
  </si>
  <si>
    <r>
      <rPr>
        <sz val="10"/>
        <rFont val="微軟正黑體"/>
        <family val="2"/>
        <charset val="136"/>
      </rPr>
      <t>陳月娥</t>
    </r>
    <phoneticPr fontId="9" type="noConversion"/>
  </si>
  <si>
    <t>9789863152446</t>
  </si>
  <si>
    <t>http://www.airitibooks.com/detail.aspx?PublicationID=P20130325012</t>
  </si>
  <si>
    <r>
      <rPr>
        <sz val="10"/>
        <rFont val="微軟正黑體"/>
        <family val="2"/>
        <charset val="136"/>
      </rPr>
      <t>社會福利服務</t>
    </r>
  </si>
  <si>
    <r>
      <t>15</t>
    </r>
    <r>
      <rPr>
        <sz val="10"/>
        <rFont val="微軟正黑體"/>
        <family val="2"/>
        <charset val="136"/>
      </rPr>
      <t>版</t>
    </r>
  </si>
  <si>
    <t>9789863151814</t>
  </si>
  <si>
    <t>http://www.airitibooks.com/detail.aspx?PublicationID=P20121016013</t>
  </si>
  <si>
    <r>
      <rPr>
        <sz val="10"/>
        <rFont val="微軟正黑體"/>
        <family val="2"/>
        <charset val="136"/>
      </rPr>
      <t>社會學</t>
    </r>
    <phoneticPr fontId="9" type="noConversion"/>
  </si>
  <si>
    <t>9789863152606</t>
  </si>
  <si>
    <t>http://www.airitibooks.com/detail.aspx?PublicationID=P20130325040</t>
  </si>
  <si>
    <r>
      <rPr>
        <sz val="10"/>
        <color indexed="8"/>
        <rFont val="微軟正黑體"/>
        <family val="2"/>
        <charset val="136"/>
      </rPr>
      <t>財政學（含概要）</t>
    </r>
    <phoneticPr fontId="9" type="noConversion"/>
  </si>
  <si>
    <r>
      <rPr>
        <sz val="10"/>
        <color indexed="8"/>
        <rFont val="微軟正黑體"/>
        <family val="2"/>
        <charset val="136"/>
      </rPr>
      <t>陳忠孝</t>
    </r>
    <phoneticPr fontId="9" type="noConversion"/>
  </si>
  <si>
    <t>9789863152712</t>
  </si>
  <si>
    <r>
      <t>560</t>
    </r>
    <r>
      <rPr>
        <sz val="10"/>
        <color indexed="8"/>
        <rFont val="微軟正黑體"/>
        <family val="2"/>
        <charset val="136"/>
      </rPr>
      <t>財政</t>
    </r>
    <phoneticPr fontId="9" type="noConversion"/>
  </si>
  <si>
    <t>http://www.airitibooks.com/detail.aspx?PublicationID=P20130205073</t>
  </si>
  <si>
    <r>
      <rPr>
        <sz val="10"/>
        <rFont val="微軟正黑體"/>
        <family val="2"/>
        <charset val="136"/>
      </rPr>
      <t>社會政策與社會立法</t>
    </r>
  </si>
  <si>
    <r>
      <t>19</t>
    </r>
    <r>
      <rPr>
        <sz val="10"/>
        <rFont val="微軟正黑體"/>
        <family val="2"/>
        <charset val="136"/>
      </rPr>
      <t>版</t>
    </r>
  </si>
  <si>
    <t>9789863151951</t>
  </si>
  <si>
    <t>http://www.airitibooks.com/detail.aspx?PublicationID=P20121016015</t>
  </si>
  <si>
    <r>
      <rPr>
        <sz val="10"/>
        <rFont val="微軟正黑體"/>
        <family val="2"/>
        <charset val="136"/>
      </rPr>
      <t>不動產經紀人歷屆考題解析</t>
    </r>
  </si>
  <si>
    <r>
      <rPr>
        <sz val="10"/>
        <rFont val="微軟正黑體"/>
        <family val="2"/>
        <charset val="136"/>
      </rPr>
      <t>房地產叢書</t>
    </r>
    <r>
      <rPr>
        <sz val="10"/>
        <rFont val="Arial"/>
        <family val="2"/>
      </rPr>
      <t>60</t>
    </r>
  </si>
  <si>
    <r>
      <rPr>
        <sz val="10"/>
        <rFont val="微軟正黑體"/>
        <family val="2"/>
        <charset val="136"/>
      </rPr>
      <t>曾文龍</t>
    </r>
  </si>
  <si>
    <t>9789578418547</t>
  </si>
  <si>
    <t>http://www.airitibooks.com/detail.aspx?PublicationID=P20120724008</t>
  </si>
  <si>
    <t>民法概要【題庫＋歷年試題】</t>
  </si>
  <si>
    <r>
      <t xml:space="preserve"> </t>
    </r>
    <r>
      <rPr>
        <sz val="10"/>
        <rFont val="微軟正黑體"/>
        <family val="2"/>
        <charset val="136"/>
      </rPr>
      <t>程馨</t>
    </r>
  </si>
  <si>
    <t>9789865993108</t>
  </si>
  <si>
    <t>http://www.airitibooks.com/detail.aspx?PublicationID=P20130523016</t>
  </si>
  <si>
    <t>就業安全制度（含概要）</t>
  </si>
  <si>
    <t>9789863152958</t>
  </si>
  <si>
    <t>http://www.airitibooks.com/detail.aspx?PublicationID=P20130325009</t>
  </si>
  <si>
    <r>
      <rPr>
        <sz val="10"/>
        <color indexed="8"/>
        <rFont val="微軟正黑體"/>
        <family val="2"/>
        <charset val="136"/>
      </rPr>
      <t>導遊實務</t>
    </r>
    <r>
      <rPr>
        <sz val="10"/>
        <color indexed="8"/>
        <rFont val="Arial"/>
        <family val="2"/>
      </rPr>
      <t>(</t>
    </r>
    <r>
      <rPr>
        <sz val="10"/>
        <color indexed="8"/>
        <rFont val="微軟正黑體"/>
        <family val="2"/>
        <charset val="136"/>
      </rPr>
      <t>二</t>
    </r>
    <r>
      <rPr>
        <sz val="10"/>
        <color indexed="8"/>
        <rFont val="Arial"/>
        <family val="2"/>
      </rPr>
      <t>)[</t>
    </r>
    <r>
      <rPr>
        <sz val="10"/>
        <color indexed="8"/>
        <rFont val="微軟正黑體"/>
        <family val="2"/>
        <charset val="136"/>
      </rPr>
      <t>華語、外語導遊人員</t>
    </r>
    <r>
      <rPr>
        <sz val="10"/>
        <color indexed="8"/>
        <rFont val="Arial"/>
        <family val="2"/>
      </rPr>
      <t xml:space="preserve"> ]</t>
    </r>
  </si>
  <si>
    <r>
      <t xml:space="preserve"> </t>
    </r>
    <r>
      <rPr>
        <sz val="10"/>
        <color indexed="8"/>
        <rFont val="微軟正黑體"/>
        <family val="2"/>
        <charset val="136"/>
      </rPr>
      <t>韓青</t>
    </r>
  </si>
  <si>
    <t>9789208021017</t>
  </si>
  <si>
    <t>http://www.airitibooks.com/detail.aspx?PublicationID=P20130523068</t>
  </si>
  <si>
    <t>最新企業管理（含概要）Q＆A</t>
  </si>
  <si>
    <r>
      <t xml:space="preserve"> </t>
    </r>
    <r>
      <rPr>
        <sz val="10"/>
        <color indexed="8"/>
        <rFont val="微軟正黑體"/>
        <family val="2"/>
        <charset val="136"/>
      </rPr>
      <t>陳金城</t>
    </r>
    <phoneticPr fontId="9" type="noConversion"/>
  </si>
  <si>
    <t>9789863152989</t>
  </si>
  <si>
    <t>http://www.airitibooks.com/detail.aspx?PublicationID=P20130325028</t>
  </si>
  <si>
    <t>行政法（含概要）系統整理【司法特考】</t>
    <phoneticPr fontId="9" type="noConversion"/>
  </si>
  <si>
    <r>
      <rPr>
        <sz val="10"/>
        <rFont val="微軟正黑體"/>
        <family val="2"/>
        <charset val="136"/>
      </rPr>
      <t>賴農惟</t>
    </r>
    <phoneticPr fontId="9" type="noConversion"/>
  </si>
  <si>
    <t>9789863152835</t>
  </si>
  <si>
    <t>http://www.airitibooks.com/detail.aspx?PublicationID=P20130325030</t>
    <phoneticPr fontId="2" type="noConversion"/>
  </si>
  <si>
    <t>原書名:司法行政法(含概要)系統整理</t>
    <phoneticPr fontId="2" type="noConversion"/>
  </si>
  <si>
    <r>
      <rPr>
        <sz val="10"/>
        <rFont val="微軟正黑體"/>
        <family val="2"/>
        <charset val="136"/>
      </rPr>
      <t>不動產經紀人重要法規</t>
    </r>
  </si>
  <si>
    <r>
      <rPr>
        <sz val="10"/>
        <rFont val="微軟正黑體"/>
        <family val="2"/>
        <charset val="136"/>
      </rPr>
      <t>房地產叢書</t>
    </r>
    <r>
      <rPr>
        <sz val="10"/>
        <rFont val="Arial"/>
        <family val="2"/>
      </rPr>
      <t>46</t>
    </r>
  </si>
  <si>
    <r>
      <rPr>
        <sz val="10"/>
        <rFont val="微軟正黑體"/>
        <family val="2"/>
        <charset val="136"/>
      </rPr>
      <t>增修第</t>
    </r>
    <r>
      <rPr>
        <sz val="10"/>
        <rFont val="Arial"/>
        <family val="2"/>
      </rPr>
      <t>38</t>
    </r>
    <r>
      <rPr>
        <sz val="10"/>
        <rFont val="微軟正黑體"/>
        <family val="2"/>
        <charset val="136"/>
      </rPr>
      <t>版</t>
    </r>
  </si>
  <si>
    <t>9789578418578</t>
  </si>
  <si>
    <t>http://www.airitibooks.com/detail.aspx?PublicationID=P20120724011</t>
  </si>
  <si>
    <r>
      <rPr>
        <sz val="10"/>
        <color indexed="8"/>
        <rFont val="微軟正黑體"/>
        <family val="2"/>
        <charset val="136"/>
      </rPr>
      <t>導遊通關勝經合輯</t>
    </r>
    <r>
      <rPr>
        <sz val="10"/>
        <color indexed="8"/>
        <rFont val="Arial"/>
        <family val="2"/>
      </rPr>
      <t>(</t>
    </r>
    <r>
      <rPr>
        <sz val="10"/>
        <color indexed="8"/>
        <rFont val="微軟正黑體"/>
        <family val="2"/>
        <charset val="136"/>
      </rPr>
      <t>含導遊實務一、二、觀光資源概要</t>
    </r>
    <r>
      <rPr>
        <sz val="10"/>
        <color indexed="8"/>
        <rFont val="Arial"/>
        <family val="2"/>
      </rPr>
      <t>)</t>
    </r>
  </si>
  <si>
    <r>
      <t xml:space="preserve"> </t>
    </r>
    <r>
      <rPr>
        <sz val="10"/>
        <color indexed="8"/>
        <rFont val="微軟正黑體"/>
        <family val="2"/>
        <charset val="136"/>
      </rPr>
      <t>吳瑞峰、韓青、邱燁</t>
    </r>
  </si>
  <si>
    <t>9789862617335</t>
  </si>
  <si>
    <t>http://www.airitibooks.com/detail.aspx?PublicationID=P20130523070</t>
  </si>
  <si>
    <r>
      <rPr>
        <sz val="10"/>
        <color indexed="8"/>
        <rFont val="微軟正黑體"/>
        <family val="2"/>
        <charset val="136"/>
      </rPr>
      <t>自然科學</t>
    </r>
  </si>
  <si>
    <r>
      <rPr>
        <sz val="10"/>
        <color indexed="8"/>
        <rFont val="微軟正黑體"/>
        <family val="2"/>
        <charset val="136"/>
      </rPr>
      <t>暖化戰爭三部曲：綠色新希望－再生能源＋</t>
    </r>
  </si>
  <si>
    <r>
      <rPr>
        <sz val="10"/>
        <color indexed="8"/>
        <rFont val="微軟正黑體"/>
        <family val="2"/>
        <charset val="136"/>
      </rPr>
      <t>商鼎文化出版社</t>
    </r>
  </si>
  <si>
    <r>
      <rPr>
        <sz val="10"/>
        <color indexed="8"/>
        <rFont val="微軟正黑體"/>
        <family val="2"/>
        <charset val="136"/>
      </rPr>
      <t>郭箴誠</t>
    </r>
  </si>
  <si>
    <t>9789861441023</t>
  </si>
  <si>
    <t>http://www.airitibooks.com/detail.aspx?PublicationID=P20121121126</t>
  </si>
  <si>
    <r>
      <rPr>
        <sz val="10"/>
        <color indexed="8"/>
        <rFont val="微軟正黑體"/>
        <family val="2"/>
        <charset val="136"/>
      </rPr>
      <t>暖化戰爭：全球暖化與氣候變遷</t>
    </r>
  </si>
  <si>
    <r>
      <rPr>
        <sz val="10"/>
        <color indexed="8"/>
        <rFont val="微軟正黑體"/>
        <family val="2"/>
        <charset val="136"/>
      </rPr>
      <t>全球暖化∕節能減碳系列叢書</t>
    </r>
    <r>
      <rPr>
        <sz val="10"/>
        <color indexed="8"/>
        <rFont val="Arial"/>
        <family val="2"/>
      </rPr>
      <t>-</t>
    </r>
    <r>
      <rPr>
        <sz val="10"/>
        <color indexed="8"/>
        <rFont val="微軟正黑體"/>
        <family val="2"/>
        <charset val="136"/>
      </rPr>
      <t>首部曲</t>
    </r>
  </si>
  <si>
    <t>9789861440873</t>
  </si>
  <si>
    <t>http://www.airitibooks.com/detail.aspx?PublicationID=P20121121127</t>
  </si>
  <si>
    <r>
      <rPr>
        <sz val="10"/>
        <color indexed="8"/>
        <rFont val="微軟正黑體"/>
        <family val="2"/>
        <charset val="136"/>
      </rPr>
      <t>化學與人生</t>
    </r>
  </si>
  <si>
    <r>
      <rPr>
        <sz val="10"/>
        <color indexed="8"/>
        <rFont val="微軟正黑體"/>
        <family val="2"/>
        <charset val="136"/>
      </rPr>
      <t>梁碧峯</t>
    </r>
  </si>
  <si>
    <t>9789866286612</t>
  </si>
  <si>
    <t>http://www.airitibooks.com/detail.aspx?PublicationID=P20121119001</t>
  </si>
  <si>
    <r>
      <rPr>
        <sz val="10"/>
        <color indexed="8"/>
        <rFont val="微軟正黑體"/>
        <family val="2"/>
        <charset val="136"/>
      </rPr>
      <t>暖化戰爭二部曲：能源與環境問題</t>
    </r>
  </si>
  <si>
    <t>9789861441016</t>
  </si>
  <si>
    <t>http://www.airitibooks.com/detail.aspx?PublicationID=P20121121125</t>
  </si>
  <si>
    <r>
      <rPr>
        <sz val="10"/>
        <color indexed="8"/>
        <rFont val="微軟正黑體"/>
        <family val="2"/>
        <charset val="136"/>
      </rPr>
      <t>自然科學</t>
    </r>
    <phoneticPr fontId="9" type="noConversion"/>
  </si>
  <si>
    <r>
      <rPr>
        <sz val="10"/>
        <color indexed="8"/>
        <rFont val="微軟正黑體"/>
        <family val="2"/>
        <charset val="136"/>
      </rPr>
      <t>科學發明演進史：從古文明到近代科學</t>
    </r>
    <phoneticPr fontId="9" type="noConversion"/>
  </si>
  <si>
    <r>
      <rPr>
        <sz val="10"/>
        <color indexed="8"/>
        <rFont val="微軟正黑體"/>
        <family val="2"/>
        <charset val="136"/>
      </rPr>
      <t>婦女與生活社文化事業有限公司</t>
    </r>
    <phoneticPr fontId="9" type="noConversion"/>
  </si>
  <si>
    <r>
      <rPr>
        <sz val="10"/>
        <color indexed="8"/>
        <rFont val="微軟正黑體"/>
        <family val="2"/>
        <charset val="136"/>
      </rPr>
      <t>莫道爾</t>
    </r>
    <phoneticPr fontId="9" type="noConversion"/>
  </si>
  <si>
    <t>9789866012105</t>
  </si>
  <si>
    <r>
      <t>400</t>
    </r>
    <r>
      <rPr>
        <sz val="10"/>
        <color indexed="8"/>
        <rFont val="微軟正黑體"/>
        <family val="2"/>
        <charset val="136"/>
      </rPr>
      <t>應用科學總論</t>
    </r>
  </si>
  <si>
    <t>http://www.airitibooks.com/detail.aspx?PublicationID=P20130319006</t>
  </si>
  <si>
    <r>
      <rPr>
        <sz val="10"/>
        <color indexed="8"/>
        <rFont val="微軟正黑體"/>
        <family val="2"/>
        <charset val="136"/>
      </rPr>
      <t>愛‧幸福綠好宅：劉志鵬建築師的平民防震綠建築家園</t>
    </r>
    <phoneticPr fontId="9" type="noConversion"/>
  </si>
  <si>
    <r>
      <rPr>
        <sz val="10"/>
        <color indexed="8"/>
        <rFont val="微軟正黑體"/>
        <family val="2"/>
        <charset val="136"/>
      </rPr>
      <t>劉志鵬</t>
    </r>
    <phoneticPr fontId="9" type="noConversion"/>
  </si>
  <si>
    <t>9789576967061</t>
  </si>
  <si>
    <r>
      <t>440</t>
    </r>
    <r>
      <rPr>
        <sz val="10"/>
        <color indexed="8"/>
        <rFont val="微軟正黑體"/>
        <family val="2"/>
        <charset val="136"/>
      </rPr>
      <t>工程</t>
    </r>
    <phoneticPr fontId="9" type="noConversion"/>
  </si>
  <si>
    <t>http://www.airitibooks.com/detail.aspx?PublicationID=P20130311035</t>
  </si>
  <si>
    <r>
      <rPr>
        <sz val="10"/>
        <color indexed="8"/>
        <rFont val="微軟正黑體"/>
        <family val="2"/>
        <charset val="136"/>
      </rPr>
      <t>有關化學的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個知識</t>
    </r>
  </si>
  <si>
    <r>
      <rPr>
        <sz val="10"/>
        <color indexed="8"/>
        <rFont val="微軟正黑體"/>
        <family val="2"/>
        <charset val="136"/>
      </rPr>
      <t>大視界</t>
    </r>
    <r>
      <rPr>
        <sz val="10"/>
        <color indexed="8"/>
        <rFont val="Arial"/>
        <family val="2"/>
      </rPr>
      <t>08</t>
    </r>
  </si>
  <si>
    <r>
      <rPr>
        <sz val="10"/>
        <color indexed="8"/>
        <rFont val="微軟正黑體"/>
        <family val="2"/>
        <charset val="136"/>
      </rPr>
      <t>邢豔</t>
    </r>
    <r>
      <rPr>
        <sz val="10"/>
        <color indexed="8"/>
        <rFont val="Arial"/>
        <family val="2"/>
      </rPr>
      <t xml:space="preserve"> </t>
    </r>
  </si>
  <si>
    <t>9789866260469</t>
  </si>
  <si>
    <r>
      <t>340</t>
    </r>
    <r>
      <rPr>
        <sz val="10"/>
        <color indexed="8"/>
        <rFont val="微軟正黑體"/>
        <family val="2"/>
        <charset val="136"/>
      </rPr>
      <t>化學</t>
    </r>
  </si>
  <si>
    <t>http://www.airitibooks.com/detail.aspx?PublicationID=P20120815024</t>
  </si>
  <si>
    <r>
      <rPr>
        <sz val="10"/>
        <color indexed="8"/>
        <rFont val="微軟正黑體"/>
        <family val="2"/>
        <charset val="136"/>
      </rPr>
      <t>有關物理的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個常識</t>
    </r>
  </si>
  <si>
    <r>
      <rPr>
        <sz val="10"/>
        <color indexed="8"/>
        <rFont val="微軟正黑體"/>
        <family val="2"/>
        <charset val="136"/>
      </rPr>
      <t>大視界</t>
    </r>
    <r>
      <rPr>
        <sz val="10"/>
        <color indexed="8"/>
        <rFont val="Arial"/>
        <family val="2"/>
      </rPr>
      <t>10</t>
    </r>
  </si>
  <si>
    <t>9789866260544</t>
  </si>
  <si>
    <t>http://www.airitibooks.com/detail.aspx?PublicationID=P20120815025</t>
  </si>
  <si>
    <r>
      <rPr>
        <sz val="10"/>
        <color indexed="8"/>
        <rFont val="微軟正黑體"/>
        <family val="2"/>
        <charset val="136"/>
      </rPr>
      <t>有關數學的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個觀念</t>
    </r>
  </si>
  <si>
    <r>
      <rPr>
        <sz val="10"/>
        <color indexed="8"/>
        <rFont val="微軟正黑體"/>
        <family val="2"/>
        <charset val="136"/>
      </rPr>
      <t>大視界</t>
    </r>
    <r>
      <rPr>
        <sz val="10"/>
        <color indexed="8"/>
        <rFont val="Arial"/>
        <family val="2"/>
      </rPr>
      <t>11</t>
    </r>
  </si>
  <si>
    <t>9789866260599</t>
  </si>
  <si>
    <t>http://www.airitibooks.com/detail.aspx?PublicationID=P20120815026</t>
  </si>
  <si>
    <r>
      <rPr>
        <sz val="10"/>
        <color indexed="8"/>
        <rFont val="微軟正黑體"/>
        <family val="2"/>
        <charset val="136"/>
      </rPr>
      <t>魔法數學〈上〉：函數‧有限數學</t>
    </r>
  </si>
  <si>
    <r>
      <rPr>
        <sz val="10"/>
        <color indexed="8"/>
        <rFont val="微軟正黑體"/>
        <family val="2"/>
        <charset val="136"/>
      </rPr>
      <t>鶴立文教機構</t>
    </r>
  </si>
  <si>
    <r>
      <rPr>
        <sz val="10"/>
        <color indexed="8"/>
        <rFont val="微軟正黑體"/>
        <family val="2"/>
        <charset val="136"/>
      </rPr>
      <t>王擎天，傑哥，偉賀鈞</t>
    </r>
  </si>
  <si>
    <t>9789866343209</t>
  </si>
  <si>
    <t>http://www.airitibooks.com/detail.aspx?PublicationID=P20110811026</t>
  </si>
  <si>
    <r>
      <rPr>
        <sz val="10"/>
        <color indexed="8"/>
        <rFont val="微軟正黑體"/>
        <family val="2"/>
        <charset val="136"/>
      </rPr>
      <t>魔法數學〈下〉：向量‧線性代數</t>
    </r>
  </si>
  <si>
    <t>9789866343193</t>
  </si>
  <si>
    <t>http://www.airitibooks.com/detail.aspx?PublicationID=P20110811027</t>
  </si>
  <si>
    <r>
      <rPr>
        <sz val="10"/>
        <color indexed="8"/>
        <rFont val="微軟正黑體"/>
        <family val="2"/>
        <charset val="136"/>
      </rPr>
      <t>物理遊戲好好玩</t>
    </r>
  </si>
  <si>
    <t>Brain011</t>
  </si>
  <si>
    <r>
      <rPr>
        <sz val="10"/>
        <color indexed="8"/>
        <rFont val="微軟正黑體"/>
        <family val="2"/>
        <charset val="136"/>
      </rPr>
      <t>腦力＆創意工作室</t>
    </r>
  </si>
  <si>
    <t>9789866643989</t>
  </si>
  <si>
    <r>
      <t>300</t>
    </r>
    <r>
      <rPr>
        <sz val="10"/>
        <color indexed="8"/>
        <rFont val="微軟正黑體"/>
        <family val="2"/>
        <charset val="136"/>
      </rPr>
      <t>科學總論</t>
    </r>
  </si>
  <si>
    <t>http://www.airitibooks.com/detail.aspx?PublicationID=P20121211025</t>
  </si>
  <si>
    <r>
      <rPr>
        <sz val="10"/>
        <color indexed="8"/>
        <rFont val="微軟正黑體"/>
        <family val="2"/>
        <charset val="136"/>
      </rPr>
      <t>這樣做，生活好快樂：健康可持續性的</t>
    </r>
    <r>
      <rPr>
        <sz val="10"/>
        <color indexed="8"/>
        <rFont val="Arial"/>
        <family val="2"/>
      </rPr>
      <t>32</t>
    </r>
    <r>
      <rPr>
        <sz val="10"/>
        <color indexed="8"/>
        <rFont val="微軟正黑體"/>
        <family val="2"/>
        <charset val="136"/>
      </rPr>
      <t>種生活方式</t>
    </r>
  </si>
  <si>
    <r>
      <rPr>
        <sz val="10"/>
        <color indexed="8"/>
        <rFont val="微軟正黑體"/>
        <family val="2"/>
        <charset val="136"/>
      </rPr>
      <t>好精彩</t>
    </r>
    <r>
      <rPr>
        <sz val="10"/>
        <color indexed="8"/>
        <rFont val="Arial"/>
        <family val="2"/>
      </rPr>
      <t>90</t>
    </r>
  </si>
  <si>
    <t>9789866141263</t>
  </si>
  <si>
    <t>http://www.airitibooks.com/detail.aspx?PublicationID=P20110921039</t>
  </si>
  <si>
    <r>
      <rPr>
        <sz val="10"/>
        <color indexed="8"/>
        <rFont val="微軟正黑體"/>
        <family val="2"/>
        <charset val="136"/>
      </rPr>
      <t>神奇的演化</t>
    </r>
    <phoneticPr fontId="9" type="noConversion"/>
  </si>
  <si>
    <r>
      <rPr>
        <sz val="10"/>
        <color indexed="8"/>
        <rFont val="微軟正黑體"/>
        <family val="2"/>
        <charset val="136"/>
      </rPr>
      <t>通寶文化事業有限公司</t>
    </r>
    <phoneticPr fontId="9" type="noConversion"/>
  </si>
  <si>
    <r>
      <rPr>
        <sz val="10"/>
        <color indexed="8"/>
        <rFont val="微軟正黑體"/>
        <family val="2"/>
        <charset val="136"/>
      </rPr>
      <t>好頭腦企劃室</t>
    </r>
    <phoneticPr fontId="9" type="noConversion"/>
  </si>
  <si>
    <t>9789868803336</t>
  </si>
  <si>
    <r>
      <t>3</t>
    </r>
    <r>
      <rPr>
        <sz val="10"/>
        <color indexed="8"/>
        <rFont val="微軟正黑體"/>
        <family val="2"/>
        <charset val="136"/>
      </rPr>
      <t>自然科學類</t>
    </r>
    <phoneticPr fontId="9" type="noConversion"/>
  </si>
  <si>
    <r>
      <t>300</t>
    </r>
    <r>
      <rPr>
        <sz val="10"/>
        <color indexed="8"/>
        <rFont val="微軟正黑體"/>
        <family val="2"/>
        <charset val="136"/>
      </rPr>
      <t>科學總論</t>
    </r>
    <phoneticPr fontId="9" type="noConversion"/>
  </si>
  <si>
    <t>http://www.airitibooks.com/detail.aspx?PublicationID=P20130311008</t>
  </si>
  <si>
    <r>
      <rPr>
        <sz val="10"/>
        <color indexed="8"/>
        <rFont val="微軟正黑體"/>
        <family val="2"/>
        <charset val="136"/>
      </rPr>
      <t>神祕的星空：開啟幻想之門的</t>
    </r>
    <r>
      <rPr>
        <sz val="10"/>
        <color indexed="8"/>
        <rFont val="Arial"/>
        <family val="2"/>
      </rPr>
      <t>50</t>
    </r>
    <r>
      <rPr>
        <sz val="10"/>
        <color indexed="8"/>
        <rFont val="微軟正黑體"/>
        <family val="2"/>
        <charset val="136"/>
      </rPr>
      <t>個星座故事</t>
    </r>
  </si>
  <si>
    <r>
      <rPr>
        <sz val="10"/>
        <color indexed="8"/>
        <rFont val="微軟正黑體"/>
        <family val="2"/>
        <charset val="136"/>
      </rPr>
      <t>青少年百科：</t>
    </r>
    <r>
      <rPr>
        <sz val="10"/>
        <color indexed="8"/>
        <rFont val="Arial"/>
        <family val="2"/>
      </rPr>
      <t>02</t>
    </r>
  </si>
  <si>
    <r>
      <rPr>
        <sz val="10"/>
        <color indexed="8"/>
        <rFont val="微軟正黑體"/>
        <family val="2"/>
        <charset val="136"/>
      </rPr>
      <t>張旭</t>
    </r>
  </si>
  <si>
    <t>9789868798274</t>
  </si>
  <si>
    <t>http://www.airitibooks.com/detail.aspx?PublicationID=P20121101025</t>
  </si>
  <si>
    <r>
      <rPr>
        <sz val="10"/>
        <color indexed="8"/>
        <rFont val="微軟正黑體"/>
        <family val="2"/>
        <charset val="136"/>
      </rPr>
      <t>抗暖化關鍵報告：台灣面對暖化新世界的</t>
    </r>
    <r>
      <rPr>
        <sz val="10"/>
        <color indexed="8"/>
        <rFont val="Arial"/>
        <family val="2"/>
      </rPr>
      <t>6</t>
    </r>
    <r>
      <rPr>
        <sz val="10"/>
        <color indexed="8"/>
        <rFont val="微軟正黑體"/>
        <family val="2"/>
        <charset val="136"/>
      </rPr>
      <t>大核心關鍵</t>
    </r>
    <phoneticPr fontId="9" type="noConversion"/>
  </si>
  <si>
    <r>
      <rPr>
        <sz val="10"/>
        <color indexed="8"/>
        <rFont val="微軟正黑體"/>
        <family val="2"/>
        <charset val="136"/>
      </rPr>
      <t>葉欣誠</t>
    </r>
    <phoneticPr fontId="9" type="noConversion"/>
  </si>
  <si>
    <t>9789576966743</t>
  </si>
  <si>
    <r>
      <t>320</t>
    </r>
    <r>
      <rPr>
        <sz val="10"/>
        <color indexed="8"/>
        <rFont val="微軟正黑體"/>
        <family val="2"/>
        <charset val="136"/>
      </rPr>
      <t>天文學</t>
    </r>
    <phoneticPr fontId="9" type="noConversion"/>
  </si>
  <si>
    <t>http://www.airitibooks.com/detail.aspx?PublicationID=P20130311033</t>
  </si>
  <si>
    <r>
      <rPr>
        <sz val="10"/>
        <color indexed="8"/>
        <rFont val="微軟正黑體"/>
        <family val="2"/>
        <charset val="136"/>
      </rPr>
      <t>引領世界前進的科學巨人：科學家的故事</t>
    </r>
    <phoneticPr fontId="9" type="noConversion"/>
  </si>
  <si>
    <t>9789866012099</t>
  </si>
  <si>
    <t>http://www.airitibooks.com/detail.aspx?PublicationID=P20130319003</t>
  </si>
  <si>
    <r>
      <rPr>
        <sz val="10"/>
        <color indexed="8"/>
        <rFont val="微軟正黑體"/>
        <family val="2"/>
        <charset val="136"/>
      </rPr>
      <t>綠色魔法學校：傻瓜兵團打造零碳綠建築</t>
    </r>
    <phoneticPr fontId="9" type="noConversion"/>
  </si>
  <si>
    <r>
      <rPr>
        <sz val="10"/>
        <color indexed="8"/>
        <rFont val="微軟正黑體"/>
        <family val="2"/>
        <charset val="136"/>
      </rPr>
      <t>林憲德</t>
    </r>
    <phoneticPr fontId="9" type="noConversion"/>
  </si>
  <si>
    <t>9789576966910</t>
  </si>
  <si>
    <t>http://www.airitibooks.com/detail.aspx?PublicationID=P20130311034</t>
  </si>
  <si>
    <t>圖解穿透式電子顯微鏡術－生物樣本製備及顯微鏡操作實錄</t>
  </si>
  <si>
    <r>
      <rPr>
        <sz val="10"/>
        <color indexed="8"/>
        <rFont val="微軟正黑體"/>
        <family val="2"/>
        <charset val="136"/>
      </rPr>
      <t>國立海洋生物博物館</t>
    </r>
  </si>
  <si>
    <t>9789860261035</t>
  </si>
  <si>
    <t>http://www.airitibooks.com/detail.aspx?PublicationID=P20130521168</t>
  </si>
  <si>
    <r>
      <rPr>
        <sz val="10"/>
        <color indexed="8"/>
        <rFont val="微軟正黑體"/>
        <family val="2"/>
        <charset val="136"/>
      </rPr>
      <t>細菌的世界</t>
    </r>
  </si>
  <si>
    <r>
      <rPr>
        <sz val="10"/>
        <color indexed="8"/>
        <rFont val="微軟正黑體"/>
        <family val="2"/>
        <charset val="136"/>
      </rPr>
      <t>人文工程</t>
    </r>
    <r>
      <rPr>
        <sz val="10"/>
        <color indexed="8"/>
        <rFont val="Arial"/>
        <family val="2"/>
      </rPr>
      <t>E040</t>
    </r>
  </si>
  <si>
    <t>9789866490637</t>
  </si>
  <si>
    <r>
      <t>360</t>
    </r>
    <r>
      <rPr>
        <sz val="10"/>
        <color indexed="8"/>
        <rFont val="微軟正黑體"/>
        <family val="2"/>
        <charset val="136"/>
      </rPr>
      <t>生物科學</t>
    </r>
  </si>
  <si>
    <t>http://www.airitibooks.com/detail.aspx?PublicationID=P20121128044</t>
  </si>
  <si>
    <r>
      <rPr>
        <sz val="10"/>
        <color indexed="8"/>
        <rFont val="微軟正黑體"/>
        <family val="2"/>
        <charset val="136"/>
      </rPr>
      <t>病理學</t>
    </r>
  </si>
  <si>
    <r>
      <rPr>
        <sz val="10"/>
        <color indexed="8"/>
        <rFont val="微軟正黑體"/>
        <family val="2"/>
        <charset val="136"/>
      </rPr>
      <t>吳毅穎等</t>
    </r>
  </si>
  <si>
    <t>9789866120220</t>
  </si>
  <si>
    <t>http://www.airitibooks.com/detail.aspx?PublicationID=P20120330023</t>
  </si>
  <si>
    <r>
      <rPr>
        <sz val="10"/>
        <color indexed="8"/>
        <rFont val="微軟正黑體"/>
        <family val="2"/>
        <charset val="136"/>
      </rPr>
      <t>魔法物理〈上〉力學‧熱學</t>
    </r>
  </si>
  <si>
    <r>
      <rPr>
        <sz val="10"/>
        <color indexed="8"/>
        <rFont val="微軟正黑體"/>
        <family val="2"/>
        <charset val="136"/>
      </rPr>
      <t>林冠傑</t>
    </r>
  </si>
  <si>
    <t>9789866343100</t>
  </si>
  <si>
    <t>http://www.airitibooks.com/detail.aspx?PublicationID=P20110623058</t>
  </si>
  <si>
    <r>
      <rPr>
        <sz val="10"/>
        <color indexed="8"/>
        <rFont val="微軟正黑體"/>
        <family val="2"/>
        <charset val="136"/>
      </rPr>
      <t>魔法物理〈下〉光學〈含波動學〉‧電磁學‧近代物理</t>
    </r>
  </si>
  <si>
    <t>9789866343117</t>
  </si>
  <si>
    <t>http://www.airitibooks.com/detail.aspx?PublicationID=P20110623059</t>
  </si>
  <si>
    <t>放射性物料管理法規彙編（第四版）</t>
  </si>
  <si>
    <r>
      <rPr>
        <sz val="10"/>
        <color indexed="8"/>
        <rFont val="微軟正黑體"/>
        <family val="2"/>
        <charset val="136"/>
      </rPr>
      <t>行政院原子能委員會放射性物料管理局</t>
    </r>
  </si>
  <si>
    <t>9789860300215</t>
  </si>
  <si>
    <t>http://www.airitibooks.com/detail.aspx?PublicationID=P20130521174</t>
  </si>
  <si>
    <r>
      <rPr>
        <sz val="10"/>
        <color indexed="8"/>
        <rFont val="微軟正黑體"/>
        <family val="2"/>
        <charset val="136"/>
      </rPr>
      <t>化學遊戲好好玩</t>
    </r>
  </si>
  <si>
    <t>Brain012</t>
  </si>
  <si>
    <t>9789866643996</t>
  </si>
  <si>
    <t>http://www.airitibooks.com/detail.aspx?PublicationID=P20121211024</t>
  </si>
  <si>
    <r>
      <rPr>
        <sz val="10"/>
        <color indexed="8"/>
        <rFont val="微軟正黑體"/>
        <family val="2"/>
        <charset val="136"/>
      </rPr>
      <t>游離輻射防護法規彙編</t>
    </r>
    <r>
      <rPr>
        <sz val="10"/>
        <color indexed="8"/>
        <rFont val="Arial"/>
        <family val="2"/>
      </rPr>
      <t>(</t>
    </r>
    <r>
      <rPr>
        <sz val="10"/>
        <color indexed="8"/>
        <rFont val="微軟正黑體"/>
        <family val="2"/>
        <charset val="136"/>
      </rPr>
      <t>第四版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</si>
  <si>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微軟正黑體"/>
        <family val="2"/>
        <charset val="136"/>
      </rPr>
      <t>行政院原子能委員會</t>
    </r>
  </si>
  <si>
    <t>9789860320107</t>
  </si>
  <si>
    <t>http://www.airitibooks.com/detail.aspx?PublicationID=P20130521178</t>
  </si>
  <si>
    <r>
      <rPr>
        <sz val="10"/>
        <color indexed="8"/>
        <rFont val="微軟正黑體"/>
        <family val="2"/>
        <charset val="136"/>
      </rPr>
      <t>馬雅千年預測書</t>
    </r>
  </si>
  <si>
    <r>
      <rPr>
        <sz val="10"/>
        <color indexed="8"/>
        <rFont val="微軟正黑體"/>
        <family val="2"/>
        <charset val="136"/>
      </rPr>
      <t>余沛星</t>
    </r>
  </si>
  <si>
    <t>9789868853430</t>
  </si>
  <si>
    <t>http://www.airitibooks.com/detail.aspx?PublicationID=P20130131022</t>
  </si>
  <si>
    <r>
      <rPr>
        <sz val="10"/>
        <color indexed="8"/>
        <rFont val="微軟正黑體"/>
        <family val="2"/>
        <charset val="136"/>
      </rPr>
      <t>上帝的怒吼：大自然的恐怖力量</t>
    </r>
  </si>
  <si>
    <r>
      <rPr>
        <sz val="10"/>
        <color indexed="8"/>
        <rFont val="微軟正黑體"/>
        <family val="2"/>
        <charset val="136"/>
      </rPr>
      <t>發現之旅</t>
    </r>
    <r>
      <rPr>
        <sz val="10"/>
        <color indexed="8"/>
        <rFont val="Arial"/>
        <family val="2"/>
      </rPr>
      <t>13</t>
    </r>
  </si>
  <si>
    <r>
      <rPr>
        <sz val="10"/>
        <color indexed="8"/>
        <rFont val="微軟正黑體"/>
        <family val="2"/>
        <charset val="136"/>
      </rPr>
      <t>王怡</t>
    </r>
  </si>
  <si>
    <t>9789866260254</t>
  </si>
  <si>
    <t>http://www.airitibooks.com/detail.aspx?PublicationID=P20111209007</t>
  </si>
  <si>
    <r>
      <rPr>
        <sz val="10"/>
        <color indexed="8"/>
        <rFont val="微軟正黑體"/>
        <family val="2"/>
        <charset val="136"/>
      </rPr>
      <t>有關地理的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個知識</t>
    </r>
  </si>
  <si>
    <r>
      <rPr>
        <sz val="10"/>
        <color indexed="8"/>
        <rFont val="微軟正黑體"/>
        <family val="2"/>
        <charset val="136"/>
      </rPr>
      <t>楊明華</t>
    </r>
  </si>
  <si>
    <t>9789866260063</t>
  </si>
  <si>
    <r>
      <t>350</t>
    </r>
    <r>
      <rPr>
        <sz val="10"/>
        <color indexed="8"/>
        <rFont val="微軟正黑體"/>
        <family val="2"/>
        <charset val="136"/>
      </rPr>
      <t>地球科學；地質學</t>
    </r>
  </si>
  <si>
    <t>http://www.airitibooks.com/detail.aspx?PublicationID=P20100827078</t>
  </si>
  <si>
    <r>
      <rPr>
        <sz val="10"/>
        <color indexed="8"/>
        <rFont val="微軟正黑體"/>
        <family val="2"/>
        <charset val="136"/>
      </rPr>
      <t>有關環保的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個知識</t>
    </r>
  </si>
  <si>
    <t>9789866838965</t>
  </si>
  <si>
    <r>
      <t>440</t>
    </r>
    <r>
      <rPr>
        <sz val="10"/>
        <color indexed="8"/>
        <rFont val="微軟正黑體"/>
        <family val="2"/>
        <charset val="136"/>
      </rPr>
      <t>工程</t>
    </r>
  </si>
  <si>
    <t>http://www.airitibooks.com/detail.aspx?PublicationID=P20100827077</t>
  </si>
  <si>
    <t>全世界都在玩的科學遊戲（上）</t>
  </si>
  <si>
    <r>
      <rPr>
        <sz val="10"/>
        <color indexed="8"/>
        <rFont val="微軟正黑體"/>
        <family val="2"/>
        <charset val="136"/>
      </rPr>
      <t>腦力＆創意工作室◎編著</t>
    </r>
  </si>
  <si>
    <t>9789576597152</t>
  </si>
  <si>
    <t>http://www.airitibooks.com/detail.aspx?PublicationID=P20130115010</t>
  </si>
  <si>
    <t>全世界都在玩的科學遊戲（下）</t>
  </si>
  <si>
    <t>9789576597169</t>
  </si>
  <si>
    <t>http://www.airitibooks.com/detail.aspx?PublicationID=P20130115011</t>
  </si>
  <si>
    <r>
      <rPr>
        <sz val="10"/>
        <color indexed="8"/>
        <rFont val="微軟正黑體"/>
        <family val="2"/>
        <charset val="136"/>
      </rPr>
      <t>環境科學</t>
    </r>
  </si>
  <si>
    <r>
      <rPr>
        <sz val="10"/>
        <color indexed="8"/>
        <rFont val="微軟正黑體"/>
        <family val="2"/>
        <charset val="136"/>
      </rPr>
      <t>袁中新</t>
    </r>
  </si>
  <si>
    <t>9789577323323</t>
  </si>
  <si>
    <t>http://www.airitibooks.com/detail.aspx?PublicationID=P20121203028</t>
  </si>
  <si>
    <r>
      <rPr>
        <sz val="10"/>
        <color indexed="8"/>
        <rFont val="微軟正黑體"/>
        <family val="2"/>
        <charset val="136"/>
      </rPr>
      <t>台灣可再生能源發電保價收購政策研析與探討</t>
    </r>
    <phoneticPr fontId="9" type="noConversion"/>
  </si>
  <si>
    <r>
      <rPr>
        <sz val="10"/>
        <color indexed="8"/>
        <rFont val="微軟正黑體"/>
        <family val="2"/>
        <charset val="136"/>
      </rPr>
      <t>財團法人中華經濟研究院</t>
    </r>
    <phoneticPr fontId="9" type="noConversion"/>
  </si>
  <si>
    <r>
      <rPr>
        <sz val="10"/>
        <color indexed="8"/>
        <rFont val="微軟正黑體"/>
        <family val="2"/>
        <charset val="136"/>
      </rPr>
      <t>王京明</t>
    </r>
    <phoneticPr fontId="9" type="noConversion"/>
  </si>
  <si>
    <t>9789867838902</t>
  </si>
  <si>
    <t>http://www.airitibooks.com/detail.aspx?PublicationID=P20130319012</t>
  </si>
  <si>
    <r>
      <rPr>
        <sz val="10"/>
        <color indexed="8"/>
        <rFont val="微軟正黑體"/>
        <family val="2"/>
        <charset val="136"/>
      </rPr>
      <t>生態瞬間</t>
    </r>
  </si>
  <si>
    <r>
      <rPr>
        <sz val="10"/>
        <color indexed="8"/>
        <rFont val="微軟正黑體"/>
        <family val="2"/>
        <charset val="136"/>
      </rPr>
      <t>前衛出版社</t>
    </r>
  </si>
  <si>
    <r>
      <rPr>
        <sz val="10"/>
        <color indexed="8"/>
        <rFont val="微軟正黑體"/>
        <family val="2"/>
        <charset val="136"/>
      </rPr>
      <t>方偉達</t>
    </r>
  </si>
  <si>
    <t>9789578016576</t>
  </si>
  <si>
    <t>http://www.airitibooks.com/detail.aspx?PublicationID=P20111006025</t>
  </si>
  <si>
    <r>
      <rPr>
        <sz val="10"/>
        <color indexed="8"/>
        <rFont val="微軟正黑體"/>
        <family val="2"/>
        <charset val="136"/>
      </rPr>
      <t>面對真相、即刻行動：台灣減碳紀事</t>
    </r>
  </si>
  <si>
    <r>
      <rPr>
        <sz val="10"/>
        <color indexed="8"/>
        <rFont val="微軟正黑體"/>
        <family val="2"/>
        <charset val="136"/>
      </rPr>
      <t>卓越新聞獎基金會</t>
    </r>
  </si>
  <si>
    <t>9789577323613</t>
  </si>
  <si>
    <t>http://www.airitibooks.com/detail.aspx?PublicationID=P20121203033</t>
  </si>
  <si>
    <r>
      <rPr>
        <sz val="10"/>
        <color indexed="8"/>
        <rFont val="微軟正黑體"/>
        <family val="2"/>
        <charset val="136"/>
      </rPr>
      <t>名師開講數學學習方法論</t>
    </r>
  </si>
  <si>
    <r>
      <rPr>
        <sz val="10"/>
        <color indexed="8"/>
        <rFont val="微軟正黑體"/>
        <family val="2"/>
        <charset val="136"/>
      </rPr>
      <t>鴻漸文化出版社</t>
    </r>
  </si>
  <si>
    <r>
      <rPr>
        <sz val="10"/>
        <color indexed="8"/>
        <rFont val="微軟正黑體"/>
        <family val="2"/>
        <charset val="136"/>
      </rPr>
      <t>學習指南針</t>
    </r>
    <r>
      <rPr>
        <sz val="10"/>
        <color indexed="8"/>
        <rFont val="Arial"/>
        <family val="2"/>
      </rPr>
      <t>11</t>
    </r>
  </si>
  <si>
    <t>9789866187209</t>
  </si>
  <si>
    <t>http://www.airitibooks.com/detail.aspx?PublicationID=P20110811022</t>
  </si>
  <si>
    <r>
      <rPr>
        <sz val="10"/>
        <color indexed="8"/>
        <rFont val="微軟正黑體"/>
        <family val="2"/>
        <charset val="136"/>
      </rPr>
      <t>國土復育與水土防災─氣候變遷時代的新思維</t>
    </r>
  </si>
  <si>
    <r>
      <rPr>
        <sz val="10"/>
        <color indexed="8"/>
        <rFont val="微軟正黑體"/>
        <family val="2"/>
        <charset val="136"/>
      </rPr>
      <t>財團法人新台灣人文教基金會</t>
    </r>
  </si>
  <si>
    <r>
      <rPr>
        <sz val="10"/>
        <color indexed="8"/>
        <rFont val="微軟正黑體"/>
        <family val="2"/>
        <charset val="136"/>
      </rPr>
      <t>新台灣人叢書</t>
    </r>
    <r>
      <rPr>
        <sz val="10"/>
        <color indexed="8"/>
        <rFont val="Arial"/>
        <family val="2"/>
      </rPr>
      <t>007</t>
    </r>
  </si>
  <si>
    <r>
      <rPr>
        <sz val="10"/>
        <color indexed="8"/>
        <rFont val="微軟正黑體"/>
        <family val="2"/>
        <charset val="136"/>
      </rPr>
      <t>林鎮洋</t>
    </r>
  </si>
  <si>
    <t>9789868092655</t>
  </si>
  <si>
    <t>http://www.airitibooks.com/detail.aspx?PublicationID=P20120726025</t>
  </si>
  <si>
    <r>
      <rPr>
        <sz val="10"/>
        <color indexed="8"/>
        <rFont val="微軟正黑體"/>
        <family val="2"/>
        <charset val="136"/>
      </rPr>
      <t>大自然的創意大師</t>
    </r>
  </si>
  <si>
    <r>
      <t>Science</t>
    </r>
    <r>
      <rPr>
        <sz val="10"/>
        <color indexed="8"/>
        <rFont val="微軟正黑體"/>
        <family val="2"/>
        <charset val="136"/>
      </rPr>
      <t>科普新知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</si>
  <si>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微軟正黑體"/>
        <family val="2"/>
        <charset val="136"/>
      </rPr>
      <t>修訂版</t>
    </r>
  </si>
  <si>
    <r>
      <rPr>
        <sz val="10"/>
        <color indexed="8"/>
        <rFont val="微軟正黑體"/>
        <family val="2"/>
        <charset val="136"/>
      </rPr>
      <t>王義炯</t>
    </r>
  </si>
  <si>
    <t>9789576856136</t>
  </si>
  <si>
    <t>http://www.airitibooks.com/detail.aspx?PublicationID=P20121128007</t>
  </si>
  <si>
    <r>
      <rPr>
        <sz val="10"/>
        <rFont val="Times New Roman"/>
        <family val="1"/>
      </rPr>
      <t>自然科學</t>
    </r>
  </si>
  <si>
    <r>
      <rPr>
        <sz val="10"/>
        <rFont val="Times New Roman"/>
        <family val="1"/>
      </rPr>
      <t>蟲言蟲語：揭開蟲蟲世界特有的「語言」秘密！</t>
    </r>
  </si>
  <si>
    <r>
      <rPr>
        <sz val="10"/>
        <rFont val="Times New Roman"/>
        <family val="1"/>
      </rPr>
      <t>豐閣出版社</t>
    </r>
  </si>
  <si>
    <r>
      <t>Science</t>
    </r>
    <r>
      <rPr>
        <sz val="10"/>
        <rFont val="Times New Roman"/>
        <family val="1"/>
      </rPr>
      <t>科普新知</t>
    </r>
    <r>
      <rPr>
        <sz val="10"/>
        <rFont val="Arial"/>
        <family val="2"/>
      </rPr>
      <t>3</t>
    </r>
  </si>
  <si>
    <r>
      <rPr>
        <sz val="10"/>
        <rFont val="Times New Roman"/>
        <family val="1"/>
      </rPr>
      <t>修訂版</t>
    </r>
  </si>
  <si>
    <r>
      <rPr>
        <sz val="10"/>
        <rFont val="Times New Roman"/>
        <family val="1"/>
      </rPr>
      <t>付榮恕，鄭延慧</t>
    </r>
  </si>
  <si>
    <t>9789576856150</t>
  </si>
  <si>
    <t>380動物學</t>
  </si>
  <si>
    <t>http://www.airitibooks.com/detail.aspx?PublicationID=P20121127027</t>
  </si>
  <si>
    <r>
      <rPr>
        <sz val="10"/>
        <color indexed="8"/>
        <rFont val="微軟正黑體"/>
        <family val="2"/>
        <charset val="136"/>
      </rPr>
      <t>蕨類生態教學園區教案設計彙編</t>
    </r>
  </si>
  <si>
    <r>
      <rPr>
        <sz val="10"/>
        <color indexed="8"/>
        <rFont val="微軟正黑體"/>
        <family val="2"/>
        <charset val="136"/>
      </rPr>
      <t>國立中正紀念堂管理處</t>
    </r>
  </si>
  <si>
    <r>
      <rPr>
        <sz val="10"/>
        <color indexed="8"/>
        <rFont val="微軟正黑體"/>
        <family val="2"/>
        <charset val="136"/>
      </rPr>
      <t>國立中正紀念堂管理處，黃婉玲，林京美，蘇素芬，柯建榮，徐蕙美，陳采霙，李勁昇，陳淑貞，黃美惠，洪芳忠，莊月嬌，杜富子，林京美，費海英，鄭淑芬，林美蓉，徐文濤　</t>
    </r>
  </si>
  <si>
    <t>1009603504</t>
  </si>
  <si>
    <t>http://www.airitibooks.com/detail.aspx?PublicationID=P20101001060</t>
  </si>
  <si>
    <r>
      <rPr>
        <sz val="10"/>
        <color indexed="8"/>
        <rFont val="微軟正黑體"/>
        <family val="2"/>
        <charset val="136"/>
      </rPr>
      <t>從三大幾何難題的初等證明說起</t>
    </r>
  </si>
  <si>
    <r>
      <rPr>
        <sz val="10"/>
        <color indexed="8"/>
        <rFont val="微軟正黑體"/>
        <family val="2"/>
        <charset val="136"/>
      </rPr>
      <t>黃基</t>
    </r>
  </si>
  <si>
    <t>9789881758996</t>
  </si>
  <si>
    <t>http://www.airitibooks.com/detail.aspx?PublicationID=P20120326020</t>
  </si>
  <si>
    <r>
      <rPr>
        <sz val="10"/>
        <color indexed="8"/>
        <rFont val="微軟正黑體"/>
        <family val="2"/>
        <charset val="136"/>
      </rPr>
      <t>地球上的生物</t>
    </r>
    <phoneticPr fontId="9" type="noConversion"/>
  </si>
  <si>
    <t>9789868803312</t>
  </si>
  <si>
    <t>http://www.airitibooks.com/detail.aspx?PublicationID=P20130306041</t>
  </si>
  <si>
    <r>
      <rPr>
        <sz val="10"/>
        <color indexed="8"/>
        <rFont val="微軟正黑體"/>
        <family val="2"/>
        <charset val="136"/>
      </rPr>
      <t>繁衍的奧秘</t>
    </r>
    <phoneticPr fontId="9" type="noConversion"/>
  </si>
  <si>
    <t>9789868803329</t>
  </si>
  <si>
    <t>http://www.airitibooks.com/detail.aspx?PublicationID=P20130311010</t>
  </si>
  <si>
    <r>
      <rPr>
        <sz val="10"/>
        <color indexed="8"/>
        <rFont val="微軟正黑體"/>
        <family val="2"/>
        <charset val="136"/>
      </rPr>
      <t>綠生活，愛地球</t>
    </r>
  </si>
  <si>
    <t>New Century 38</t>
  </si>
  <si>
    <r>
      <rPr>
        <sz val="10"/>
        <color indexed="8"/>
        <rFont val="微軟正黑體"/>
        <family val="2"/>
        <charset val="136"/>
      </rPr>
      <t>張晴</t>
    </r>
  </si>
  <si>
    <t>9789866297199</t>
  </si>
  <si>
    <t>http://www.airitibooks.com/detail.aspx?PublicationID=P20120305061</t>
  </si>
  <si>
    <r>
      <rPr>
        <sz val="10"/>
        <color indexed="8"/>
        <rFont val="微軟正黑體"/>
        <family val="2"/>
        <charset val="136"/>
      </rPr>
      <t>一次讀懂博弈論</t>
    </r>
  </si>
  <si>
    <r>
      <rPr>
        <sz val="10"/>
        <color indexed="8"/>
        <rFont val="微軟正黑體"/>
        <family val="2"/>
        <charset val="136"/>
      </rPr>
      <t>必讀經典</t>
    </r>
    <r>
      <rPr>
        <sz val="10"/>
        <color indexed="8"/>
        <rFont val="Arial"/>
        <family val="2"/>
      </rPr>
      <t>114</t>
    </r>
  </si>
  <si>
    <r>
      <rPr>
        <sz val="10"/>
        <color indexed="8"/>
        <rFont val="微軟正黑體"/>
        <family val="2"/>
        <charset val="136"/>
      </rPr>
      <t>白波，王碩</t>
    </r>
  </si>
  <si>
    <t>9789866153464</t>
  </si>
  <si>
    <t>http://www.airitibooks.com/detail.aspx?PublicationID=P20120824007</t>
  </si>
  <si>
    <r>
      <rPr>
        <sz val="10"/>
        <color indexed="8"/>
        <rFont val="微軟正黑體"/>
        <family val="2"/>
        <charset val="136"/>
      </rPr>
      <t>珊瑚世界的探索與了解</t>
    </r>
  </si>
  <si>
    <t>9789860302646</t>
  </si>
  <si>
    <t>http://www.airitibooks.com/detail.aspx?PublicationID=P20130531017</t>
  </si>
  <si>
    <r>
      <rPr>
        <sz val="10"/>
        <color indexed="8"/>
        <rFont val="微軟正黑體"/>
        <family val="2"/>
        <charset val="136"/>
      </rPr>
      <t>污染防治與環境管理</t>
    </r>
  </si>
  <si>
    <t>9789577323309</t>
  </si>
  <si>
    <t>http://www.airitibooks.com/detail.aspx?PublicationID=P20121203027</t>
  </si>
  <si>
    <r>
      <rPr>
        <sz val="10"/>
        <color indexed="8"/>
        <rFont val="微軟正黑體"/>
        <family val="2"/>
        <charset val="136"/>
      </rPr>
      <t>科學的文化魅力</t>
    </r>
  </si>
  <si>
    <r>
      <rPr>
        <sz val="10"/>
        <color indexed="8"/>
        <rFont val="微軟正黑體"/>
        <family val="2"/>
        <charset val="136"/>
      </rPr>
      <t>饒毅</t>
    </r>
  </si>
  <si>
    <t>9789814139939</t>
  </si>
  <si>
    <t>http://www.airitibooks.com/detail.aspx?PublicationID=P20091208272</t>
  </si>
  <si>
    <r>
      <rPr>
        <sz val="10"/>
        <color indexed="8"/>
        <rFont val="微軟正黑體"/>
        <family val="2"/>
        <charset val="136"/>
      </rPr>
      <t>關於科學的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個故事</t>
    </r>
  </si>
  <si>
    <r>
      <rPr>
        <sz val="10"/>
        <color indexed="8"/>
        <rFont val="微軟正黑體"/>
        <family val="2"/>
        <charset val="136"/>
      </rPr>
      <t>何南輝，霍致平</t>
    </r>
  </si>
  <si>
    <t>9789576596599</t>
  </si>
  <si>
    <t>http://www.airitibooks.com/detail.aspx?PublicationID=P20090328616</t>
  </si>
  <si>
    <r>
      <rPr>
        <sz val="10"/>
        <color indexed="8"/>
        <rFont val="微軟正黑體"/>
        <family val="2"/>
        <charset val="136"/>
      </rPr>
      <t>水資源管理與自來水工程</t>
    </r>
  </si>
  <si>
    <r>
      <rPr>
        <sz val="10"/>
        <color indexed="8"/>
        <rFont val="微軟正黑體"/>
        <family val="2"/>
        <charset val="136"/>
      </rPr>
      <t>國立中山大學</t>
    </r>
  </si>
  <si>
    <r>
      <rPr>
        <sz val="10"/>
        <color indexed="8"/>
        <rFont val="微軟正黑體"/>
        <family val="2"/>
        <charset val="136"/>
      </rPr>
      <t>樓基中</t>
    </r>
  </si>
  <si>
    <t>9572805215</t>
  </si>
  <si>
    <t>http://www.airitibooks.com/detail.aspx?PublicationID=P20120621196</t>
  </si>
  <si>
    <r>
      <rPr>
        <sz val="10"/>
        <color indexed="8"/>
        <rFont val="微軟正黑體"/>
        <family val="2"/>
        <charset val="136"/>
      </rPr>
      <t>玉山國家公園委託研究調查與生物多樣性永續成果發表會論文集</t>
    </r>
  </si>
  <si>
    <r>
      <rPr>
        <sz val="10"/>
        <color indexed="8"/>
        <rFont val="微軟正黑體"/>
        <family val="2"/>
        <charset val="136"/>
      </rPr>
      <t>玉山國家公園管理處</t>
    </r>
  </si>
  <si>
    <t>9789860275902</t>
  </si>
  <si>
    <t>http://www.airitibooks.com/detail.aspx?PublicationID=P20130531021</t>
  </si>
  <si>
    <r>
      <rPr>
        <sz val="10"/>
        <color indexed="8"/>
        <rFont val="微軟正黑體"/>
        <family val="2"/>
        <charset val="136"/>
      </rPr>
      <t>前進雨林</t>
    </r>
  </si>
  <si>
    <r>
      <rPr>
        <sz val="10"/>
        <color indexed="8"/>
        <rFont val="微軟正黑體"/>
        <family val="2"/>
        <charset val="136"/>
      </rPr>
      <t>陳玉峯</t>
    </r>
  </si>
  <si>
    <t>9789578016408</t>
  </si>
  <si>
    <t>http://www.airitibooks.com/detail.aspx?PublicationID=P20111006027</t>
  </si>
  <si>
    <r>
      <rPr>
        <sz val="10"/>
        <color indexed="8"/>
        <rFont val="微軟正黑體"/>
        <family val="2"/>
        <charset val="136"/>
      </rPr>
      <t>流體熱物性：估算方法及應用</t>
    </r>
  </si>
  <si>
    <r>
      <rPr>
        <sz val="10"/>
        <color indexed="8"/>
        <rFont val="微軟正黑體"/>
        <family val="2"/>
        <charset val="136"/>
      </rPr>
      <t>鍾天鴻</t>
    </r>
  </si>
  <si>
    <t>9789577484390</t>
  </si>
  <si>
    <t>http://www.airitibooks.com/detail.aspx?PublicationID=P20121205025</t>
  </si>
  <si>
    <r>
      <rPr>
        <sz val="10"/>
        <color indexed="8"/>
        <rFont val="微軟正黑體"/>
        <family val="2"/>
        <charset val="136"/>
      </rPr>
      <t>海洋教育：海洋故事教學</t>
    </r>
  </si>
  <si>
    <r>
      <rPr>
        <sz val="10"/>
        <color indexed="8"/>
        <rFont val="微軟正黑體"/>
        <family val="2"/>
        <charset val="136"/>
      </rPr>
      <t>吳靖國，施心茹，何文婷，謝素月，張思涵，鍾守惠，楊昕蕙</t>
    </r>
  </si>
  <si>
    <t>9789577484420</t>
  </si>
  <si>
    <t>http://www.airitibooks.com/detail.aspx?PublicationID=P20121205026</t>
  </si>
  <si>
    <r>
      <rPr>
        <sz val="10"/>
        <color indexed="8"/>
        <rFont val="微軟正黑體"/>
        <family val="2"/>
        <charset val="136"/>
      </rPr>
      <t>遺傳機制研究</t>
    </r>
  </si>
  <si>
    <r>
      <rPr>
        <sz val="10"/>
        <color indexed="8"/>
        <rFont val="微軟正黑體"/>
        <family val="2"/>
        <charset val="136"/>
      </rPr>
      <t>何世屏</t>
    </r>
  </si>
  <si>
    <t>9789572805251</t>
  </si>
  <si>
    <t>http://www.airitibooks.com/detail.aspx?PublicationID=P20120621202</t>
  </si>
  <si>
    <r>
      <rPr>
        <sz val="10"/>
        <color indexed="8"/>
        <rFont val="微軟正黑體"/>
        <family val="2"/>
        <charset val="136"/>
      </rPr>
      <t>高等資優數學：問題研究與發掘</t>
    </r>
  </si>
  <si>
    <r>
      <rPr>
        <sz val="10"/>
        <color indexed="8"/>
        <rFont val="微軟正黑體"/>
        <family val="2"/>
        <charset val="136"/>
      </rPr>
      <t>水牛文化事業有限公司</t>
    </r>
  </si>
  <si>
    <r>
      <rPr>
        <sz val="10"/>
        <color indexed="8"/>
        <rFont val="微軟正黑體"/>
        <family val="2"/>
        <charset val="136"/>
      </rPr>
      <t>張國男</t>
    </r>
  </si>
  <si>
    <t>9789575998400</t>
  </si>
  <si>
    <t>http://www.airitibooks.com/detail.aspx?PublicationID=P20110331066</t>
  </si>
  <si>
    <r>
      <rPr>
        <sz val="10"/>
        <color indexed="8"/>
        <rFont val="微軟正黑體"/>
        <family val="2"/>
        <charset val="136"/>
      </rPr>
      <t>幸福滋味：傾聽憂鬱的心聲</t>
    </r>
    <phoneticPr fontId="9" type="noConversion"/>
  </si>
  <si>
    <r>
      <rPr>
        <sz val="10"/>
        <color indexed="8"/>
        <rFont val="微軟正黑體"/>
        <family val="2"/>
        <charset val="136"/>
      </rPr>
      <t>單題思等</t>
    </r>
    <r>
      <rPr>
        <sz val="10"/>
        <color indexed="8"/>
        <rFont val="Arial"/>
        <family val="2"/>
      </rPr>
      <t>…</t>
    </r>
    <phoneticPr fontId="9" type="noConversion"/>
  </si>
  <si>
    <t>9789866782619</t>
  </si>
  <si>
    <t>http://www.airitibooks.com/detail.aspx?PublicationID=P20130131109</t>
  </si>
  <si>
    <r>
      <rPr>
        <sz val="10"/>
        <color indexed="8"/>
        <rFont val="微軟正黑體"/>
        <family val="2"/>
        <charset val="136"/>
      </rPr>
      <t>未來：不一樣的台灣</t>
    </r>
    <r>
      <rPr>
        <sz val="10"/>
        <color indexed="8"/>
        <rFont val="Arial"/>
        <family val="2"/>
      </rPr>
      <t xml:space="preserve"> Taiwan Next</t>
    </r>
    <phoneticPr fontId="9" type="noConversion"/>
  </si>
  <si>
    <r>
      <rPr>
        <sz val="10"/>
        <color indexed="8"/>
        <rFont val="微軟正黑體"/>
        <family val="2"/>
        <charset val="136"/>
      </rPr>
      <t>新文化教室</t>
    </r>
    <phoneticPr fontId="9" type="noConversion"/>
  </si>
  <si>
    <r>
      <rPr>
        <sz val="10"/>
        <color indexed="8"/>
        <rFont val="微軟正黑體"/>
        <family val="2"/>
        <charset val="136"/>
      </rPr>
      <t>謝長廷</t>
    </r>
    <phoneticPr fontId="9" type="noConversion"/>
  </si>
  <si>
    <t>9789868582811</t>
  </si>
  <si>
    <t>http://www.airitibooks.com/detail.aspx?PublicationID=P20130311037</t>
  </si>
  <si>
    <r>
      <rPr>
        <sz val="10"/>
        <color indexed="8"/>
        <rFont val="微軟正黑體"/>
        <family val="2"/>
        <charset val="136"/>
      </rPr>
      <t>培養哈佛領導力的</t>
    </r>
    <r>
      <rPr>
        <sz val="10"/>
        <color indexed="8"/>
        <rFont val="Arial"/>
        <family val="2"/>
      </rPr>
      <t>35</t>
    </r>
    <r>
      <rPr>
        <sz val="10"/>
        <color indexed="8"/>
        <rFont val="微軟正黑體"/>
        <family val="2"/>
        <charset val="136"/>
      </rPr>
      <t>堂必修學分</t>
    </r>
  </si>
  <si>
    <r>
      <rPr>
        <sz val="10"/>
        <color indexed="8"/>
        <rFont val="微軟正黑體"/>
        <family val="2"/>
        <charset val="136"/>
      </rPr>
      <t>譚地洲</t>
    </r>
  </si>
  <si>
    <t>9867053834</t>
  </si>
  <si>
    <t>http://www.airitibooks.com/detail.aspx?PublicationID=P20090331394</t>
  </si>
  <si>
    <r>
      <rPr>
        <sz val="10"/>
        <color indexed="8"/>
        <rFont val="微軟正黑體"/>
        <family val="2"/>
        <charset val="136"/>
      </rPr>
      <t>新鮮人求職的</t>
    </r>
    <r>
      <rPr>
        <sz val="10"/>
        <color indexed="8"/>
        <rFont val="Arial"/>
        <family val="2"/>
      </rPr>
      <t>23</t>
    </r>
    <r>
      <rPr>
        <sz val="10"/>
        <color indexed="8"/>
        <rFont val="微軟正黑體"/>
        <family val="2"/>
        <charset val="136"/>
      </rPr>
      <t>堂修練</t>
    </r>
  </si>
  <si>
    <r>
      <t>StevenPan</t>
    </r>
    <r>
      <rPr>
        <sz val="10"/>
        <color indexed="8"/>
        <rFont val="微軟正黑體"/>
        <family val="2"/>
        <charset val="136"/>
      </rPr>
      <t>，</t>
    </r>
    <r>
      <rPr>
        <sz val="10"/>
        <color indexed="8"/>
        <rFont val="Arial"/>
        <family val="2"/>
      </rPr>
      <t>LeslieChang</t>
    </r>
  </si>
  <si>
    <t>9867053389</t>
  </si>
  <si>
    <t>http://www.airitibooks.com/detail.aspx?PublicationID=P20090331447</t>
  </si>
  <si>
    <r>
      <rPr>
        <sz val="10"/>
        <color indexed="8"/>
        <rFont val="微軟正黑體"/>
        <family val="2"/>
        <charset val="136"/>
      </rPr>
      <t>兩個中等生：孩子教我這些事</t>
    </r>
  </si>
  <si>
    <r>
      <rPr>
        <sz val="10"/>
        <color indexed="8"/>
        <rFont val="微軟正黑體"/>
        <family val="2"/>
        <charset val="136"/>
      </rPr>
      <t>世茂出版有限公司</t>
    </r>
  </si>
  <si>
    <r>
      <rPr>
        <sz val="10"/>
        <color indexed="8"/>
        <rFont val="微軟正黑體"/>
        <family val="2"/>
        <charset val="136"/>
      </rPr>
      <t>婦幼館</t>
    </r>
    <r>
      <rPr>
        <sz val="10"/>
        <color indexed="8"/>
        <rFont val="Arial"/>
        <family val="2"/>
      </rPr>
      <t>120</t>
    </r>
  </si>
  <si>
    <r>
      <rPr>
        <sz val="10"/>
        <color indexed="8"/>
        <rFont val="微軟正黑體"/>
        <family val="2"/>
        <charset val="136"/>
      </rPr>
      <t>劉繼榮，張一凡</t>
    </r>
  </si>
  <si>
    <t>9789866363887</t>
  </si>
  <si>
    <t>http://www.airitibooks.com/detail.aspx?PublicationID=P20111024001</t>
  </si>
  <si>
    <r>
      <t>20</t>
    </r>
    <r>
      <rPr>
        <sz val="10"/>
        <color indexed="8"/>
        <rFont val="微軟正黑體"/>
        <family val="2"/>
        <charset val="136"/>
      </rPr>
      <t>幾歲就該知道的公關策略術</t>
    </r>
  </si>
  <si>
    <r>
      <rPr>
        <sz val="10"/>
        <color indexed="8"/>
        <rFont val="微軟正黑體"/>
        <family val="2"/>
        <charset val="136"/>
      </rPr>
      <t>達人文創事業有限公司</t>
    </r>
  </si>
  <si>
    <r>
      <rPr>
        <sz val="10"/>
        <color indexed="8"/>
        <rFont val="微軟正黑體"/>
        <family val="2"/>
        <charset val="136"/>
      </rPr>
      <t>處世成功</t>
    </r>
    <r>
      <rPr>
        <sz val="10"/>
        <color indexed="8"/>
        <rFont val="Arial"/>
        <family val="2"/>
      </rPr>
      <t>006</t>
    </r>
  </si>
  <si>
    <r>
      <rPr>
        <sz val="10"/>
        <color indexed="8"/>
        <rFont val="微軟正黑體"/>
        <family val="2"/>
        <charset val="136"/>
      </rPr>
      <t>蔡亞蘭</t>
    </r>
  </si>
  <si>
    <t>9789868669772</t>
  </si>
  <si>
    <t>http://www.airitibooks.com/detail.aspx?PublicationID=P20110930003</t>
  </si>
  <si>
    <r>
      <rPr>
        <sz val="10"/>
        <color indexed="8"/>
        <rFont val="微軟正黑體"/>
        <family val="2"/>
        <charset val="136"/>
      </rPr>
      <t>夾腳拖的夏天：從台北到花蓮的生活實驗</t>
    </r>
    <phoneticPr fontId="9" type="noConversion"/>
  </si>
  <si>
    <r>
      <rPr>
        <sz val="10"/>
        <color indexed="8"/>
        <rFont val="微軟正黑體"/>
        <family val="2"/>
        <charset val="136"/>
      </rPr>
      <t>瞿欣怡</t>
    </r>
    <phoneticPr fontId="9" type="noConversion"/>
  </si>
  <si>
    <t>9789866112171</t>
  </si>
  <si>
    <t>http://www.airitibooks.com/detail.aspx?PublicationID=P20130131099</t>
  </si>
  <si>
    <r>
      <rPr>
        <sz val="10"/>
        <color indexed="8"/>
        <rFont val="微軟正黑體"/>
        <family val="2"/>
        <charset val="136"/>
      </rPr>
      <t>台灣社會運動再出發</t>
    </r>
  </si>
  <si>
    <r>
      <rPr>
        <sz val="10"/>
        <color indexed="8"/>
        <rFont val="微軟正黑體"/>
        <family val="2"/>
        <charset val="136"/>
      </rPr>
      <t>蕭新煌，顧忠華</t>
    </r>
  </si>
  <si>
    <t>9789577323781</t>
  </si>
  <si>
    <t>http://www.airitibooks.com/detail.aspx?PublicationID=P20121203037</t>
  </si>
  <si>
    <r>
      <t>Chinamerica</t>
    </r>
    <r>
      <rPr>
        <sz val="10"/>
        <color indexed="8"/>
        <rFont val="微軟正黑體"/>
        <family val="2"/>
        <charset val="136"/>
      </rPr>
      <t>：看中美競合關係如何改變世界</t>
    </r>
  </si>
  <si>
    <r>
      <rPr>
        <sz val="10"/>
        <color indexed="8"/>
        <rFont val="微軟正黑體"/>
        <family val="2"/>
        <charset val="136"/>
      </rPr>
      <t>美商麥格羅希爾國際股份有限公司台灣分公司</t>
    </r>
  </si>
  <si>
    <r>
      <rPr>
        <sz val="10"/>
        <color indexed="8"/>
        <rFont val="微軟正黑體"/>
        <family val="2"/>
        <charset val="136"/>
      </rPr>
      <t>全球趨勢</t>
    </r>
    <r>
      <rPr>
        <sz val="10"/>
        <color indexed="8"/>
        <rFont val="Arial"/>
        <family val="2"/>
      </rPr>
      <t>GT007</t>
    </r>
  </si>
  <si>
    <r>
      <rPr>
        <sz val="10"/>
        <color indexed="8"/>
        <rFont val="微軟正黑體"/>
        <family val="2"/>
        <charset val="136"/>
      </rPr>
      <t>韓德爾‧瓊斯（</t>
    </r>
    <r>
      <rPr>
        <sz val="10"/>
        <color indexed="8"/>
        <rFont val="Arial"/>
        <family val="2"/>
      </rPr>
      <t>Handel Jones</t>
    </r>
    <r>
      <rPr>
        <sz val="10"/>
        <color indexed="8"/>
        <rFont val="微軟正黑體"/>
        <family val="2"/>
        <charset val="136"/>
      </rPr>
      <t>）</t>
    </r>
  </si>
  <si>
    <t>9789861577418</t>
  </si>
  <si>
    <t>http://www.airitibooks.com/detail.aspx?PublicationID=P20121004042</t>
  </si>
  <si>
    <r>
      <rPr>
        <sz val="10"/>
        <color indexed="8"/>
        <rFont val="微軟正黑體"/>
        <family val="2"/>
        <charset val="136"/>
      </rPr>
      <t>家庭社會學：婚姻移民人權的推動與實踐</t>
    </r>
  </si>
  <si>
    <r>
      <rPr>
        <sz val="10"/>
        <color indexed="8"/>
        <rFont val="微軟正黑體"/>
        <family val="2"/>
        <charset val="136"/>
      </rPr>
      <t>葉郁菁</t>
    </r>
  </si>
  <si>
    <t>9789577323750</t>
  </si>
  <si>
    <t>http://www.airitibooks.com/detail.aspx?PublicationID=P20121203036</t>
  </si>
  <si>
    <r>
      <rPr>
        <sz val="10"/>
        <rFont val="微軟正黑體"/>
        <family val="2"/>
        <charset val="136"/>
      </rPr>
      <t>行政專題論述〈增訂二版〉</t>
    </r>
    <phoneticPr fontId="9" type="noConversion"/>
  </si>
  <si>
    <r>
      <rPr>
        <sz val="10"/>
        <rFont val="微軟正黑體"/>
        <family val="2"/>
        <charset val="136"/>
      </rPr>
      <t>修訂版</t>
    </r>
  </si>
  <si>
    <r>
      <rPr>
        <sz val="10"/>
        <rFont val="微軟正黑體"/>
        <family val="2"/>
        <charset val="136"/>
      </rPr>
      <t>黃姣潔</t>
    </r>
  </si>
  <si>
    <t>9789862216125</t>
  </si>
  <si>
    <t>http://www.airitibooks.com/detail.aspx?PublicationID=P20110331016</t>
  </si>
  <si>
    <r>
      <rPr>
        <sz val="10"/>
        <color indexed="8"/>
        <rFont val="微軟正黑體"/>
        <family val="2"/>
        <charset val="136"/>
      </rPr>
      <t>智慧財產權法</t>
    </r>
  </si>
  <si>
    <r>
      <rPr>
        <sz val="10"/>
        <color indexed="8"/>
        <rFont val="微軟正黑體"/>
        <family val="2"/>
        <charset val="136"/>
      </rPr>
      <t>楊智傑</t>
    </r>
  </si>
  <si>
    <t>9789862653623</t>
  </si>
  <si>
    <t>http://www.airitibooks.com/detail.aspx?PublicationID=P20121112047</t>
  </si>
  <si>
    <r>
      <rPr>
        <sz val="10"/>
        <color indexed="8"/>
        <rFont val="微軟正黑體"/>
        <family val="2"/>
        <charset val="136"/>
      </rPr>
      <t>新編刑事鑑識精粹</t>
    </r>
  </si>
  <si>
    <r>
      <rPr>
        <sz val="10"/>
        <color indexed="8"/>
        <rFont val="微軟正黑體"/>
        <family val="2"/>
        <charset val="136"/>
      </rPr>
      <t>士明圖書文化事業有限公司</t>
    </r>
  </si>
  <si>
    <r>
      <rPr>
        <sz val="10"/>
        <color indexed="8"/>
        <rFont val="微軟正黑體"/>
        <family val="2"/>
        <charset val="136"/>
      </rPr>
      <t>李如霞老師工作室</t>
    </r>
  </si>
  <si>
    <t>4717048166693</t>
  </si>
  <si>
    <t>http://www.airitibooks.com/detail.aspx?PublicationID=P20121220010</t>
  </si>
  <si>
    <r>
      <rPr>
        <sz val="10"/>
        <color indexed="8"/>
        <rFont val="微軟正黑體"/>
        <family val="2"/>
        <charset val="136"/>
      </rPr>
      <t>社會科學</t>
    </r>
    <phoneticPr fontId="9" type="noConversion"/>
  </si>
  <si>
    <r>
      <rPr>
        <sz val="10"/>
        <color indexed="8"/>
        <rFont val="微軟正黑體"/>
        <family val="2"/>
        <charset val="136"/>
      </rPr>
      <t>著作權法暨相關法規</t>
    </r>
  </si>
  <si>
    <r>
      <rPr>
        <sz val="10"/>
        <color indexed="8"/>
        <rFont val="微軟正黑體"/>
        <family val="2"/>
        <charset val="136"/>
      </rPr>
      <t>經濟部智慧財產局</t>
    </r>
  </si>
  <si>
    <t>9789860249040</t>
  </si>
  <si>
    <t>http://www.airitibooks.com/detail.aspx?PublicationID=P20130521165</t>
  </si>
  <si>
    <t>原出版年代2010, 生產後發現出版社提供資訊有誤，更新為2012</t>
  </si>
  <si>
    <r>
      <rPr>
        <sz val="10"/>
        <color indexed="8"/>
        <rFont val="微軟正黑體"/>
        <family val="2"/>
        <charset val="136"/>
      </rPr>
      <t>讓大師教你輕鬆讀書</t>
    </r>
  </si>
  <si>
    <r>
      <rPr>
        <sz val="10"/>
        <color indexed="8"/>
        <rFont val="微軟正黑體"/>
        <family val="2"/>
        <charset val="136"/>
      </rPr>
      <t>黑川康正</t>
    </r>
  </si>
  <si>
    <t>9789866793295</t>
  </si>
  <si>
    <t>http://www.airitibooks.com/detail.aspx?PublicationID=P20100425305</t>
  </si>
  <si>
    <r>
      <rPr>
        <sz val="10"/>
        <color indexed="8"/>
        <rFont val="微軟正黑體"/>
        <family val="2"/>
        <charset val="136"/>
      </rPr>
      <t>病是教養出來的（第二集）愛與礙</t>
    </r>
  </si>
  <si>
    <r>
      <rPr>
        <sz val="10"/>
        <color indexed="8"/>
        <rFont val="微軟正黑體"/>
        <family val="2"/>
        <charset val="136"/>
      </rPr>
      <t>人智出版社有限公司</t>
    </r>
  </si>
  <si>
    <r>
      <rPr>
        <sz val="10"/>
        <color indexed="8"/>
        <rFont val="微軟正黑體"/>
        <family val="2"/>
        <charset val="136"/>
      </rPr>
      <t>教養系列</t>
    </r>
    <r>
      <rPr>
        <sz val="10"/>
        <color indexed="8"/>
        <rFont val="Arial"/>
        <family val="2"/>
      </rPr>
      <t>002</t>
    </r>
  </si>
  <si>
    <r>
      <rPr>
        <sz val="10"/>
        <color indexed="8"/>
        <rFont val="微軟正黑體"/>
        <family val="2"/>
        <charset val="136"/>
      </rPr>
      <t>許姿妙</t>
    </r>
  </si>
  <si>
    <t>9789868752238</t>
  </si>
  <si>
    <t>http://www.airitibooks.com/detail.aspx?PublicationID=P20120905016</t>
  </si>
  <si>
    <r>
      <rPr>
        <sz val="10"/>
        <color indexed="8"/>
        <rFont val="微軟正黑體"/>
        <family val="2"/>
        <charset val="136"/>
      </rPr>
      <t>愛情白皮書：戀愛達人的追愛祕密</t>
    </r>
    <phoneticPr fontId="9" type="noConversion"/>
  </si>
  <si>
    <r>
      <rPr>
        <sz val="10"/>
        <color indexed="8"/>
        <rFont val="微軟正黑體"/>
        <family val="2"/>
        <charset val="136"/>
      </rPr>
      <t>全方位學習系列</t>
    </r>
    <r>
      <rPr>
        <sz val="10"/>
        <color indexed="8"/>
        <rFont val="Arial"/>
        <family val="2"/>
      </rPr>
      <t>40</t>
    </r>
  </si>
  <si>
    <r>
      <rPr>
        <sz val="10"/>
        <color indexed="8"/>
        <rFont val="微軟正黑體"/>
        <family val="2"/>
        <charset val="136"/>
      </rPr>
      <t>茱麗葉</t>
    </r>
  </si>
  <si>
    <t>9789866070563</t>
  </si>
  <si>
    <t>http://www.airitibooks.com/detail.aspx?PublicationID=P20121105006</t>
  </si>
  <si>
    <r>
      <rPr>
        <sz val="10"/>
        <rFont val="微軟正黑體"/>
        <family val="2"/>
        <charset val="136"/>
      </rPr>
      <t>社區實作教學設計槪要</t>
    </r>
    <phoneticPr fontId="9" type="noConversion"/>
  </si>
  <si>
    <r>
      <rPr>
        <sz val="10"/>
        <rFont val="微軟正黑體"/>
        <family val="2"/>
        <charset val="136"/>
      </rPr>
      <t>松慧有限公司</t>
    </r>
  </si>
  <si>
    <r>
      <rPr>
        <sz val="10"/>
        <rFont val="微軟正黑體"/>
        <family val="2"/>
        <charset val="136"/>
      </rPr>
      <t>羅國英</t>
    </r>
  </si>
  <si>
    <t>9789867599377</t>
  </si>
  <si>
    <t>http://www.airitibooks.com/detail.aspx?PublicationID=P20120102001</t>
  </si>
  <si>
    <r>
      <t>100%</t>
    </r>
    <r>
      <rPr>
        <sz val="10"/>
        <color indexed="8"/>
        <rFont val="微軟正黑體"/>
        <family val="2"/>
        <charset val="136"/>
      </rPr>
      <t>成功的小孩靠媽媽的用心</t>
    </r>
  </si>
  <si>
    <r>
      <rPr>
        <sz val="10"/>
        <color indexed="8"/>
        <rFont val="微軟正黑體"/>
        <family val="2"/>
        <charset val="136"/>
      </rPr>
      <t>王方</t>
    </r>
  </si>
  <si>
    <t>9867046838</t>
  </si>
  <si>
    <t>http://www.airitibooks.com/detail.aspx?PublicationID=P20090325389</t>
  </si>
  <si>
    <r>
      <rPr>
        <sz val="10"/>
        <rFont val="微軟正黑體"/>
        <family val="2"/>
        <charset val="136"/>
      </rPr>
      <t>領導者的智慧與力量</t>
    </r>
    <phoneticPr fontId="9" type="noConversion"/>
  </si>
  <si>
    <r>
      <rPr>
        <sz val="10"/>
        <rFont val="微軟正黑體"/>
        <family val="2"/>
        <charset val="136"/>
      </rPr>
      <t>喬木書房</t>
    </r>
  </si>
  <si>
    <t>smart02</t>
  </si>
  <si>
    <r>
      <rPr>
        <sz val="10"/>
        <rFont val="微軟正黑體"/>
        <family val="2"/>
        <charset val="136"/>
      </rPr>
      <t>李一宇</t>
    </r>
  </si>
  <si>
    <t>9789866546303</t>
  </si>
  <si>
    <t>http://www.airitibooks.com/detail.aspx?PublicationID=P20110906065</t>
  </si>
  <si>
    <t>從哈巴狗變瘋狗 : 臺灣媒體亂象紀實</t>
  </si>
  <si>
    <r>
      <rPr>
        <sz val="10"/>
        <color indexed="8"/>
        <rFont val="微軟正黑體"/>
        <family val="2"/>
        <charset val="136"/>
      </rPr>
      <t>盧世祥</t>
    </r>
  </si>
  <si>
    <t>9789578015777</t>
  </si>
  <si>
    <t>http://www.airitibooks.com/detail.aspx?PublicationID=P20130529039</t>
  </si>
  <si>
    <r>
      <t>30</t>
    </r>
    <r>
      <rPr>
        <sz val="10"/>
        <color indexed="10"/>
        <rFont val="細明體"/>
        <family val="3"/>
        <charset val="136"/>
      </rPr>
      <t>開始－打造亮麗熟年</t>
    </r>
    <phoneticPr fontId="9" type="noConversion"/>
  </si>
  <si>
    <r>
      <rPr>
        <sz val="10"/>
        <color indexed="8"/>
        <rFont val="微軟正黑體"/>
        <family val="2"/>
        <charset val="136"/>
      </rPr>
      <t>身體文化：</t>
    </r>
    <r>
      <rPr>
        <sz val="10"/>
        <color indexed="8"/>
        <rFont val="Arial"/>
        <family val="2"/>
      </rPr>
      <t>109</t>
    </r>
  </si>
  <si>
    <r>
      <rPr>
        <sz val="10"/>
        <color indexed="8"/>
        <rFont val="微軟正黑體"/>
        <family val="2"/>
        <charset val="136"/>
      </rPr>
      <t>陳永儀</t>
    </r>
  </si>
  <si>
    <t>9789571355238</t>
  </si>
  <si>
    <t>http://www.airitibooks.com/detail.aspx?PublicationID=P20120620058</t>
  </si>
  <si>
    <r>
      <rPr>
        <sz val="10"/>
        <color indexed="8"/>
        <rFont val="細明體"/>
        <family val="3"/>
        <charset val="136"/>
      </rPr>
      <t>原書名</t>
    </r>
    <r>
      <rPr>
        <sz val="10"/>
        <color indexed="8"/>
        <rFont val="Arial"/>
        <family val="2"/>
      </rPr>
      <t>: 30</t>
    </r>
    <r>
      <rPr>
        <sz val="10"/>
        <color indexed="8"/>
        <rFont val="細明體"/>
        <family val="3"/>
        <charset val="136"/>
      </rPr>
      <t>開始－打造亮麗</t>
    </r>
    <r>
      <rPr>
        <sz val="10"/>
        <color indexed="10"/>
        <rFont val="細明體"/>
        <family val="3"/>
        <charset val="136"/>
      </rPr>
      <t>人生</t>
    </r>
    <phoneticPr fontId="2" type="noConversion"/>
  </si>
  <si>
    <r>
      <t>60</t>
    </r>
    <r>
      <rPr>
        <sz val="10"/>
        <color indexed="8"/>
        <rFont val="微軟正黑體"/>
        <family val="2"/>
        <charset val="136"/>
      </rPr>
      <t>年台海風雲大揭秘</t>
    </r>
    <phoneticPr fontId="9" type="noConversion"/>
  </si>
  <si>
    <r>
      <rPr>
        <sz val="10"/>
        <color indexed="8"/>
        <rFont val="微軟正黑體"/>
        <family val="2"/>
        <charset val="136"/>
      </rPr>
      <t>靈活文化事業有限公司</t>
    </r>
  </si>
  <si>
    <r>
      <rPr>
        <sz val="10"/>
        <color indexed="8"/>
        <rFont val="微軟正黑體"/>
        <family val="2"/>
        <charset val="136"/>
      </rPr>
      <t>大解讀系列</t>
    </r>
    <r>
      <rPr>
        <sz val="10"/>
        <color indexed="8"/>
        <rFont val="Arial"/>
        <family val="2"/>
      </rPr>
      <t>31</t>
    </r>
  </si>
  <si>
    <r>
      <rPr>
        <sz val="10"/>
        <color indexed="8"/>
        <rFont val="微軟正黑體"/>
        <family val="2"/>
        <charset val="136"/>
      </rPr>
      <t>李亮、李立等</t>
    </r>
    <r>
      <rPr>
        <sz val="10"/>
        <color indexed="8"/>
        <rFont val="Arial"/>
        <family val="2"/>
      </rPr>
      <t>…</t>
    </r>
  </si>
  <si>
    <t>9789867027849</t>
  </si>
  <si>
    <t>http://www.airitibooks.com/detail.aspx?PublicationID=P20121112051</t>
  </si>
  <si>
    <r>
      <rPr>
        <sz val="10"/>
        <color indexed="8"/>
        <rFont val="微軟正黑體"/>
        <family val="2"/>
        <charset val="136"/>
      </rPr>
      <t>給年輕人讀的孫子兵法</t>
    </r>
  </si>
  <si>
    <r>
      <rPr>
        <sz val="10"/>
        <color indexed="8"/>
        <rFont val="微軟正黑體"/>
        <family val="2"/>
        <charset val="136"/>
      </rPr>
      <t>孫武</t>
    </r>
  </si>
  <si>
    <t>9789866351914</t>
  </si>
  <si>
    <t>http://www.airitibooks.com/detail.aspx?PublicationID=P20111012029</t>
  </si>
  <si>
    <r>
      <rPr>
        <sz val="10"/>
        <color indexed="8"/>
        <rFont val="微軟正黑體"/>
        <family val="2"/>
        <charset val="136"/>
      </rPr>
      <t>成功的領導與說話藝術</t>
    </r>
  </si>
  <si>
    <t>KimH.Krisco</t>
  </si>
  <si>
    <t>9867053664</t>
  </si>
  <si>
    <t>http://www.airitibooks.com/detail.aspx?PublicationID=P20090331371</t>
  </si>
  <si>
    <r>
      <rPr>
        <sz val="10"/>
        <color indexed="8"/>
        <rFont val="微軟正黑體"/>
        <family val="2"/>
        <charset val="136"/>
      </rPr>
      <t>家和萬事興</t>
    </r>
  </si>
  <si>
    <r>
      <rPr>
        <sz val="10"/>
        <color indexed="8"/>
        <rFont val="微軟正黑體"/>
        <family val="2"/>
        <charset val="136"/>
      </rPr>
      <t>中華文化館</t>
    </r>
    <r>
      <rPr>
        <sz val="10"/>
        <color indexed="8"/>
        <rFont val="Arial"/>
        <family val="2"/>
      </rPr>
      <t>004</t>
    </r>
  </si>
  <si>
    <r>
      <rPr>
        <sz val="10"/>
        <color indexed="8"/>
        <rFont val="微軟正黑體"/>
        <family val="2"/>
        <charset val="136"/>
      </rPr>
      <t>王元五</t>
    </r>
  </si>
  <si>
    <t>9789865936129</t>
  </si>
  <si>
    <t>http://www.airitibooks.com/detail.aspx?PublicationID=P20121029025</t>
  </si>
  <si>
    <r>
      <rPr>
        <sz val="10"/>
        <color indexed="8"/>
        <rFont val="微軟正黑體"/>
        <family val="2"/>
        <charset val="136"/>
      </rPr>
      <t>未來，你的老闆是大陸人！</t>
    </r>
    <r>
      <rPr>
        <sz val="10"/>
        <color indexed="8"/>
        <rFont val="Arial"/>
        <family val="2"/>
      </rPr>
      <t>?</t>
    </r>
  </si>
  <si>
    <r>
      <rPr>
        <sz val="10"/>
        <color indexed="8"/>
        <rFont val="微軟正黑體"/>
        <family val="2"/>
        <charset val="136"/>
      </rPr>
      <t>黃昱文</t>
    </r>
  </si>
  <si>
    <t>9789867468451</t>
  </si>
  <si>
    <t>http://www.airitibooks.com/detail.aspx?PublicationID=P20101118030</t>
  </si>
  <si>
    <r>
      <rPr>
        <sz val="10"/>
        <color indexed="8"/>
        <rFont val="微軟正黑體"/>
        <family val="2"/>
        <charset val="136"/>
      </rPr>
      <t>運動作為社會自我教習：台社社會運動讀本〈上〉</t>
    </r>
  </si>
  <si>
    <r>
      <rPr>
        <sz val="10"/>
        <color indexed="8"/>
        <rFont val="微軟正黑體"/>
        <family val="2"/>
        <charset val="136"/>
      </rPr>
      <t>台灣社會研究雜誌社</t>
    </r>
  </si>
  <si>
    <r>
      <rPr>
        <sz val="10"/>
        <color indexed="8"/>
        <rFont val="微軟正黑體"/>
        <family val="2"/>
        <charset val="136"/>
      </rPr>
      <t>台社讀本</t>
    </r>
  </si>
  <si>
    <r>
      <rPr>
        <sz val="10"/>
        <color indexed="8"/>
        <rFont val="微軟正黑體"/>
        <family val="2"/>
        <charset val="136"/>
      </rPr>
      <t>丘延亮</t>
    </r>
  </si>
  <si>
    <t>9789868460133</t>
  </si>
  <si>
    <t>http://www.airitibooks.com/detail.aspx?PublicationID=P20110826008</t>
  </si>
  <si>
    <r>
      <rPr>
        <sz val="10"/>
        <color indexed="8"/>
        <rFont val="微軟正黑體"/>
        <family val="2"/>
        <charset val="136"/>
      </rPr>
      <t>世界歷史兵家必爭之地</t>
    </r>
  </si>
  <si>
    <r>
      <rPr>
        <sz val="10"/>
        <color indexed="8"/>
        <rFont val="微軟正黑體"/>
        <family val="2"/>
        <charset val="136"/>
      </rPr>
      <t>軍事館</t>
    </r>
    <r>
      <rPr>
        <sz val="10"/>
        <color indexed="8"/>
        <rFont val="Arial"/>
        <family val="2"/>
      </rPr>
      <t>001</t>
    </r>
  </si>
  <si>
    <r>
      <rPr>
        <sz val="10"/>
        <color indexed="8"/>
        <rFont val="微軟正黑體"/>
        <family val="2"/>
        <charset val="136"/>
      </rPr>
      <t>孫超</t>
    </r>
  </si>
  <si>
    <t>9789865936037</t>
  </si>
  <si>
    <t>http://www.airitibooks.com/detail.aspx?PublicationID=P20120905003</t>
  </si>
  <si>
    <r>
      <rPr>
        <sz val="10"/>
        <rFont val="微軟正黑體"/>
        <family val="2"/>
        <charset val="136"/>
      </rPr>
      <t>大經濟小社工：三位精神社工的生命故事</t>
    </r>
    <phoneticPr fontId="9" type="noConversion"/>
  </si>
  <si>
    <r>
      <rPr>
        <sz val="10"/>
        <rFont val="微軟正黑體"/>
        <family val="2"/>
        <charset val="136"/>
      </rPr>
      <t>記憶工程股份有限公司</t>
    </r>
  </si>
  <si>
    <r>
      <rPr>
        <sz val="10"/>
        <rFont val="微軟正黑體"/>
        <family val="2"/>
        <charset val="136"/>
      </rPr>
      <t>黃侃如</t>
    </r>
  </si>
  <si>
    <t>9789868237520</t>
  </si>
  <si>
    <t>http://www.airitibooks.com/detail.aspx?PublicationID=P20091216242</t>
  </si>
  <si>
    <r>
      <rPr>
        <sz val="10"/>
        <color indexed="8"/>
        <rFont val="微軟正黑體"/>
        <family val="2"/>
        <charset val="136"/>
      </rPr>
      <t>綁架張愛玲，手繪上海文學地圖</t>
    </r>
  </si>
  <si>
    <r>
      <rPr>
        <sz val="10"/>
        <color indexed="8"/>
        <rFont val="微軟正黑體"/>
        <family val="2"/>
        <charset val="136"/>
      </rPr>
      <t>牛奶</t>
    </r>
  </si>
  <si>
    <r>
      <rPr>
        <sz val="10"/>
        <color indexed="8"/>
        <rFont val="微軟正黑體"/>
        <family val="2"/>
        <charset val="136"/>
      </rPr>
      <t>李桐豪</t>
    </r>
  </si>
  <si>
    <t>9578320566</t>
  </si>
  <si>
    <t>http://www.airitibooks.com/detail.aspx?PublicationID=P20100610005</t>
  </si>
  <si>
    <r>
      <rPr>
        <sz val="10"/>
        <color indexed="8"/>
        <rFont val="微軟正黑體"/>
        <family val="2"/>
        <charset val="136"/>
      </rPr>
      <t>酷日本：跟著哆啦</t>
    </r>
    <r>
      <rPr>
        <sz val="10"/>
        <color indexed="8"/>
        <rFont val="Arial"/>
        <family val="2"/>
      </rPr>
      <t>A</t>
    </r>
    <r>
      <rPr>
        <sz val="10"/>
        <color indexed="8"/>
        <rFont val="微軟正黑體"/>
        <family val="2"/>
        <charset val="136"/>
      </rPr>
      <t>夢穿梭文創商機</t>
    </r>
  </si>
  <si>
    <r>
      <rPr>
        <sz val="10"/>
        <color indexed="8"/>
        <rFont val="微軟正黑體"/>
        <family val="2"/>
        <charset val="136"/>
      </rPr>
      <t>御璽出版有限公司</t>
    </r>
  </si>
  <si>
    <t>Max Ziang</t>
  </si>
  <si>
    <t>9789868545601</t>
  </si>
  <si>
    <t>http://www.airitibooks.com/detail.aspx?PublicationID=P20101214003</t>
  </si>
  <si>
    <r>
      <rPr>
        <sz val="10"/>
        <color indexed="8"/>
        <rFont val="微軟正黑體"/>
        <family val="2"/>
        <charset val="136"/>
      </rPr>
      <t>運動作為社會自我教習：台社社會運動讀本〈下〉</t>
    </r>
  </si>
  <si>
    <t>9789868460171</t>
  </si>
  <si>
    <t>http://www.airitibooks.com/detail.aspx?PublicationID=P20110826007</t>
  </si>
  <si>
    <r>
      <rPr>
        <sz val="10"/>
        <color indexed="8"/>
        <rFont val="微軟正黑體"/>
        <family val="2"/>
        <charset val="136"/>
      </rPr>
      <t>中華社會福利經典選析</t>
    </r>
  </si>
  <si>
    <r>
      <rPr>
        <sz val="10"/>
        <color indexed="8"/>
        <rFont val="微軟正黑體"/>
        <family val="2"/>
        <charset val="136"/>
      </rPr>
      <t>松慧有限公司</t>
    </r>
  </si>
  <si>
    <r>
      <rPr>
        <sz val="10"/>
        <color indexed="8"/>
        <rFont val="微軟正黑體"/>
        <family val="2"/>
        <charset val="136"/>
      </rPr>
      <t>蔡漢賢，李明政，徐娟玉</t>
    </r>
  </si>
  <si>
    <t>9789867599421</t>
  </si>
  <si>
    <t>http://www.airitibooks.com/detail.aspx?PublicationID=P20120102010</t>
  </si>
  <si>
    <t>網際網路與著作權（三版）－智慧財產培訓學院教材</t>
  </si>
  <si>
    <t>9789860259964</t>
  </si>
  <si>
    <t>http://www.airitibooks.com/detail.aspx?PublicationID=P20130521169</t>
  </si>
  <si>
    <r>
      <rPr>
        <sz val="10"/>
        <color indexed="8"/>
        <rFont val="微軟正黑體"/>
        <family val="2"/>
        <charset val="136"/>
      </rPr>
      <t>法律經濟學開講</t>
    </r>
  </si>
  <si>
    <r>
      <t>BIG</t>
    </r>
    <r>
      <rPr>
        <sz val="10"/>
        <color indexed="8"/>
        <rFont val="微軟正黑體"/>
        <family val="2"/>
        <charset val="136"/>
      </rPr>
      <t>叢書</t>
    </r>
    <r>
      <rPr>
        <sz val="10"/>
        <color indexed="8"/>
        <rFont val="Arial"/>
        <family val="2"/>
      </rPr>
      <t>175</t>
    </r>
  </si>
  <si>
    <r>
      <rPr>
        <sz val="10"/>
        <color indexed="8"/>
        <rFont val="微軟正黑體"/>
        <family val="2"/>
        <charset val="136"/>
      </rPr>
      <t>熊秉元</t>
    </r>
  </si>
  <si>
    <t>9789571347257</t>
  </si>
  <si>
    <t>http://www.airitibooks.com/detail.aspx?PublicationID=P20100618083</t>
  </si>
  <si>
    <r>
      <rPr>
        <sz val="10"/>
        <rFont val="微軟正黑體"/>
        <family val="2"/>
        <charset val="136"/>
      </rPr>
      <t>壓力下的福利國家：變革與展望</t>
    </r>
    <phoneticPr fontId="9" type="noConversion"/>
  </si>
  <si>
    <t>Peter Taylor-Gooby</t>
  </si>
  <si>
    <t>9789867599179</t>
  </si>
  <si>
    <t>http://www.airitibooks.com/detail.aspx?PublicationID=P20120102009</t>
  </si>
  <si>
    <r>
      <rPr>
        <sz val="10"/>
        <color indexed="8"/>
        <rFont val="微軟正黑體"/>
        <family val="2"/>
        <charset val="136"/>
      </rPr>
      <t>「台灣意識形態」批判</t>
    </r>
    <phoneticPr fontId="9" type="noConversion"/>
  </si>
  <si>
    <r>
      <rPr>
        <sz val="10"/>
        <color indexed="8"/>
        <rFont val="微軟正黑體"/>
        <family val="2"/>
        <charset val="136"/>
      </rPr>
      <t>曾健民</t>
    </r>
  </si>
  <si>
    <t>9789866480706</t>
  </si>
  <si>
    <t>http://www.airitibooks.com/detail.aspx?PublicationID=P20121128022</t>
  </si>
  <si>
    <r>
      <rPr>
        <sz val="10"/>
        <color indexed="8"/>
        <rFont val="微軟正黑體"/>
        <family val="2"/>
        <charset val="136"/>
      </rPr>
      <t>跨界流離：全球化下的移民與移工〈上〉</t>
    </r>
  </si>
  <si>
    <r>
      <rPr>
        <sz val="10"/>
        <color indexed="8"/>
        <rFont val="微軟正黑體"/>
        <family val="2"/>
        <charset val="136"/>
      </rPr>
      <t>台灣社會研究論壇</t>
    </r>
  </si>
  <si>
    <r>
      <rPr>
        <sz val="10"/>
        <color indexed="8"/>
        <rFont val="微軟正黑體"/>
        <family val="2"/>
        <charset val="136"/>
      </rPr>
      <t>夏曉鵑，陳信行，黃德北</t>
    </r>
  </si>
  <si>
    <t>9789868460188</t>
  </si>
  <si>
    <t>http://www.airitibooks.com/detail.aspx?PublicationID=P20110401005</t>
  </si>
  <si>
    <r>
      <rPr>
        <sz val="10"/>
        <color indexed="8"/>
        <rFont val="微軟正黑體"/>
        <family val="2"/>
        <charset val="136"/>
      </rPr>
      <t>跨界流離：全球化下的移民與移工〈下〉</t>
    </r>
  </si>
  <si>
    <t>9789868460195</t>
  </si>
  <si>
    <t>http://www.airitibooks.com/detail.aspx?PublicationID=P20110401006</t>
  </si>
  <si>
    <r>
      <rPr>
        <sz val="10"/>
        <rFont val="微軟正黑體"/>
        <family val="2"/>
        <charset val="136"/>
      </rPr>
      <t>地理資訊系統概論</t>
    </r>
    <r>
      <rPr>
        <sz val="10"/>
        <rFont val="Arial"/>
        <family val="2"/>
      </rPr>
      <t> </t>
    </r>
    <phoneticPr fontId="9" type="noConversion"/>
  </si>
  <si>
    <r>
      <rPr>
        <sz val="10"/>
        <rFont val="微軟正黑體"/>
        <family val="2"/>
        <charset val="136"/>
      </rPr>
      <t>李若愚編</t>
    </r>
  </si>
  <si>
    <t>9572152548</t>
  </si>
  <si>
    <r>
      <t>600</t>
    </r>
    <r>
      <rPr>
        <sz val="10"/>
        <rFont val="微軟正黑體"/>
        <family val="2"/>
        <charset val="136"/>
      </rPr>
      <t>中國史地總論</t>
    </r>
  </si>
  <si>
    <t>http://www.airitibooks.com/detail.aspx?PublicationID=P20110503016</t>
  </si>
  <si>
    <r>
      <rPr>
        <sz val="10"/>
        <color indexed="8"/>
        <rFont val="微軟正黑體"/>
        <family val="2"/>
        <charset val="136"/>
      </rPr>
      <t>老外愛台灣</t>
    </r>
  </si>
  <si>
    <r>
      <t>Eye</t>
    </r>
    <r>
      <rPr>
        <sz val="10"/>
        <color indexed="8"/>
        <rFont val="微軟正黑體"/>
        <family val="2"/>
        <charset val="136"/>
      </rPr>
      <t>窺</t>
    </r>
    <r>
      <rPr>
        <sz val="10"/>
        <color indexed="8"/>
        <rFont val="Arial"/>
        <family val="2"/>
      </rPr>
      <t>01</t>
    </r>
  </si>
  <si>
    <t>Nick Kembel</t>
  </si>
  <si>
    <t>9789866527234</t>
  </si>
  <si>
    <t>http://www.airitibooks.com/detail.aspx?PublicationID=P20121203015</t>
  </si>
  <si>
    <r>
      <rPr>
        <sz val="10"/>
        <color indexed="8"/>
        <rFont val="微軟正黑體"/>
        <family val="2"/>
        <charset val="136"/>
      </rPr>
      <t>組織變革：論述與實踐</t>
    </r>
  </si>
  <si>
    <r>
      <rPr>
        <sz val="10"/>
        <color indexed="8"/>
        <rFont val="微軟正黑體"/>
        <family val="2"/>
        <charset val="136"/>
      </rPr>
      <t>吳英明，張其祿</t>
    </r>
  </si>
  <si>
    <t>9861440348</t>
  </si>
  <si>
    <t>http://www.airitibooks.com/detail.aspx?PublicationID=P200903262052</t>
  </si>
  <si>
    <r>
      <rPr>
        <sz val="10"/>
        <color indexed="8"/>
        <rFont val="微軟正黑體"/>
        <family val="2"/>
        <charset val="136"/>
      </rPr>
      <t>法律與中國社會之變遷（增訂本）</t>
    </r>
  </si>
  <si>
    <r>
      <rPr>
        <sz val="10"/>
        <color indexed="8"/>
        <rFont val="微軟正黑體"/>
        <family val="2"/>
        <charset val="136"/>
      </rPr>
      <t>馬漢寶</t>
    </r>
  </si>
  <si>
    <t>9789866286490</t>
  </si>
  <si>
    <t>http://www.airitibooks.com/detail.aspx?PublicationID=P20120605100</t>
  </si>
  <si>
    <r>
      <rPr>
        <sz val="10"/>
        <color indexed="8"/>
        <rFont val="微軟正黑體"/>
        <family val="2"/>
        <charset val="136"/>
      </rPr>
      <t>魔鏡西藏：拉薩遊學一年記</t>
    </r>
  </si>
  <si>
    <r>
      <rPr>
        <sz val="10"/>
        <color indexed="8"/>
        <rFont val="微軟正黑體"/>
        <family val="2"/>
        <charset val="136"/>
      </rPr>
      <t>邱常梵</t>
    </r>
  </si>
  <si>
    <t>9789575984328</t>
  </si>
  <si>
    <t>http://www.airitibooks.com/detail.aspx?PublicationID=P20100425124</t>
  </si>
  <si>
    <r>
      <rPr>
        <sz val="10"/>
        <color indexed="8"/>
        <rFont val="微軟正黑體"/>
        <family val="2"/>
        <charset val="136"/>
      </rPr>
      <t>台灣老街地圖</t>
    </r>
  </si>
  <si>
    <r>
      <rPr>
        <sz val="10"/>
        <color indexed="8"/>
        <rFont val="微軟正黑體"/>
        <family val="2"/>
        <charset val="136"/>
      </rPr>
      <t>城邦文化事業股份有限公司貓頭鷹出版事業部</t>
    </r>
  </si>
  <si>
    <r>
      <rPr>
        <sz val="10"/>
        <color indexed="8"/>
        <rFont val="微軟正黑體"/>
        <family val="2"/>
        <charset val="136"/>
      </rPr>
      <t>沈文台</t>
    </r>
  </si>
  <si>
    <t>9867415906</t>
  </si>
  <si>
    <t>http://www.airitibooks.com/detail.aspx?PublicationID=P20091015004</t>
  </si>
  <si>
    <r>
      <rPr>
        <sz val="10"/>
        <color indexed="8"/>
        <rFont val="微軟正黑體"/>
        <family val="2"/>
        <charset val="136"/>
      </rPr>
      <t>中國之路：</t>
    </r>
    <r>
      <rPr>
        <sz val="10"/>
        <color indexed="8"/>
        <rFont val="Arial"/>
        <family val="2"/>
      </rPr>
      <t>1842</t>
    </r>
    <r>
      <rPr>
        <sz val="10"/>
        <color indexed="8"/>
        <rFont val="微軟正黑體"/>
        <family val="2"/>
        <charset val="136"/>
      </rPr>
      <t>─</t>
    </r>
    <r>
      <rPr>
        <sz val="10"/>
        <color indexed="8"/>
        <rFont val="Arial"/>
        <family val="2"/>
      </rPr>
      <t>2049</t>
    </r>
    <r>
      <rPr>
        <sz val="10"/>
        <color indexed="8"/>
        <rFont val="微軟正黑體"/>
        <family val="2"/>
        <charset val="136"/>
      </rPr>
      <t>歷史並沒有終結</t>
    </r>
  </si>
  <si>
    <r>
      <rPr>
        <sz val="10"/>
        <color indexed="8"/>
        <rFont val="微軟正黑體"/>
        <family val="2"/>
        <charset val="136"/>
      </rPr>
      <t>葉國華</t>
    </r>
  </si>
  <si>
    <t>9789814343251</t>
  </si>
  <si>
    <t>http://www.airitibooks.com/detail.aspx?PublicationID=P20120413069</t>
  </si>
  <si>
    <r>
      <rPr>
        <sz val="10"/>
        <rFont val="微軟正黑體"/>
        <family val="2"/>
        <charset val="136"/>
      </rPr>
      <t>志願服務與管理</t>
    </r>
    <phoneticPr fontId="9" type="noConversion"/>
  </si>
  <si>
    <r>
      <rPr>
        <sz val="10"/>
        <rFont val="微軟正黑體"/>
        <family val="2"/>
        <charset val="136"/>
      </rPr>
      <t>華都文化事業有限公司</t>
    </r>
  </si>
  <si>
    <r>
      <rPr>
        <sz val="10"/>
        <rFont val="微軟正黑體"/>
        <family val="2"/>
        <charset val="136"/>
      </rPr>
      <t>何慧卿</t>
    </r>
  </si>
  <si>
    <t>9789866860898</t>
  </si>
  <si>
    <t>http://www.airitibooks.com/detail.aspx?PublicationID=P20120620020</t>
  </si>
  <si>
    <r>
      <rPr>
        <sz val="10"/>
        <rFont val="微軟正黑體"/>
        <family val="2"/>
        <charset val="136"/>
      </rPr>
      <t>華人社會與文化</t>
    </r>
    <phoneticPr fontId="9" type="noConversion"/>
  </si>
  <si>
    <r>
      <rPr>
        <sz val="10"/>
        <rFont val="微軟正黑體"/>
        <family val="2"/>
        <charset val="136"/>
      </rPr>
      <t>文鶴出版有限公司</t>
    </r>
  </si>
  <si>
    <r>
      <rPr>
        <sz val="10"/>
        <rFont val="微軟正黑體"/>
        <family val="2"/>
        <charset val="136"/>
      </rPr>
      <t>賴明德，何淑貞，丁原基，林振興</t>
    </r>
  </si>
  <si>
    <t>9789861472805</t>
  </si>
  <si>
    <t>http://www.airitibooks.com/detail.aspx?PublicationID=P20100126070</t>
  </si>
  <si>
    <r>
      <rPr>
        <sz val="10"/>
        <rFont val="微軟正黑體"/>
        <family val="2"/>
        <charset val="136"/>
      </rPr>
      <t>傅鐘下的沉思</t>
    </r>
    <phoneticPr fontId="9" type="noConversion"/>
  </si>
  <si>
    <r>
      <rPr>
        <sz val="10"/>
        <rFont val="微軟正黑體"/>
        <family val="2"/>
        <charset val="136"/>
      </rPr>
      <t>王復蘇</t>
    </r>
  </si>
  <si>
    <t>9789866480690</t>
  </si>
  <si>
    <t>http://www.airitibooks.com/detail.aspx?PublicationID=P20110819019</t>
  </si>
  <si>
    <r>
      <rPr>
        <sz val="10"/>
        <color indexed="8"/>
        <rFont val="微軟正黑體"/>
        <family val="2"/>
        <charset val="136"/>
      </rPr>
      <t>習近平李克強合傳</t>
    </r>
  </si>
  <si>
    <r>
      <rPr>
        <sz val="10"/>
        <color indexed="8"/>
        <rFont val="微軟正黑體"/>
        <family val="2"/>
        <charset val="136"/>
      </rPr>
      <t>中國掌權者系列</t>
    </r>
    <r>
      <rPr>
        <sz val="10"/>
        <color indexed="8"/>
        <rFont val="Arial"/>
        <family val="2"/>
      </rPr>
      <t>27</t>
    </r>
  </si>
  <si>
    <r>
      <rPr>
        <sz val="10"/>
        <color indexed="8"/>
        <rFont val="微軟正黑體"/>
        <family val="2"/>
        <charset val="136"/>
      </rPr>
      <t>相江宇</t>
    </r>
  </si>
  <si>
    <t>9781932138955</t>
  </si>
  <si>
    <t>http://www.airitibooks.com/detail.aspx?PublicationID=P20120403008</t>
  </si>
  <si>
    <r>
      <rPr>
        <sz val="10"/>
        <color indexed="8"/>
        <rFont val="微軟正黑體"/>
        <family val="2"/>
        <charset val="136"/>
      </rPr>
      <t>兒童文學論集</t>
    </r>
  </si>
  <si>
    <r>
      <rPr>
        <sz val="10"/>
        <color indexed="8"/>
        <rFont val="微軟正黑體"/>
        <family val="2"/>
        <charset val="136"/>
      </rPr>
      <t>兒童文學叢刊</t>
    </r>
    <r>
      <rPr>
        <sz val="10"/>
        <color indexed="8"/>
        <rFont val="Arial"/>
        <family val="2"/>
      </rPr>
      <t>004</t>
    </r>
  </si>
  <si>
    <r>
      <rPr>
        <sz val="10"/>
        <color indexed="8"/>
        <rFont val="微軟正黑體"/>
        <family val="2"/>
        <charset val="136"/>
      </rPr>
      <t>林文寶</t>
    </r>
  </si>
  <si>
    <t>9789577397188</t>
  </si>
  <si>
    <t>http://www.airitibooks.com/detail.aspx?PublicationID=P20120424018</t>
  </si>
  <si>
    <r>
      <rPr>
        <sz val="10"/>
        <color indexed="8"/>
        <rFont val="微軟正黑體"/>
        <family val="2"/>
        <charset val="136"/>
      </rPr>
      <t>新編法學緒論精粹</t>
    </r>
  </si>
  <si>
    <t>4717048164026</t>
  </si>
  <si>
    <t>http://www.airitibooks.com/detail.aspx?PublicationID=P20121220006</t>
  </si>
  <si>
    <r>
      <rPr>
        <sz val="10"/>
        <rFont val="微軟正黑體"/>
        <family val="2"/>
        <charset val="136"/>
      </rPr>
      <t>徐震教授論社區工作</t>
    </r>
    <phoneticPr fontId="9" type="noConversion"/>
  </si>
  <si>
    <r>
      <rPr>
        <sz val="10"/>
        <rFont val="微軟正黑體"/>
        <family val="2"/>
        <charset val="136"/>
      </rPr>
      <t>徐震</t>
    </r>
  </si>
  <si>
    <t>9789867599223</t>
  </si>
  <si>
    <t>http://www.airitibooks.com/detail.aspx?PublicationID=P20120102006</t>
  </si>
  <si>
    <r>
      <rPr>
        <sz val="10"/>
        <color indexed="8"/>
        <rFont val="微軟正黑體"/>
        <family val="2"/>
        <charset val="136"/>
      </rPr>
      <t>新編行政法精粹</t>
    </r>
  </si>
  <si>
    <r>
      <rPr>
        <sz val="10"/>
        <color indexed="8"/>
        <rFont val="微軟正黑體"/>
        <family val="2"/>
        <charset val="136"/>
      </rPr>
      <t>羅傳賢</t>
    </r>
  </si>
  <si>
    <t>4717048166839</t>
  </si>
  <si>
    <t>http://www.airitibooks.com/detail.aspx?PublicationID=P20121220013</t>
  </si>
  <si>
    <r>
      <rPr>
        <sz val="10"/>
        <color indexed="8"/>
        <rFont val="微軟正黑體"/>
        <family val="2"/>
        <charset val="136"/>
      </rPr>
      <t>不動產稅法</t>
    </r>
    <r>
      <rPr>
        <sz val="10"/>
        <color indexed="8"/>
        <rFont val="Arial"/>
        <family val="2"/>
      </rPr>
      <t>VS.</t>
    </r>
    <r>
      <rPr>
        <sz val="10"/>
        <color indexed="8"/>
        <rFont val="微軟正黑體"/>
        <family val="2"/>
        <charset val="136"/>
      </rPr>
      <t>節稅實務</t>
    </r>
  </si>
  <si>
    <r>
      <rPr>
        <sz val="10"/>
        <color indexed="8"/>
        <rFont val="微軟正黑體"/>
        <family val="2"/>
        <charset val="136"/>
      </rPr>
      <t>大日出版有限公司</t>
    </r>
  </si>
  <si>
    <r>
      <rPr>
        <sz val="10"/>
        <color indexed="8"/>
        <rFont val="微軟正黑體"/>
        <family val="2"/>
        <charset val="136"/>
      </rPr>
      <t>房地產叢書</t>
    </r>
    <r>
      <rPr>
        <sz val="10"/>
        <color indexed="8"/>
        <rFont val="Arial"/>
        <family val="2"/>
      </rPr>
      <t>63</t>
    </r>
  </si>
  <si>
    <r>
      <rPr>
        <sz val="10"/>
        <color indexed="8"/>
        <rFont val="微軟正黑體"/>
        <family val="2"/>
        <charset val="136"/>
      </rPr>
      <t>黃志偉</t>
    </r>
  </si>
  <si>
    <t>9789578418592</t>
  </si>
  <si>
    <t>http://www.airitibooks.com/detail.aspx?PublicationID=P20121108053</t>
  </si>
  <si>
    <r>
      <rPr>
        <sz val="10"/>
        <rFont val="微軟正黑體"/>
        <family val="2"/>
        <charset val="136"/>
      </rPr>
      <t>社會工作管理</t>
    </r>
  </si>
  <si>
    <r>
      <rPr>
        <sz val="10"/>
        <rFont val="微軟正黑體"/>
        <family val="2"/>
        <charset val="136"/>
      </rPr>
      <t>王明鳳，黃誌坤</t>
    </r>
  </si>
  <si>
    <t>9789866860829</t>
  </si>
  <si>
    <t>http://www.airitibooks.com/detail.aspx?PublicationID=P20120620022</t>
  </si>
  <si>
    <r>
      <rPr>
        <sz val="10"/>
        <color indexed="8"/>
        <rFont val="微軟正黑體"/>
        <family val="2"/>
        <charset val="136"/>
      </rPr>
      <t>新編犯罪偵查精粹（含警察偵查犯罪手冊及特別刑法）</t>
    </r>
  </si>
  <si>
    <t>4717048166761</t>
  </si>
  <si>
    <t>http://www.airitibooks.com/detail.aspx?PublicationID=P20121220012</t>
  </si>
  <si>
    <r>
      <rPr>
        <sz val="10"/>
        <color indexed="8"/>
        <rFont val="微軟正黑體"/>
        <family val="2"/>
        <charset val="136"/>
      </rPr>
      <t>新編刑法《含實例題》‧偵查法學精粹</t>
    </r>
  </si>
  <si>
    <t>4717048167027</t>
  </si>
  <si>
    <t>http://www.airitibooks.com/detail.aspx?PublicationID=P20121220007</t>
  </si>
  <si>
    <r>
      <rPr>
        <sz val="10"/>
        <rFont val="微軟正黑體"/>
        <family val="2"/>
        <charset val="136"/>
      </rPr>
      <t>社會工作哲學與理論</t>
    </r>
    <phoneticPr fontId="9" type="noConversion"/>
  </si>
  <si>
    <r>
      <rPr>
        <sz val="10"/>
        <rFont val="微軟正黑體"/>
        <family val="2"/>
        <charset val="136"/>
      </rPr>
      <t>巨流圖書股份有限公司</t>
    </r>
    <phoneticPr fontId="9" type="noConversion"/>
  </si>
  <si>
    <r>
      <t>1</t>
    </r>
    <r>
      <rPr>
        <sz val="10"/>
        <rFont val="微軟正黑體"/>
        <family val="2"/>
        <charset val="136"/>
      </rPr>
      <t>版</t>
    </r>
    <phoneticPr fontId="9" type="noConversion"/>
  </si>
  <si>
    <r>
      <rPr>
        <sz val="10"/>
        <rFont val="微軟正黑體"/>
        <family val="2"/>
        <charset val="136"/>
      </rPr>
      <t>簡春安，趙善如</t>
    </r>
    <phoneticPr fontId="9" type="noConversion"/>
  </si>
  <si>
    <t>9789577323118</t>
  </si>
  <si>
    <t>http://www.airitibooks.com/detail.aspx?PublicationID=P20121203023</t>
  </si>
  <si>
    <r>
      <rPr>
        <sz val="10"/>
        <color indexed="8"/>
        <rFont val="微軟正黑體"/>
        <family val="2"/>
        <charset val="136"/>
      </rPr>
      <t>與賈伯斯一起尋找蘋果的秘密</t>
    </r>
  </si>
  <si>
    <r>
      <t>New</t>
    </r>
    <r>
      <rPr>
        <sz val="10"/>
        <color indexed="8"/>
        <rFont val="微軟正黑體"/>
        <family val="2"/>
        <charset val="136"/>
      </rPr>
      <t>文庫</t>
    </r>
    <r>
      <rPr>
        <sz val="10"/>
        <color indexed="8"/>
        <rFont val="Arial"/>
        <family val="2"/>
      </rPr>
      <t>055</t>
    </r>
  </si>
  <si>
    <r>
      <rPr>
        <sz val="10"/>
        <color indexed="8"/>
        <rFont val="微軟正黑體"/>
        <family val="2"/>
        <charset val="136"/>
      </rPr>
      <t>高志堅，高曼</t>
    </r>
  </si>
  <si>
    <t>9789866079344</t>
  </si>
  <si>
    <t>http://www.airitibooks.com/detail.aspx?PublicationID=P20121115190</t>
  </si>
  <si>
    <r>
      <rPr>
        <sz val="10"/>
        <color indexed="8"/>
        <rFont val="微軟正黑體"/>
        <family val="2"/>
        <charset val="136"/>
      </rPr>
      <t>商管財經</t>
    </r>
    <phoneticPr fontId="9" type="noConversion"/>
  </si>
  <si>
    <r>
      <rPr>
        <sz val="10"/>
        <color indexed="8"/>
        <rFont val="微軟正黑體"/>
        <family val="2"/>
        <charset val="136"/>
      </rPr>
      <t>世界最偉大的經濟學經典</t>
    </r>
    <phoneticPr fontId="9" type="noConversion"/>
  </si>
  <si>
    <r>
      <rPr>
        <sz val="10"/>
        <color indexed="8"/>
        <rFont val="微軟正黑體"/>
        <family val="2"/>
        <charset val="136"/>
      </rPr>
      <t>德威國際文化事業有限公司</t>
    </r>
    <phoneticPr fontId="9" type="noConversion"/>
  </si>
  <si>
    <r>
      <rPr>
        <sz val="10"/>
        <color indexed="8"/>
        <rFont val="微軟正黑體"/>
        <family val="2"/>
        <charset val="136"/>
      </rPr>
      <t>李旭東</t>
    </r>
    <phoneticPr fontId="9" type="noConversion"/>
  </si>
  <si>
    <t>9789866153815</t>
  </si>
  <si>
    <r>
      <t>0</t>
    </r>
    <r>
      <rPr>
        <sz val="10"/>
        <color indexed="8"/>
        <rFont val="微軟正黑體"/>
        <family val="2"/>
        <charset val="136"/>
      </rPr>
      <t>總類</t>
    </r>
    <phoneticPr fontId="9" type="noConversion"/>
  </si>
  <si>
    <r>
      <t>010</t>
    </r>
    <r>
      <rPr>
        <sz val="10"/>
        <color indexed="8"/>
        <rFont val="微軟正黑體"/>
        <family val="2"/>
        <charset val="136"/>
      </rPr>
      <t>目錄學；文獻學</t>
    </r>
    <phoneticPr fontId="9" type="noConversion"/>
  </si>
  <si>
    <t>http://www.airitibooks.com/detail.aspx?PublicationID=P20130314037</t>
  </si>
  <si>
    <r>
      <t>2012</t>
    </r>
    <r>
      <rPr>
        <sz val="10"/>
        <color indexed="8"/>
        <rFont val="微軟正黑體"/>
        <family val="2"/>
        <charset val="136"/>
      </rPr>
      <t>年全球經濟展望：衰退通膨威脅下的新年代</t>
    </r>
    <phoneticPr fontId="9" type="noConversion"/>
  </si>
  <si>
    <r>
      <rPr>
        <sz val="10"/>
        <color indexed="8"/>
        <rFont val="微軟正黑體"/>
        <family val="2"/>
        <charset val="136"/>
      </rPr>
      <t>吳惠林</t>
    </r>
    <phoneticPr fontId="9" type="noConversion"/>
  </si>
  <si>
    <t>9789867838896</t>
  </si>
  <si>
    <t>http://www.airitibooks.com/detail.aspx?PublicationID=P20130319010</t>
  </si>
  <si>
    <r>
      <rPr>
        <sz val="10"/>
        <color indexed="8"/>
        <rFont val="微軟正黑體"/>
        <family val="2"/>
        <charset val="136"/>
      </rPr>
      <t>《養家活口不容易》之蘋果賈伯斯</t>
    </r>
    <r>
      <rPr>
        <sz val="10"/>
        <color indexed="8"/>
        <rFont val="Arial"/>
        <family val="2"/>
      </rPr>
      <t>vs.</t>
    </r>
    <r>
      <rPr>
        <sz val="10"/>
        <color indexed="8"/>
        <rFont val="微軟正黑體"/>
        <family val="2"/>
        <charset val="136"/>
      </rPr>
      <t>微軟比爾‧蓋茲</t>
    </r>
  </si>
  <si>
    <r>
      <rPr>
        <sz val="10"/>
        <color indexed="8"/>
        <rFont val="微軟正黑體"/>
        <family val="2"/>
        <charset val="136"/>
      </rPr>
      <t>田爾喻</t>
    </r>
  </si>
  <si>
    <t>9789868750951_1</t>
  </si>
  <si>
    <t>http://www.airitibooks.com/detail.aspx?PublicationID=P20130109085</t>
  </si>
  <si>
    <r>
      <rPr>
        <sz val="10"/>
        <color indexed="8"/>
        <rFont val="微軟正黑體"/>
        <family val="2"/>
        <charset val="136"/>
      </rPr>
      <t>巴菲特給年輕人的忠告</t>
    </r>
  </si>
  <si>
    <r>
      <t>New</t>
    </r>
    <r>
      <rPr>
        <sz val="10"/>
        <color indexed="8"/>
        <rFont val="微軟正黑體"/>
        <family val="2"/>
        <charset val="136"/>
      </rPr>
      <t>文庫</t>
    </r>
    <r>
      <rPr>
        <sz val="10"/>
        <color indexed="8"/>
        <rFont val="Arial"/>
        <family val="2"/>
      </rPr>
      <t>064</t>
    </r>
  </si>
  <si>
    <r>
      <rPr>
        <sz val="10"/>
        <color indexed="8"/>
        <rFont val="微軟正黑體"/>
        <family val="2"/>
        <charset val="136"/>
      </rPr>
      <t>黃志堅，蘇翠</t>
    </r>
  </si>
  <si>
    <t>9789866079597</t>
  </si>
  <si>
    <t>http://www.airitibooks.com/detail.aspx?PublicationID=P20121115231</t>
  </si>
  <si>
    <r>
      <rPr>
        <sz val="10"/>
        <color indexed="8"/>
        <rFont val="微軟正黑體"/>
        <family val="2"/>
        <charset val="136"/>
      </rPr>
      <t>氣度決定寬度</t>
    </r>
    <phoneticPr fontId="9" type="noConversion"/>
  </si>
  <si>
    <r>
      <t>New</t>
    </r>
    <r>
      <rPr>
        <sz val="10"/>
        <color indexed="8"/>
        <rFont val="微軟正黑體"/>
        <family val="2"/>
        <charset val="136"/>
      </rPr>
      <t>文庫</t>
    </r>
    <r>
      <rPr>
        <sz val="10"/>
        <color indexed="8"/>
        <rFont val="Arial"/>
        <family val="2"/>
      </rPr>
      <t>052</t>
    </r>
  </si>
  <si>
    <r>
      <rPr>
        <sz val="10"/>
        <color indexed="8"/>
        <rFont val="微軟正黑體"/>
        <family val="2"/>
        <charset val="136"/>
      </rPr>
      <t>彼得‧舒伯茲</t>
    </r>
  </si>
  <si>
    <t>9789866079313</t>
  </si>
  <si>
    <t>http://www.airitibooks.com/detail.aspx?PublicationID=P20121115249</t>
  </si>
  <si>
    <r>
      <rPr>
        <sz val="10"/>
        <color indexed="8"/>
        <rFont val="微軟正黑體"/>
        <family val="2"/>
        <charset val="136"/>
      </rPr>
      <t>上班第一天就該知道的事</t>
    </r>
  </si>
  <si>
    <r>
      <rPr>
        <sz val="10"/>
        <color indexed="8"/>
        <rFont val="微軟正黑體"/>
        <family val="2"/>
        <charset val="136"/>
      </rPr>
      <t>創見文化事業有限公司</t>
    </r>
  </si>
  <si>
    <r>
      <rPr>
        <sz val="10"/>
        <color indexed="8"/>
        <rFont val="微軟正黑體"/>
        <family val="2"/>
        <charset val="136"/>
      </rPr>
      <t>成功良品</t>
    </r>
    <r>
      <rPr>
        <sz val="10"/>
        <color indexed="8"/>
        <rFont val="Arial"/>
        <family val="2"/>
      </rPr>
      <t>40</t>
    </r>
  </si>
  <si>
    <r>
      <rPr>
        <sz val="10"/>
        <color indexed="8"/>
        <rFont val="微軟正黑體"/>
        <family val="2"/>
        <charset val="136"/>
      </rPr>
      <t>劉砡潔</t>
    </r>
  </si>
  <si>
    <t>9789862711453</t>
  </si>
  <si>
    <t>http://www.airitibooks.com/detail.aspx?PublicationID=P20120720022</t>
  </si>
  <si>
    <r>
      <t>21</t>
    </r>
    <r>
      <rPr>
        <sz val="10"/>
        <color indexed="8"/>
        <rFont val="微軟正黑體"/>
        <family val="2"/>
        <charset val="136"/>
      </rPr>
      <t>世紀世界經濟新風雲：金融海嘯後美中臺經濟情勢</t>
    </r>
  </si>
  <si>
    <r>
      <rPr>
        <sz val="10"/>
        <color indexed="8"/>
        <rFont val="微軟正黑體"/>
        <family val="2"/>
        <charset val="136"/>
      </rPr>
      <t>鄭竹園</t>
    </r>
  </si>
  <si>
    <t>9789866480782</t>
  </si>
  <si>
    <t>http://www.airitibooks.com/detail.aspx?PublicationID=P20121128023</t>
  </si>
  <si>
    <r>
      <rPr>
        <sz val="10"/>
        <color indexed="8"/>
        <rFont val="微軟正黑體"/>
        <family val="2"/>
        <charset val="136"/>
      </rPr>
      <t>產業之創新發明與專利實務</t>
    </r>
  </si>
  <si>
    <r>
      <rPr>
        <sz val="10"/>
        <color indexed="8"/>
        <rFont val="微軟正黑體"/>
        <family val="2"/>
        <charset val="136"/>
      </rPr>
      <t>經瑋文化</t>
    </r>
  </si>
  <si>
    <r>
      <rPr>
        <sz val="10"/>
        <color indexed="8"/>
        <rFont val="微軟正黑體"/>
        <family val="2"/>
        <charset val="136"/>
      </rPr>
      <t>魏廣炯</t>
    </r>
  </si>
  <si>
    <t>9789868871304</t>
  </si>
  <si>
    <t>http://www.airitibooks.com/detail.aspx?PublicationID=P20130506002</t>
  </si>
  <si>
    <r>
      <rPr>
        <sz val="10"/>
        <color indexed="8"/>
        <rFont val="微軟正黑體"/>
        <family val="2"/>
        <charset val="136"/>
      </rPr>
      <t>風險管理與保險規劃</t>
    </r>
  </si>
  <si>
    <r>
      <rPr>
        <sz val="10"/>
        <color indexed="8"/>
        <rFont val="微軟正黑體"/>
        <family val="2"/>
        <charset val="136"/>
      </rPr>
      <t>財團法人保險事業發展中心</t>
    </r>
  </si>
  <si>
    <r>
      <rPr>
        <sz val="10"/>
        <color indexed="8"/>
        <rFont val="微軟正黑體"/>
        <family val="2"/>
        <charset val="136"/>
      </rPr>
      <t>財富管理系列</t>
    </r>
    <r>
      <rPr>
        <sz val="10"/>
        <color indexed="8"/>
        <rFont val="Arial"/>
        <family val="2"/>
      </rPr>
      <t>5</t>
    </r>
  </si>
  <si>
    <r>
      <rPr>
        <sz val="10"/>
        <color indexed="8"/>
        <rFont val="微軟正黑體"/>
        <family val="2"/>
        <charset val="136"/>
      </rPr>
      <t>修訂</t>
    </r>
    <r>
      <rPr>
        <sz val="10"/>
        <color indexed="8"/>
        <rFont val="Arial"/>
        <family val="2"/>
      </rPr>
      <t>2</t>
    </r>
    <r>
      <rPr>
        <sz val="10"/>
        <color indexed="8"/>
        <rFont val="微軟正黑體"/>
        <family val="2"/>
        <charset val="136"/>
      </rPr>
      <t>版</t>
    </r>
  </si>
  <si>
    <r>
      <rPr>
        <sz val="10"/>
        <color indexed="8"/>
        <rFont val="微軟正黑體"/>
        <family val="2"/>
        <charset val="136"/>
      </rPr>
      <t>江朝峰，吳福山，李維倫，范姜肱，袁曉芝，高棟梁，彭金隆，葉銘進，鄭鎮樑</t>
    </r>
  </si>
  <si>
    <t>9789867516664</t>
  </si>
  <si>
    <t>http://www.airitibooks.com/detail.aspx?PublicationID=P20121026003</t>
  </si>
  <si>
    <r>
      <rPr>
        <sz val="10"/>
        <color indexed="8"/>
        <rFont val="微軟正黑體"/>
        <family val="2"/>
        <charset val="136"/>
      </rPr>
      <t>跟著「世界第一</t>
    </r>
    <r>
      <rPr>
        <sz val="10"/>
        <color indexed="8"/>
        <rFont val="Arial"/>
        <family val="2"/>
      </rPr>
      <t>CEO</t>
    </r>
    <r>
      <rPr>
        <sz val="10"/>
        <color indexed="8"/>
        <rFont val="微軟正黑體"/>
        <family val="2"/>
        <charset val="136"/>
      </rPr>
      <t>」傑克‧威爾許學經營</t>
    </r>
  </si>
  <si>
    <t>9789868750951_3</t>
  </si>
  <si>
    <t>http://www.airitibooks.com/detail.aspx?PublicationID=P20130109088</t>
  </si>
  <si>
    <r>
      <rPr>
        <sz val="10"/>
        <color indexed="8"/>
        <rFont val="微軟正黑體"/>
        <family val="2"/>
        <charset val="136"/>
      </rPr>
      <t>塑造領袖特質：</t>
    </r>
    <r>
      <rPr>
        <sz val="10"/>
        <color indexed="8"/>
        <rFont val="Arial"/>
        <family val="2"/>
      </rPr>
      <t>25</t>
    </r>
    <r>
      <rPr>
        <sz val="10"/>
        <color indexed="8"/>
        <rFont val="微軟正黑體"/>
        <family val="2"/>
        <charset val="136"/>
      </rPr>
      <t>位世界頂級領袖的成功解密</t>
    </r>
  </si>
  <si>
    <t>Win5</t>
  </si>
  <si>
    <r>
      <rPr>
        <sz val="10"/>
        <color indexed="8"/>
        <rFont val="微軟正黑體"/>
        <family val="2"/>
        <charset val="136"/>
      </rPr>
      <t>赫伯特‧牛頓‧卡森</t>
    </r>
  </si>
  <si>
    <t>9789868781023</t>
  </si>
  <si>
    <t>http://www.airitibooks.com/detail.aspx?PublicationID=P20121025044</t>
  </si>
  <si>
    <r>
      <rPr>
        <sz val="10"/>
        <color indexed="8"/>
        <rFont val="微軟正黑體"/>
        <family val="2"/>
        <charset val="136"/>
      </rPr>
      <t>星巴克咖啡帝國傳奇</t>
    </r>
  </si>
  <si>
    <r>
      <t>New</t>
    </r>
    <r>
      <rPr>
        <sz val="10"/>
        <color indexed="8"/>
        <rFont val="微軟正黑體"/>
        <family val="2"/>
        <charset val="136"/>
      </rPr>
      <t>文庫</t>
    </r>
    <r>
      <rPr>
        <sz val="10"/>
        <color indexed="8"/>
        <rFont val="Arial"/>
        <family val="2"/>
      </rPr>
      <t>050</t>
    </r>
  </si>
  <si>
    <r>
      <rPr>
        <sz val="10"/>
        <color indexed="8"/>
        <rFont val="微軟正黑體"/>
        <family val="2"/>
        <charset val="136"/>
      </rPr>
      <t>陳廣</t>
    </r>
  </si>
  <si>
    <t>9789866079337</t>
  </si>
  <si>
    <t>http://www.airitibooks.com/detail.aspx?PublicationID=P20121115217</t>
  </si>
  <si>
    <r>
      <rPr>
        <sz val="10"/>
        <color indexed="8"/>
        <rFont val="微軟正黑體"/>
        <family val="2"/>
        <charset val="136"/>
      </rPr>
      <t>給青年人脫貧趨富的</t>
    </r>
    <r>
      <rPr>
        <sz val="10"/>
        <color indexed="8"/>
        <rFont val="Arial"/>
        <family val="2"/>
      </rPr>
      <t>10</t>
    </r>
    <r>
      <rPr>
        <sz val="10"/>
        <color indexed="8"/>
        <rFont val="微軟正黑體"/>
        <family val="2"/>
        <charset val="136"/>
      </rPr>
      <t>堂課</t>
    </r>
  </si>
  <si>
    <r>
      <rPr>
        <sz val="10"/>
        <color indexed="8"/>
        <rFont val="微軟正黑體"/>
        <family val="2"/>
        <charset val="136"/>
      </rPr>
      <t>陳嘉安</t>
    </r>
  </si>
  <si>
    <t>9789866546594</t>
  </si>
  <si>
    <t>http://www.airitibooks.com/detail.aspx?PublicationID=P20130319031</t>
  </si>
  <si>
    <r>
      <t>40</t>
    </r>
    <r>
      <rPr>
        <sz val="10"/>
        <color indexed="8"/>
        <rFont val="微軟正黑體"/>
        <family val="2"/>
        <charset val="136"/>
      </rPr>
      <t>歲前，你如何變有錢</t>
    </r>
    <phoneticPr fontId="9" type="noConversion"/>
  </si>
  <si>
    <r>
      <rPr>
        <sz val="10"/>
        <color indexed="8"/>
        <rFont val="微軟正黑體"/>
        <family val="2"/>
        <charset val="136"/>
      </rPr>
      <t>秦奮天</t>
    </r>
    <phoneticPr fontId="9" type="noConversion"/>
  </si>
  <si>
    <t>9789866012150</t>
    <phoneticPr fontId="9" type="noConversion"/>
  </si>
  <si>
    <t>http://www.airitibooks.com/detail.aspx?PublicationID=P20130319004</t>
  </si>
  <si>
    <r>
      <rPr>
        <sz val="10"/>
        <color indexed="8"/>
        <rFont val="微軟正黑體"/>
        <family val="2"/>
        <charset val="136"/>
      </rPr>
      <t>沃爾瑪傳奇</t>
    </r>
  </si>
  <si>
    <r>
      <t>New</t>
    </r>
    <r>
      <rPr>
        <sz val="10"/>
        <color indexed="8"/>
        <rFont val="微軟正黑體"/>
        <family val="2"/>
        <charset val="136"/>
      </rPr>
      <t>文庫</t>
    </r>
    <r>
      <rPr>
        <sz val="10"/>
        <color indexed="8"/>
        <rFont val="Arial"/>
        <family val="2"/>
      </rPr>
      <t>063</t>
    </r>
  </si>
  <si>
    <t>9789866079603</t>
  </si>
  <si>
    <t>http://www.airitibooks.com/detail.aspx?PublicationID=P20121115241</t>
  </si>
  <si>
    <r>
      <rPr>
        <sz val="10"/>
        <color indexed="8"/>
        <rFont val="微軟正黑體"/>
        <family val="2"/>
        <charset val="136"/>
      </rPr>
      <t>商場促銷法寶</t>
    </r>
  </si>
  <si>
    <r>
      <rPr>
        <sz val="10"/>
        <color indexed="8"/>
        <rFont val="微軟正黑體"/>
        <family val="2"/>
        <charset val="136"/>
      </rPr>
      <t>商店叢書</t>
    </r>
    <r>
      <rPr>
        <sz val="10"/>
        <color indexed="8"/>
        <rFont val="Arial"/>
        <family val="2"/>
      </rPr>
      <t>49</t>
    </r>
  </si>
  <si>
    <r>
      <rPr>
        <sz val="10"/>
        <color indexed="8"/>
        <rFont val="微軟正黑體"/>
        <family val="2"/>
        <charset val="136"/>
      </rPr>
      <t>顏青林</t>
    </r>
  </si>
  <si>
    <t>9789866084607</t>
  </si>
  <si>
    <t>http://www.airitibooks.com/detail.aspx?PublicationID=P20121214005</t>
  </si>
  <si>
    <r>
      <rPr>
        <sz val="10"/>
        <color indexed="8"/>
        <rFont val="微軟正黑體"/>
        <family val="2"/>
        <charset val="136"/>
      </rPr>
      <t>連鎖店操作手冊</t>
    </r>
  </si>
  <si>
    <r>
      <rPr>
        <sz val="10"/>
        <color indexed="8"/>
        <rFont val="微軟正黑體"/>
        <family val="2"/>
        <charset val="136"/>
      </rPr>
      <t>商店叢書</t>
    </r>
    <r>
      <rPr>
        <sz val="10"/>
        <color indexed="8"/>
        <rFont val="Arial"/>
        <family val="2"/>
      </rPr>
      <t>50</t>
    </r>
  </si>
  <si>
    <r>
      <rPr>
        <sz val="10"/>
        <color indexed="8"/>
        <rFont val="微軟正黑體"/>
        <family val="2"/>
        <charset val="136"/>
      </rPr>
      <t>增訂</t>
    </r>
    <r>
      <rPr>
        <sz val="10"/>
        <color indexed="8"/>
        <rFont val="Arial"/>
        <family val="2"/>
      </rPr>
      <t>4</t>
    </r>
    <r>
      <rPr>
        <sz val="10"/>
        <color indexed="8"/>
        <rFont val="微軟正黑體"/>
        <family val="2"/>
        <charset val="136"/>
      </rPr>
      <t>版</t>
    </r>
  </si>
  <si>
    <r>
      <rPr>
        <sz val="10"/>
        <color indexed="8"/>
        <rFont val="微軟正黑體"/>
        <family val="2"/>
        <charset val="136"/>
      </rPr>
      <t>黃憲仁</t>
    </r>
  </si>
  <si>
    <t>9789866084621</t>
  </si>
  <si>
    <t>http://www.airitibooks.com/detail.aspx?PublicationID=P20121214006</t>
  </si>
  <si>
    <r>
      <t>6S</t>
    </r>
    <r>
      <rPr>
        <sz val="10"/>
        <color indexed="8"/>
        <rFont val="微軟正黑體"/>
        <family val="2"/>
        <charset val="136"/>
      </rPr>
      <t>管理運作技巧</t>
    </r>
  </si>
  <si>
    <r>
      <rPr>
        <sz val="10"/>
        <color indexed="8"/>
        <rFont val="微軟正黑體"/>
        <family val="2"/>
        <charset val="136"/>
      </rPr>
      <t>工廠叢書</t>
    </r>
    <r>
      <rPr>
        <sz val="10"/>
        <color indexed="8"/>
        <rFont val="Arial"/>
        <family val="2"/>
      </rPr>
      <t>79</t>
    </r>
  </si>
  <si>
    <r>
      <rPr>
        <sz val="10"/>
        <color indexed="8"/>
        <rFont val="微軟正黑體"/>
        <family val="2"/>
        <charset val="136"/>
      </rPr>
      <t>陳德鑫</t>
    </r>
  </si>
  <si>
    <t>9789866084638</t>
  </si>
  <si>
    <t>http://www.airitibooks.com/detail.aspx?PublicationID=P20121214008</t>
  </si>
  <si>
    <r>
      <rPr>
        <sz val="10"/>
        <color indexed="8"/>
        <rFont val="微軟正黑體"/>
        <family val="2"/>
        <charset val="136"/>
      </rPr>
      <t>參展行銷：如何參加國外展覽</t>
    </r>
    <phoneticPr fontId="9" type="noConversion"/>
  </si>
  <si>
    <r>
      <rPr>
        <sz val="10"/>
        <color indexed="8"/>
        <rFont val="微軟正黑體"/>
        <family val="2"/>
        <charset val="136"/>
      </rPr>
      <t>中華民國對外貿易發展協會</t>
    </r>
    <phoneticPr fontId="9" type="noConversion"/>
  </si>
  <si>
    <r>
      <rPr>
        <sz val="10"/>
        <color indexed="8"/>
        <rFont val="微軟正黑體"/>
        <family val="2"/>
        <charset val="136"/>
      </rPr>
      <t>吳立民</t>
    </r>
    <phoneticPr fontId="9" type="noConversion"/>
  </si>
  <si>
    <t>9789574952977</t>
  </si>
  <si>
    <t>http://www.airitibooks.com/detail.aspx?PublicationID=P20121105016</t>
  </si>
  <si>
    <r>
      <rPr>
        <sz val="10"/>
        <color indexed="8"/>
        <rFont val="微軟正黑體"/>
        <family val="2"/>
        <charset val="136"/>
      </rPr>
      <t>電子商務小六法</t>
    </r>
    <r>
      <rPr>
        <sz val="10"/>
        <color indexed="8"/>
        <rFont val="Arial"/>
        <family val="2"/>
      </rPr>
      <t>(</t>
    </r>
    <r>
      <rPr>
        <sz val="10"/>
        <color indexed="8"/>
        <rFont val="微軟正黑體"/>
        <family val="2"/>
        <charset val="136"/>
      </rPr>
      <t>二版</t>
    </r>
    <r>
      <rPr>
        <sz val="10"/>
        <color indexed="8"/>
        <rFont val="Arial"/>
        <family val="2"/>
      </rPr>
      <t>)</t>
    </r>
    <phoneticPr fontId="2" type="noConversion"/>
  </si>
  <si>
    <r>
      <rPr>
        <sz val="10"/>
        <color indexed="8"/>
        <rFont val="微軟正黑體"/>
        <family val="2"/>
        <charset val="136"/>
      </rPr>
      <t>經濟部</t>
    </r>
  </si>
  <si>
    <t>9789860298901</t>
  </si>
  <si>
    <t>http://www.airitibooks.com/detail.aspx?PublicationID=P20130604008</t>
  </si>
  <si>
    <r>
      <rPr>
        <sz val="10"/>
        <color indexed="8"/>
        <rFont val="微軟正黑體"/>
        <family val="2"/>
        <charset val="136"/>
      </rPr>
      <t>成功的</t>
    </r>
    <r>
      <rPr>
        <sz val="10"/>
        <color indexed="8"/>
        <rFont val="Arial"/>
        <family val="2"/>
      </rPr>
      <t>10</t>
    </r>
    <r>
      <rPr>
        <sz val="10"/>
        <color indexed="8"/>
        <rFont val="微軟正黑體"/>
        <family val="2"/>
        <charset val="136"/>
      </rPr>
      <t>種態度</t>
    </r>
  </si>
  <si>
    <r>
      <rPr>
        <sz val="10"/>
        <color indexed="8"/>
        <rFont val="微軟正黑體"/>
        <family val="2"/>
        <charset val="136"/>
      </rPr>
      <t>風向球文化事業有限公司</t>
    </r>
  </si>
  <si>
    <r>
      <rPr>
        <sz val="10"/>
        <color indexed="8"/>
        <rFont val="微軟正黑體"/>
        <family val="2"/>
        <charset val="136"/>
      </rPr>
      <t>躍升館</t>
    </r>
  </si>
  <si>
    <r>
      <rPr>
        <sz val="10"/>
        <color indexed="8"/>
        <rFont val="微軟正黑體"/>
        <family val="2"/>
        <charset val="136"/>
      </rPr>
      <t>徐竹</t>
    </r>
  </si>
  <si>
    <t>9789868675476</t>
  </si>
  <si>
    <t>http://www.airitibooks.com/detail.aspx?PublicationID=P20120521047</t>
  </si>
  <si>
    <r>
      <rPr>
        <sz val="10"/>
        <color indexed="8"/>
        <rFont val="微軟正黑體"/>
        <family val="2"/>
        <charset val="136"/>
      </rPr>
      <t>用智慧說話，用謀略辦事</t>
    </r>
  </si>
  <si>
    <t>EBK9900000339</t>
  </si>
  <si>
    <t>http://www.airitibooks.com/detail.aspx?PublicationID=P20120820012</t>
  </si>
  <si>
    <r>
      <rPr>
        <sz val="10"/>
        <color indexed="8"/>
        <rFont val="微軟正黑體"/>
        <family val="2"/>
        <charset val="136"/>
      </rPr>
      <t>年輕人要知道的：初涉社會的</t>
    </r>
    <r>
      <rPr>
        <sz val="10"/>
        <color indexed="8"/>
        <rFont val="Arial"/>
        <family val="2"/>
      </rPr>
      <t>80</t>
    </r>
    <r>
      <rPr>
        <sz val="10"/>
        <color indexed="8"/>
        <rFont val="微軟正黑體"/>
        <family val="2"/>
        <charset val="136"/>
      </rPr>
      <t>條生存準則（上）</t>
    </r>
  </si>
  <si>
    <t>EBK9900000346</t>
  </si>
  <si>
    <t>http://www.airitibooks.com/detail.aspx?PublicationID=P20120820019</t>
  </si>
  <si>
    <r>
      <t>NO.1</t>
    </r>
    <r>
      <rPr>
        <sz val="10"/>
        <color indexed="8"/>
        <rFont val="微軟正黑體"/>
        <family val="2"/>
        <charset val="136"/>
      </rPr>
      <t>巴菲特致勝投資聖經</t>
    </r>
    <phoneticPr fontId="9" type="noConversion"/>
  </si>
  <si>
    <t>9789861975177</t>
  </si>
  <si>
    <t>http://www.airitibooks.com/detail.aspx?PublicationID=P20130206024</t>
  </si>
  <si>
    <r>
      <rPr>
        <sz val="10"/>
        <color indexed="8"/>
        <rFont val="微軟正黑體"/>
        <family val="2"/>
        <charset val="136"/>
      </rPr>
      <t>跟我這樣做，你就不用為錢工作！</t>
    </r>
  </si>
  <si>
    <r>
      <rPr>
        <sz val="10"/>
        <color indexed="8"/>
        <rFont val="微軟正黑體"/>
        <family val="2"/>
        <charset val="136"/>
      </rPr>
      <t>理財系列</t>
    </r>
    <r>
      <rPr>
        <sz val="10"/>
        <color indexed="8"/>
        <rFont val="Arial"/>
        <family val="2"/>
      </rPr>
      <t>001</t>
    </r>
  </si>
  <si>
    <t>9789868767010</t>
  </si>
  <si>
    <t>http://www.airitibooks.com/detail.aspx?PublicationID=P20120917003</t>
  </si>
  <si>
    <r>
      <rPr>
        <sz val="10"/>
        <color indexed="8"/>
        <rFont val="微軟正黑體"/>
        <family val="2"/>
        <charset val="136"/>
      </rPr>
      <t>有錢人想做的與你不一樣</t>
    </r>
    <phoneticPr fontId="9" type="noConversion"/>
  </si>
  <si>
    <t>9789866079399</t>
  </si>
  <si>
    <t>http://www.airitibooks.com/detail.aspx?PublicationID=P20121115232</t>
  </si>
  <si>
    <r>
      <rPr>
        <sz val="10"/>
        <color indexed="8"/>
        <rFont val="微軟正黑體"/>
        <family val="2"/>
        <charset val="136"/>
      </rPr>
      <t>今天不談生意，是來交朋友的─商道就是人道</t>
    </r>
  </si>
  <si>
    <t>Success 239</t>
  </si>
  <si>
    <r>
      <rPr>
        <sz val="10"/>
        <color indexed="8"/>
        <rFont val="微軟正黑體"/>
        <family val="2"/>
        <charset val="136"/>
      </rPr>
      <t>盛樂</t>
    </r>
  </si>
  <si>
    <t>9789866340666</t>
  </si>
  <si>
    <t>http://www.airitibooks.com/detail.aspx?PublicationID=P20120625286</t>
  </si>
  <si>
    <r>
      <rPr>
        <sz val="10"/>
        <color indexed="8"/>
        <rFont val="微軟正黑體"/>
        <family val="2"/>
        <charset val="136"/>
      </rPr>
      <t>魅力：吸引力法則為你打造優秀的磁性人格</t>
    </r>
  </si>
  <si>
    <t>Grow7</t>
  </si>
  <si>
    <t>9789868781054</t>
  </si>
  <si>
    <t>http://www.airitibooks.com/detail.aspx?PublicationID=P20121025034</t>
  </si>
  <si>
    <r>
      <rPr>
        <sz val="10"/>
        <color indexed="8"/>
        <rFont val="微軟正黑體"/>
        <family val="2"/>
        <charset val="136"/>
      </rPr>
      <t>想出頭先學會低頭</t>
    </r>
  </si>
  <si>
    <r>
      <rPr>
        <sz val="10"/>
        <color indexed="8"/>
        <rFont val="微軟正黑體"/>
        <family val="2"/>
        <charset val="136"/>
      </rPr>
      <t>頂尖領導</t>
    </r>
    <r>
      <rPr>
        <sz val="10"/>
        <color indexed="8"/>
        <rFont val="Arial"/>
        <family val="2"/>
      </rPr>
      <t>167</t>
    </r>
  </si>
  <si>
    <t>9789865950132</t>
  </si>
  <si>
    <t>http://www.airitibooks.com/detail.aspx?PublicationID=P20121115209</t>
  </si>
  <si>
    <r>
      <rPr>
        <sz val="10"/>
        <color indexed="8"/>
        <rFont val="微軟正黑體"/>
        <family val="2"/>
        <charset val="136"/>
      </rPr>
      <t>職場菜鳥心經</t>
    </r>
  </si>
  <si>
    <r>
      <t>New</t>
    </r>
    <r>
      <rPr>
        <sz val="10"/>
        <color indexed="8"/>
        <rFont val="微軟正黑體"/>
        <family val="2"/>
        <charset val="136"/>
      </rPr>
      <t>文庫</t>
    </r>
    <r>
      <rPr>
        <sz val="10"/>
        <color indexed="8"/>
        <rFont val="Arial"/>
        <family val="2"/>
      </rPr>
      <t>059</t>
    </r>
  </si>
  <si>
    <t>9789866079443</t>
  </si>
  <si>
    <t>http://www.airitibooks.com/detail.aspx?PublicationID=P20121115189</t>
  </si>
  <si>
    <r>
      <rPr>
        <sz val="10"/>
        <color indexed="8"/>
        <rFont val="微軟正黑體"/>
        <family val="2"/>
        <charset val="136"/>
      </rPr>
      <t>甘於月薪兩萬二？</t>
    </r>
  </si>
  <si>
    <r>
      <rPr>
        <sz val="10"/>
        <color indexed="8"/>
        <rFont val="微軟正黑體"/>
        <family val="2"/>
        <charset val="136"/>
      </rPr>
      <t>豐華有限公司</t>
    </r>
  </si>
  <si>
    <t>9789868840584</t>
  </si>
  <si>
    <t>http://www.airitibooks.com/detail.aspx?PublicationID=P20130304058</t>
  </si>
  <si>
    <r>
      <rPr>
        <sz val="10"/>
        <color indexed="8"/>
        <rFont val="微軟正黑體"/>
        <family val="2"/>
        <charset val="136"/>
      </rPr>
      <t>為賺錢去大陸，選對地方最重要</t>
    </r>
    <phoneticPr fontId="9" type="noConversion"/>
  </si>
  <si>
    <r>
      <rPr>
        <sz val="10"/>
        <color indexed="8"/>
        <rFont val="微軟正黑體"/>
        <family val="2"/>
        <charset val="136"/>
      </rPr>
      <t>劉曉元</t>
    </r>
    <phoneticPr fontId="9" type="noConversion"/>
  </si>
  <si>
    <t>9789868840522</t>
  </si>
  <si>
    <t>http://www.airitibooks.com/detail.aspx?PublicationID=P20130306006</t>
  </si>
  <si>
    <r>
      <rPr>
        <sz val="10"/>
        <color indexed="8"/>
        <rFont val="微軟正黑體"/>
        <family val="2"/>
        <charset val="136"/>
      </rPr>
      <t>成就是玩出來的</t>
    </r>
  </si>
  <si>
    <r>
      <rPr>
        <sz val="10"/>
        <color indexed="8"/>
        <rFont val="微軟正黑體"/>
        <family val="2"/>
        <charset val="136"/>
      </rPr>
      <t>溝通勵志</t>
    </r>
    <r>
      <rPr>
        <sz val="10"/>
        <color indexed="8"/>
        <rFont val="Arial"/>
        <family val="2"/>
      </rPr>
      <t>CS047</t>
    </r>
  </si>
  <si>
    <r>
      <rPr>
        <sz val="10"/>
        <color indexed="8"/>
        <rFont val="微軟正黑體"/>
        <family val="2"/>
        <charset val="136"/>
      </rPr>
      <t>凱文‧卡洛（</t>
    </r>
    <r>
      <rPr>
        <sz val="10"/>
        <color indexed="8"/>
        <rFont val="Arial"/>
        <family val="2"/>
      </rPr>
      <t>Kevin Carroll</t>
    </r>
    <r>
      <rPr>
        <sz val="10"/>
        <color indexed="8"/>
        <rFont val="微軟正黑體"/>
        <family val="2"/>
        <charset val="136"/>
      </rPr>
      <t>）</t>
    </r>
  </si>
  <si>
    <t>9789861576466</t>
  </si>
  <si>
    <t>http://www.airitibooks.com/detail.aspx?PublicationID=P20121004055</t>
  </si>
  <si>
    <r>
      <rPr>
        <sz val="10"/>
        <color indexed="8"/>
        <rFont val="微軟正黑體"/>
        <family val="2"/>
        <charset val="136"/>
      </rPr>
      <t>一看就懂！上司若不變成鬼，屬下如何能成材</t>
    </r>
  </si>
  <si>
    <r>
      <rPr>
        <sz val="10"/>
        <color indexed="8"/>
        <rFont val="微軟正黑體"/>
        <family val="2"/>
        <charset val="136"/>
      </rPr>
      <t>心經典文化</t>
    </r>
  </si>
  <si>
    <t>Classic27</t>
  </si>
  <si>
    <r>
      <rPr>
        <sz val="10"/>
        <color indexed="8"/>
        <rFont val="微軟正黑體"/>
        <family val="2"/>
        <charset val="136"/>
      </rPr>
      <t>林琇琬</t>
    </r>
  </si>
  <si>
    <t>9789866024122</t>
  </si>
  <si>
    <t>http://www.airitibooks.com/detail.aspx?PublicationID=P20120910059</t>
  </si>
  <si>
    <r>
      <rPr>
        <sz val="10"/>
        <color indexed="8"/>
        <rFont val="微軟正黑體"/>
        <family val="2"/>
        <charset val="136"/>
      </rPr>
      <t>一看就懂！客戶若不變成鬼，業務如何能成材</t>
    </r>
  </si>
  <si>
    <t>Classic30</t>
  </si>
  <si>
    <t>9789866024115</t>
  </si>
  <si>
    <t>http://www.airitibooks.com/detail.aspx?PublicationID=P20120910060</t>
  </si>
  <si>
    <r>
      <rPr>
        <sz val="10"/>
        <color indexed="8"/>
        <rFont val="微軟正黑體"/>
        <family val="2"/>
        <charset val="136"/>
      </rPr>
      <t>第九隻兔：一個冒險，成就非凡卓越人生的故事</t>
    </r>
    <phoneticPr fontId="9" type="noConversion"/>
  </si>
  <si>
    <r>
      <rPr>
        <sz val="10"/>
        <color indexed="8"/>
        <rFont val="微軟正黑體"/>
        <family val="2"/>
        <charset val="136"/>
      </rPr>
      <t>逗文庫</t>
    </r>
    <r>
      <rPr>
        <sz val="10"/>
        <color indexed="8"/>
        <rFont val="Arial"/>
        <family val="2"/>
      </rPr>
      <t>07</t>
    </r>
  </si>
  <si>
    <r>
      <rPr>
        <sz val="10"/>
        <color indexed="8"/>
        <rFont val="微軟正黑體"/>
        <family val="2"/>
        <charset val="136"/>
      </rPr>
      <t>王興川</t>
    </r>
  </si>
  <si>
    <t>9789866307881</t>
  </si>
  <si>
    <t>http://www.airitibooks.com/detail.aspx?PublicationID=P20120704013</t>
  </si>
  <si>
    <r>
      <rPr>
        <sz val="10"/>
        <color indexed="8"/>
        <rFont val="微軟正黑體"/>
        <family val="2"/>
        <charset val="136"/>
      </rPr>
      <t>珍惜你的第一份工作</t>
    </r>
  </si>
  <si>
    <r>
      <rPr>
        <sz val="10"/>
        <color indexed="8"/>
        <rFont val="微軟正黑體"/>
        <family val="2"/>
        <charset val="136"/>
      </rPr>
      <t>成功良品</t>
    </r>
    <r>
      <rPr>
        <sz val="10"/>
        <color indexed="8"/>
        <rFont val="Arial"/>
        <family val="2"/>
      </rPr>
      <t>33</t>
    </r>
  </si>
  <si>
    <r>
      <rPr>
        <sz val="10"/>
        <color indexed="8"/>
        <rFont val="微軟正黑體"/>
        <family val="2"/>
        <charset val="136"/>
      </rPr>
      <t>林少山</t>
    </r>
  </si>
  <si>
    <t>9789862710616</t>
  </si>
  <si>
    <t>http://www.airitibooks.com/detail.aspx?PublicationID=P20121128027</t>
  </si>
  <si>
    <r>
      <rPr>
        <sz val="10"/>
        <color indexed="8"/>
        <rFont val="微軟正黑體"/>
        <family val="2"/>
        <charset val="136"/>
      </rPr>
      <t>老闆不說，卻默默觀察的</t>
    </r>
    <r>
      <rPr>
        <sz val="10"/>
        <color indexed="8"/>
        <rFont val="Arial"/>
        <family val="2"/>
      </rPr>
      <t>45</t>
    </r>
    <r>
      <rPr>
        <sz val="10"/>
        <color indexed="8"/>
        <rFont val="微軟正黑體"/>
        <family val="2"/>
        <charset val="136"/>
      </rPr>
      <t>件事</t>
    </r>
  </si>
  <si>
    <r>
      <rPr>
        <sz val="10"/>
        <color indexed="8"/>
        <rFont val="微軟正黑體"/>
        <family val="2"/>
        <charset val="136"/>
      </rPr>
      <t>智富出版有限公司</t>
    </r>
  </si>
  <si>
    <r>
      <rPr>
        <sz val="10"/>
        <color indexed="8"/>
        <rFont val="微軟正黑體"/>
        <family val="2"/>
        <charset val="136"/>
      </rPr>
      <t>風向</t>
    </r>
    <r>
      <rPr>
        <sz val="10"/>
        <color indexed="8"/>
        <rFont val="Arial"/>
        <family val="2"/>
      </rPr>
      <t>33</t>
    </r>
  </si>
  <si>
    <r>
      <rPr>
        <sz val="10"/>
        <color indexed="8"/>
        <rFont val="微軟正黑體"/>
        <family val="2"/>
        <charset val="136"/>
      </rPr>
      <t>吳俊瑩</t>
    </r>
  </si>
  <si>
    <t>9789866151057</t>
  </si>
  <si>
    <t>http://www.airitibooks.com/detail.aspx?PublicationID=P20111024005</t>
  </si>
  <si>
    <r>
      <rPr>
        <sz val="10"/>
        <color indexed="8"/>
        <rFont val="微軟正黑體"/>
        <family val="2"/>
        <charset val="136"/>
      </rPr>
      <t>華人首富李嘉誠致富心路</t>
    </r>
  </si>
  <si>
    <r>
      <rPr>
        <sz val="10"/>
        <color indexed="8"/>
        <rFont val="微軟正黑體"/>
        <family val="2"/>
        <charset val="136"/>
      </rPr>
      <t>文經書海</t>
    </r>
    <r>
      <rPr>
        <sz val="10"/>
        <color indexed="8"/>
        <rFont val="Arial"/>
        <family val="2"/>
      </rPr>
      <t>69</t>
    </r>
  </si>
  <si>
    <t>9789577135025</t>
  </si>
  <si>
    <t>http://www.airitibooks.com/detail.aspx?PublicationID=P20120706001</t>
  </si>
  <si>
    <r>
      <rPr>
        <sz val="10"/>
        <color indexed="8"/>
        <rFont val="微軟正黑體"/>
        <family val="2"/>
        <charset val="136"/>
      </rPr>
      <t>商道：創業與經商的致勝之道</t>
    </r>
    <phoneticPr fontId="9" type="noConversion"/>
  </si>
  <si>
    <t>9789866546570</t>
  </si>
  <si>
    <t>http://www.airitibooks.com/detail.aspx?PublicationID=P20130319030</t>
  </si>
  <si>
    <r>
      <rPr>
        <sz val="10"/>
        <color indexed="8"/>
        <rFont val="微軟正黑體"/>
        <family val="2"/>
        <charset val="136"/>
      </rPr>
      <t>用幽默化解沉默</t>
    </r>
  </si>
  <si>
    <r>
      <rPr>
        <sz val="10"/>
        <color indexed="8"/>
        <rFont val="微軟正黑體"/>
        <family val="2"/>
        <charset val="136"/>
      </rPr>
      <t>心理勵志小百科</t>
    </r>
    <r>
      <rPr>
        <sz val="10"/>
        <color indexed="8"/>
        <rFont val="Arial"/>
        <family val="2"/>
      </rPr>
      <t>003</t>
    </r>
  </si>
  <si>
    <r>
      <rPr>
        <sz val="10"/>
        <color indexed="8"/>
        <rFont val="微軟正黑體"/>
        <family val="2"/>
        <charset val="136"/>
      </rPr>
      <t>李睿</t>
    </r>
  </si>
  <si>
    <t>9789868743168</t>
  </si>
  <si>
    <r>
      <t>180</t>
    </r>
    <r>
      <rPr>
        <sz val="10"/>
        <color indexed="8"/>
        <rFont val="微軟正黑體"/>
        <family val="2"/>
        <charset val="136"/>
      </rPr>
      <t>美學</t>
    </r>
  </si>
  <si>
    <t>http://www.airitibooks.com/detail.aspx?PublicationID=P20121029015</t>
  </si>
  <si>
    <r>
      <rPr>
        <sz val="10"/>
        <color indexed="8"/>
        <rFont val="微軟正黑體"/>
        <family val="2"/>
        <charset val="136"/>
      </rPr>
      <t>你要幾個漲停板？</t>
    </r>
  </si>
  <si>
    <r>
      <rPr>
        <sz val="10"/>
        <color indexed="8"/>
        <rFont val="微軟正黑體"/>
        <family val="2"/>
        <charset val="136"/>
      </rPr>
      <t>羅達有限公司</t>
    </r>
  </si>
  <si>
    <r>
      <rPr>
        <sz val="10"/>
        <color indexed="8"/>
        <rFont val="微軟正黑體"/>
        <family val="2"/>
        <charset val="136"/>
      </rPr>
      <t>康納斯‧潘</t>
    </r>
  </si>
  <si>
    <t>9789868840508</t>
  </si>
  <si>
    <t>http://www.airitibooks.com/detail.aspx?PublicationID=P20130304059</t>
  </si>
  <si>
    <r>
      <rPr>
        <sz val="10"/>
        <color indexed="8"/>
        <rFont val="微軟正黑體"/>
        <family val="2"/>
        <charset val="136"/>
      </rPr>
      <t>面試前必看的一本書</t>
    </r>
  </si>
  <si>
    <r>
      <rPr>
        <sz val="10"/>
        <color indexed="8"/>
        <rFont val="微軟正黑體"/>
        <family val="2"/>
        <charset val="136"/>
      </rPr>
      <t>張岱之</t>
    </r>
  </si>
  <si>
    <t>9789866276811</t>
  </si>
  <si>
    <t>http://www.airitibooks.com/detail.aspx?PublicationID=P20130117067</t>
  </si>
  <si>
    <t>帳單日記：中古小姐X史丹利的人生實境秀</t>
  </si>
  <si>
    <r>
      <rPr>
        <sz val="10"/>
        <color indexed="8"/>
        <rFont val="微軟正黑體"/>
        <family val="2"/>
        <charset val="136"/>
      </rPr>
      <t>中古小姐，史丹利</t>
    </r>
  </si>
  <si>
    <t>9789868751453</t>
  </si>
  <si>
    <t>http://www.airitibooks.com/detail.aspx?PublicationID=P20130502153</t>
  </si>
  <si>
    <r>
      <rPr>
        <sz val="10"/>
        <color indexed="8"/>
        <rFont val="微軟正黑體"/>
        <family val="2"/>
        <charset val="136"/>
      </rPr>
      <t>社群創造信任經濟</t>
    </r>
  </si>
  <si>
    <r>
      <rPr>
        <sz val="10"/>
        <color indexed="8"/>
        <rFont val="微軟正黑體"/>
        <family val="2"/>
        <charset val="136"/>
      </rPr>
      <t>智園出版有限公司</t>
    </r>
  </si>
  <si>
    <t>Young CEO010</t>
  </si>
  <si>
    <r>
      <rPr>
        <sz val="10"/>
        <color indexed="8"/>
        <rFont val="微軟正黑體"/>
        <family val="2"/>
        <charset val="136"/>
      </rPr>
      <t>克里斯‧布羅根（</t>
    </r>
    <r>
      <rPr>
        <sz val="10"/>
        <color indexed="8"/>
        <rFont val="Arial"/>
        <family val="2"/>
      </rPr>
      <t>ChrisBrogan</t>
    </r>
    <r>
      <rPr>
        <sz val="10"/>
        <color indexed="8"/>
        <rFont val="微軟正黑體"/>
        <family val="2"/>
        <charset val="136"/>
      </rPr>
      <t>），朱利安‧史密斯（</t>
    </r>
    <r>
      <rPr>
        <sz val="10"/>
        <color indexed="8"/>
        <rFont val="Arial"/>
        <family val="2"/>
      </rPr>
      <t>Julien Smith</t>
    </r>
    <r>
      <rPr>
        <sz val="10"/>
        <color indexed="8"/>
        <rFont val="微軟正黑體"/>
        <family val="2"/>
        <charset val="136"/>
      </rPr>
      <t>）（著），楊實燦（譯）</t>
    </r>
  </si>
  <si>
    <t>9789866126048</t>
  </si>
  <si>
    <t>http://www.airitibooks.com/detail.aspx?PublicationID=P20120531119</t>
  </si>
  <si>
    <r>
      <t>CEO</t>
    </r>
    <r>
      <rPr>
        <sz val="10"/>
        <color indexed="8"/>
        <rFont val="微軟正黑體"/>
        <family val="2"/>
        <charset val="136"/>
      </rPr>
      <t>的領導力</t>
    </r>
  </si>
  <si>
    <r>
      <t>NEW</t>
    </r>
    <r>
      <rPr>
        <sz val="10"/>
        <color indexed="8"/>
        <rFont val="微軟正黑體"/>
        <family val="2"/>
        <charset val="136"/>
      </rPr>
      <t>文庫</t>
    </r>
    <r>
      <rPr>
        <sz val="10"/>
        <color indexed="8"/>
        <rFont val="Arial"/>
        <family val="2"/>
      </rPr>
      <t>47</t>
    </r>
  </si>
  <si>
    <r>
      <rPr>
        <sz val="10"/>
        <color indexed="8"/>
        <rFont val="微軟正黑體"/>
        <family val="2"/>
        <charset val="136"/>
      </rPr>
      <t>麥克‧梅里爾（</t>
    </r>
    <r>
      <rPr>
        <sz val="10"/>
        <color indexed="8"/>
        <rFont val="Arial"/>
        <family val="2"/>
      </rPr>
      <t>Mike Merrill</t>
    </r>
    <r>
      <rPr>
        <sz val="10"/>
        <color indexed="8"/>
        <rFont val="微軟正黑體"/>
        <family val="2"/>
        <charset val="136"/>
      </rPr>
      <t>）</t>
    </r>
  </si>
  <si>
    <t>9789866079238</t>
  </si>
  <si>
    <t>http://www.airitibooks.com/detail.aspx?PublicationID=P20120706040</t>
  </si>
  <si>
    <r>
      <rPr>
        <sz val="10"/>
        <color indexed="8"/>
        <rFont val="微軟正黑體"/>
        <family val="2"/>
        <charset val="136"/>
      </rPr>
      <t>今天你</t>
    </r>
    <r>
      <rPr>
        <sz val="10"/>
        <color indexed="8"/>
        <rFont val="Arial"/>
        <family val="2"/>
      </rPr>
      <t>M</t>
    </r>
    <r>
      <rPr>
        <sz val="10"/>
        <color indexed="8"/>
        <rFont val="微軟正黑體"/>
        <family val="2"/>
        <charset val="136"/>
      </rPr>
      <t>了沒：麥當勞屹立不搖的經營七法</t>
    </r>
  </si>
  <si>
    <r>
      <rPr>
        <sz val="10"/>
        <color indexed="8"/>
        <rFont val="微軟正黑體"/>
        <family val="2"/>
        <charset val="136"/>
      </rPr>
      <t>企業典範</t>
    </r>
    <r>
      <rPr>
        <sz val="10"/>
        <color indexed="8"/>
        <rFont val="Arial"/>
        <family val="2"/>
      </rPr>
      <t>CE019</t>
    </r>
  </si>
  <si>
    <r>
      <rPr>
        <sz val="10"/>
        <color indexed="8"/>
        <rFont val="微軟正黑體"/>
        <family val="2"/>
        <charset val="136"/>
      </rPr>
      <t>保羅‧法塞拉（</t>
    </r>
    <r>
      <rPr>
        <sz val="10"/>
        <color indexed="8"/>
        <rFont val="Arial"/>
        <family val="2"/>
      </rPr>
      <t>Paul Facella</t>
    </r>
    <r>
      <rPr>
        <sz val="10"/>
        <color indexed="8"/>
        <rFont val="微軟正黑體"/>
        <family val="2"/>
        <charset val="136"/>
      </rPr>
      <t>），安狄娜‧吉恩（</t>
    </r>
    <r>
      <rPr>
        <sz val="10"/>
        <color indexed="8"/>
        <rFont val="Arial"/>
        <family val="2"/>
      </rPr>
      <t>Adina Genn</t>
    </r>
    <r>
      <rPr>
        <sz val="10"/>
        <color indexed="8"/>
        <rFont val="微軟正黑體"/>
        <family val="2"/>
        <charset val="136"/>
      </rPr>
      <t>）</t>
    </r>
  </si>
  <si>
    <t>9789861575001</t>
  </si>
  <si>
    <t>http://www.airitibooks.com/detail.aspx?PublicationID=P20121004048</t>
  </si>
  <si>
    <r>
      <rPr>
        <sz val="10"/>
        <color indexed="8"/>
        <rFont val="微軟正黑體"/>
        <family val="2"/>
        <charset val="136"/>
      </rPr>
      <t>資本主義的代價：後危機時代的經濟新思維</t>
    </r>
  </si>
  <si>
    <r>
      <rPr>
        <sz val="10"/>
        <color indexed="8"/>
        <rFont val="微軟正黑體"/>
        <family val="2"/>
        <charset val="136"/>
      </rPr>
      <t>投資理財</t>
    </r>
    <r>
      <rPr>
        <sz val="10"/>
        <color indexed="8"/>
        <rFont val="Arial"/>
        <family val="2"/>
      </rPr>
      <t>IF057</t>
    </r>
  </si>
  <si>
    <r>
      <rPr>
        <sz val="10"/>
        <color indexed="8"/>
        <rFont val="微軟正黑體"/>
        <family val="2"/>
        <charset val="136"/>
      </rPr>
      <t>羅伯‧巴伯拉（</t>
    </r>
    <r>
      <rPr>
        <sz val="10"/>
        <color indexed="8"/>
        <rFont val="Arial"/>
        <family val="2"/>
      </rPr>
      <t>Robert J. Barbera</t>
    </r>
    <r>
      <rPr>
        <sz val="10"/>
        <color indexed="8"/>
        <rFont val="微軟正黑體"/>
        <family val="2"/>
        <charset val="136"/>
      </rPr>
      <t>）</t>
    </r>
  </si>
  <si>
    <t>9789861576282</t>
  </si>
  <si>
    <t>http://www.airitibooks.com/detail.aspx?PublicationID=P20121004082</t>
  </si>
  <si>
    <r>
      <rPr>
        <sz val="10"/>
        <color indexed="8"/>
        <rFont val="微軟正黑體"/>
        <family val="2"/>
        <charset val="136"/>
      </rPr>
      <t>內容行銷塞爆你的購物車：數位時代吸金法則</t>
    </r>
  </si>
  <si>
    <r>
      <rPr>
        <sz val="10"/>
        <color indexed="8"/>
        <rFont val="微軟正黑體"/>
        <family val="2"/>
        <charset val="136"/>
      </rPr>
      <t>行銷規劃</t>
    </r>
    <r>
      <rPr>
        <sz val="10"/>
        <color indexed="8"/>
        <rFont val="Arial"/>
        <family val="2"/>
      </rPr>
      <t>MP103</t>
    </r>
  </si>
  <si>
    <r>
      <rPr>
        <sz val="10"/>
        <color indexed="8"/>
        <rFont val="微軟正黑體"/>
        <family val="2"/>
        <charset val="136"/>
      </rPr>
      <t>喬‧普立茲，努特‧巴瑞特（</t>
    </r>
    <r>
      <rPr>
        <sz val="10"/>
        <color indexed="8"/>
        <rFont val="Arial"/>
        <family val="2"/>
      </rPr>
      <t>Joe Pulizzi and Newt Barrett</t>
    </r>
    <r>
      <rPr>
        <sz val="10"/>
        <color indexed="8"/>
        <rFont val="微軟正黑體"/>
        <family val="2"/>
        <charset val="136"/>
      </rPr>
      <t>）</t>
    </r>
  </si>
  <si>
    <t>9789861576527</t>
  </si>
  <si>
    <t>http://www.airitibooks.com/detail.aspx?PublicationID=P20121004049</t>
  </si>
  <si>
    <r>
      <rPr>
        <sz val="10"/>
        <color indexed="8"/>
        <rFont val="微軟正黑體"/>
        <family val="2"/>
        <charset val="136"/>
      </rPr>
      <t>零距創新：全球經濟重生的創新三角策略</t>
    </r>
  </si>
  <si>
    <r>
      <rPr>
        <sz val="10"/>
        <color indexed="8"/>
        <rFont val="微軟正黑體"/>
        <family val="2"/>
        <charset val="136"/>
      </rPr>
      <t>靠左走：人間差事</t>
    </r>
    <phoneticPr fontId="9" type="noConversion"/>
  </si>
  <si>
    <r>
      <rPr>
        <sz val="10"/>
        <color indexed="8"/>
        <rFont val="微軟正黑體"/>
        <family val="2"/>
        <charset val="136"/>
      </rPr>
      <t>心靈工坊文化事業股份有限公司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</si>
  <si>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鍾喬</t>
    </r>
    <phoneticPr fontId="9" type="noConversion"/>
  </si>
  <si>
    <t>9789866112645</t>
  </si>
  <si>
    <t>http://www.airitibooks.com/detail.aspx?PublicationID=P20130315014</t>
  </si>
  <si>
    <r>
      <rPr>
        <sz val="10"/>
        <color indexed="8"/>
        <rFont val="微軟正黑體"/>
        <family val="2"/>
        <charset val="136"/>
      </rPr>
      <t>只吃好東西暢銷修訂版－前蘋果日報美食組長教你挑好食</t>
    </r>
    <phoneticPr fontId="9" type="noConversion"/>
  </si>
  <si>
    <r>
      <rPr>
        <sz val="10"/>
        <color indexed="8"/>
        <rFont val="微軟正黑體"/>
        <family val="2"/>
        <charset val="136"/>
      </rPr>
      <t>張瑀庭</t>
    </r>
    <phoneticPr fontId="9" type="noConversion"/>
  </si>
  <si>
    <t>9789868774124</t>
  </si>
  <si>
    <t>http://www.airitibooks.com/detail.aspx?PublicationID=P20130131081</t>
  </si>
  <si>
    <r>
      <rPr>
        <sz val="10"/>
        <color indexed="8"/>
        <rFont val="微軟正黑體"/>
        <family val="2"/>
        <charset val="136"/>
      </rPr>
      <t>熱門快炒</t>
    </r>
    <r>
      <rPr>
        <sz val="10"/>
        <color indexed="8"/>
        <rFont val="Arial"/>
        <family val="2"/>
      </rPr>
      <t>3</t>
    </r>
    <r>
      <rPr>
        <sz val="10"/>
        <color indexed="8"/>
        <rFont val="微軟正黑體"/>
        <family val="2"/>
        <charset val="136"/>
      </rPr>
      <t>步搞定</t>
    </r>
  </si>
  <si>
    <r>
      <rPr>
        <sz val="10"/>
        <color indexed="8"/>
        <rFont val="微軟正黑體"/>
        <family val="2"/>
        <charset val="136"/>
      </rPr>
      <t>名家廚房</t>
    </r>
    <r>
      <rPr>
        <sz val="10"/>
        <color indexed="8"/>
        <rFont val="Arial"/>
        <family val="2"/>
      </rPr>
      <t>11</t>
    </r>
  </si>
  <si>
    <r>
      <rPr>
        <sz val="10"/>
        <color indexed="8"/>
        <rFont val="微軟正黑體"/>
        <family val="2"/>
        <charset val="136"/>
      </rPr>
      <t>蔡萬利</t>
    </r>
  </si>
  <si>
    <t>9789866890949</t>
  </si>
  <si>
    <t>http://www.airitibooks.com/detail.aspx?PublicationID=P20110815033</t>
  </si>
  <si>
    <r>
      <rPr>
        <sz val="10"/>
        <color indexed="8"/>
        <rFont val="微軟正黑體"/>
        <family val="2"/>
        <charset val="136"/>
      </rPr>
      <t>廚房裡的秘密</t>
    </r>
  </si>
  <si>
    <r>
      <rPr>
        <sz val="10"/>
        <color indexed="8"/>
        <rFont val="微軟正黑體"/>
        <family val="2"/>
        <charset val="136"/>
      </rPr>
      <t>徐明達</t>
    </r>
  </si>
  <si>
    <t>9789866490255</t>
  </si>
  <si>
    <t>http://www.airitibooks.com/detail.aspx?PublicationID=P20101006006</t>
  </si>
  <si>
    <r>
      <rPr>
        <sz val="10"/>
        <color indexed="8"/>
        <rFont val="微軟正黑體"/>
        <family val="2"/>
        <charset val="136"/>
      </rPr>
      <t>王丹回憶錄</t>
    </r>
    <phoneticPr fontId="9" type="noConversion"/>
  </si>
  <si>
    <r>
      <rPr>
        <sz val="10"/>
        <rFont val="微軟正黑體"/>
        <family val="2"/>
        <charset val="136"/>
      </rPr>
      <t>王丹</t>
    </r>
    <r>
      <rPr>
        <sz val="10"/>
        <rFont val="Arial"/>
        <family val="2"/>
      </rPr>
      <t xml:space="preserve"> </t>
    </r>
    <phoneticPr fontId="9" type="noConversion"/>
  </si>
  <si>
    <t>9789571356525</t>
  </si>
  <si>
    <t>http://www.airitibooks.com/detail.aspx?PublicationID=P20130205004</t>
  </si>
  <si>
    <r>
      <rPr>
        <sz val="10"/>
        <color indexed="8"/>
        <rFont val="微軟正黑體"/>
        <family val="2"/>
        <charset val="136"/>
      </rPr>
      <t>我無罪</t>
    </r>
    <phoneticPr fontId="9" type="noConversion"/>
  </si>
  <si>
    <r>
      <rPr>
        <sz val="10"/>
        <rFont val="微軟正黑體"/>
        <family val="2"/>
        <charset val="136"/>
      </rPr>
      <t>余杰</t>
    </r>
    <phoneticPr fontId="9" type="noConversion"/>
  </si>
  <si>
    <t>9789571356280</t>
  </si>
  <si>
    <t>http://www.airitibooks.com/detail.aspx?PublicationID=P20130205011</t>
  </si>
  <si>
    <r>
      <rPr>
        <sz val="10"/>
        <color indexed="8"/>
        <rFont val="微軟正黑體"/>
        <family val="2"/>
        <charset val="136"/>
      </rPr>
      <t>萬物都是靈：生命密碼全面啟動</t>
    </r>
    <phoneticPr fontId="9" type="noConversion"/>
  </si>
  <si>
    <r>
      <rPr>
        <sz val="10"/>
        <color indexed="8"/>
        <rFont val="微軟正黑體"/>
        <family val="2"/>
        <charset val="136"/>
      </rPr>
      <t>賽斯文化事業有限公司</t>
    </r>
    <phoneticPr fontId="9" type="noConversion"/>
  </si>
  <si>
    <r>
      <rPr>
        <sz val="10"/>
        <color indexed="8"/>
        <rFont val="微軟正黑體"/>
        <family val="2"/>
        <charset val="136"/>
      </rPr>
      <t>許添盛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微軟正黑體"/>
        <family val="2"/>
        <charset val="136"/>
      </rPr>
      <t>主講，齊世芳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微軟正黑體"/>
        <family val="2"/>
        <charset val="136"/>
      </rPr>
      <t>執筆</t>
    </r>
    <phoneticPr fontId="9" type="noConversion"/>
  </si>
  <si>
    <t>9789866436352</t>
  </si>
  <si>
    <t>http://www.airitibooks.com/detail.aspx?PublicationID=P20130306014</t>
  </si>
  <si>
    <r>
      <rPr>
        <sz val="10"/>
        <color indexed="8"/>
        <rFont val="微軟正黑體"/>
        <family val="2"/>
        <charset val="136"/>
      </rPr>
      <t>休閒產業經營與管理</t>
    </r>
  </si>
  <si>
    <r>
      <rPr>
        <sz val="10"/>
        <color indexed="8"/>
        <rFont val="微軟正黑體"/>
        <family val="2"/>
        <charset val="136"/>
      </rPr>
      <t>鐘志強</t>
    </r>
  </si>
  <si>
    <t>9789866860010</t>
  </si>
  <si>
    <t>http://www.airitibooks.com/detail.aspx?PublicationID=P20120620008</t>
  </si>
  <si>
    <r>
      <rPr>
        <sz val="10"/>
        <color indexed="8"/>
        <rFont val="微軟正黑體"/>
        <family val="2"/>
        <charset val="136"/>
      </rPr>
      <t>冰海奇航：東南極紀行</t>
    </r>
    <phoneticPr fontId="9" type="noConversion"/>
  </si>
  <si>
    <t>9789867120359</t>
  </si>
  <si>
    <r>
      <t>770</t>
    </r>
    <r>
      <rPr>
        <sz val="10"/>
        <color indexed="8"/>
        <rFont val="微軟正黑體"/>
        <family val="2"/>
        <charset val="136"/>
      </rPr>
      <t>大洋洲史地</t>
    </r>
    <phoneticPr fontId="9" type="noConversion"/>
  </si>
  <si>
    <t>http://www.airitibooks.com/detail.aspx?PublicationID=P20130314042</t>
  </si>
  <si>
    <r>
      <rPr>
        <sz val="10"/>
        <color indexed="8"/>
        <rFont val="微軟正黑體"/>
        <family val="2"/>
        <charset val="136"/>
      </rPr>
      <t>美白漂亮就要這樣吃：吃對食物勝過頂級保養品美容達人護膚肌密：用吃的就行！</t>
    </r>
  </si>
  <si>
    <r>
      <rPr>
        <sz val="10"/>
        <color indexed="8"/>
        <rFont val="微軟正黑體"/>
        <family val="2"/>
        <charset val="136"/>
      </rPr>
      <t>康鑑文化</t>
    </r>
  </si>
  <si>
    <r>
      <rPr>
        <sz val="10"/>
        <color indexed="8"/>
        <rFont val="微軟正黑體"/>
        <family val="2"/>
        <charset val="136"/>
      </rPr>
      <t>名醫食療</t>
    </r>
    <r>
      <rPr>
        <sz val="10"/>
        <color indexed="8"/>
        <rFont val="Arial"/>
        <family val="2"/>
      </rPr>
      <t>4</t>
    </r>
  </si>
  <si>
    <r>
      <rPr>
        <sz val="10"/>
        <color indexed="8"/>
        <rFont val="微軟正黑體"/>
        <family val="2"/>
        <charset val="136"/>
      </rPr>
      <t>鄭惠文</t>
    </r>
  </si>
  <si>
    <t>9789866612909</t>
  </si>
  <si>
    <t>http://www.airitibooks.com/detail.aspx?PublicationID=P20110705005</t>
  </si>
  <si>
    <r>
      <rPr>
        <sz val="10"/>
        <color indexed="8"/>
        <rFont val="微軟正黑體"/>
        <family val="2"/>
        <charset val="136"/>
      </rPr>
      <t>食悟‧萬般風情在巴蜀小吃</t>
    </r>
  </si>
  <si>
    <r>
      <rPr>
        <sz val="10"/>
        <color indexed="8"/>
        <rFont val="微軟正黑體"/>
        <family val="2"/>
        <charset val="136"/>
      </rPr>
      <t>書食館</t>
    </r>
    <r>
      <rPr>
        <sz val="10"/>
        <color indexed="8"/>
        <rFont val="Arial"/>
        <family val="2"/>
      </rPr>
      <t>05</t>
    </r>
  </si>
  <si>
    <t>9789866527265</t>
  </si>
  <si>
    <t>http://www.airitibooks.com/detail.aspx?PublicationID=P20121203018</t>
  </si>
  <si>
    <r>
      <rPr>
        <sz val="10"/>
        <color indexed="8"/>
        <rFont val="微軟正黑體"/>
        <family val="2"/>
        <charset val="136"/>
      </rPr>
      <t>觀光休閒產業行銷實務</t>
    </r>
  </si>
  <si>
    <r>
      <rPr>
        <sz val="10"/>
        <color indexed="8"/>
        <rFont val="微軟正黑體"/>
        <family val="2"/>
        <charset val="136"/>
      </rPr>
      <t>李力昌，談心怡</t>
    </r>
  </si>
  <si>
    <t>9789866860867</t>
  </si>
  <si>
    <t>http://www.airitibooks.com/detail.aspx?PublicationID=P20120620015</t>
  </si>
  <si>
    <r>
      <t xml:space="preserve">WASABI </t>
    </r>
    <r>
      <rPr>
        <sz val="10"/>
        <color indexed="8"/>
        <rFont val="微軟正黑體"/>
        <family val="2"/>
        <charset val="136"/>
      </rPr>
      <t>北海道</t>
    </r>
  </si>
  <si>
    <r>
      <rPr>
        <sz val="10"/>
        <color indexed="8"/>
        <rFont val="微軟正黑體"/>
        <family val="2"/>
        <charset val="136"/>
      </rPr>
      <t>華訊事業股份有限公司</t>
    </r>
  </si>
  <si>
    <r>
      <t>Wasabi</t>
    </r>
    <r>
      <rPr>
        <sz val="10"/>
        <color indexed="8"/>
        <rFont val="微軟正黑體"/>
        <family val="2"/>
        <charset val="136"/>
      </rPr>
      <t>編輯群</t>
    </r>
  </si>
  <si>
    <t>EBK9900000442</t>
  </si>
  <si>
    <t>http://www.airitibooks.com/detail.aspx?PublicationID=P20130227042</t>
  </si>
  <si>
    <r>
      <t xml:space="preserve">WASABI </t>
    </r>
    <r>
      <rPr>
        <sz val="10"/>
        <color indexed="8"/>
        <rFont val="微軟正黑體"/>
        <family val="2"/>
        <charset val="136"/>
      </rPr>
      <t>京都</t>
    </r>
  </si>
  <si>
    <t>EBK9900000441</t>
  </si>
  <si>
    <t>http://www.airitibooks.com/detail.aspx?PublicationID=P20130227041</t>
  </si>
  <si>
    <r>
      <rPr>
        <sz val="10"/>
        <color indexed="8"/>
        <rFont val="微軟正黑體"/>
        <family val="2"/>
        <charset val="136"/>
      </rPr>
      <t>瘋找碴：美食百匯</t>
    </r>
  </si>
  <si>
    <r>
      <rPr>
        <sz val="10"/>
        <color indexed="8"/>
        <rFont val="微軟正黑體"/>
        <family val="2"/>
        <charset val="136"/>
      </rPr>
      <t>好心情工作室</t>
    </r>
  </si>
  <si>
    <t>9789866041167</t>
  </si>
  <si>
    <t>http://www.airitibooks.com/detail.aspx?PublicationID=P20121115141</t>
  </si>
  <si>
    <r>
      <rPr>
        <sz val="10"/>
        <color indexed="8"/>
        <rFont val="微軟正黑體"/>
        <family val="2"/>
        <charset val="136"/>
      </rPr>
      <t>旅行台灣‧感動一百</t>
    </r>
  </si>
  <si>
    <r>
      <rPr>
        <sz val="10"/>
        <color indexed="8"/>
        <rFont val="微軟正黑體"/>
        <family val="2"/>
        <charset val="136"/>
      </rPr>
      <t>交通部觀光局</t>
    </r>
  </si>
  <si>
    <t>9789860273113</t>
  </si>
  <si>
    <t>http://www.airitibooks.com/detail.aspx?PublicationID=P20130521170</t>
  </si>
  <si>
    <r>
      <t>60</t>
    </r>
    <r>
      <rPr>
        <sz val="10"/>
        <color indexed="8"/>
        <rFont val="微軟正黑體"/>
        <family val="2"/>
        <charset val="136"/>
      </rPr>
      <t>款天然保養品大公開</t>
    </r>
  </si>
  <si>
    <t>4711481752895</t>
  </si>
  <si>
    <t>http://www.airitibooks.com/detail.aspx?PublicationID=P20101022445</t>
  </si>
  <si>
    <r>
      <rPr>
        <sz val="10"/>
        <color indexed="8"/>
        <rFont val="微軟正黑體"/>
        <family val="2"/>
        <charset val="136"/>
      </rPr>
      <t>日本超人氣！命運改造術</t>
    </r>
  </si>
  <si>
    <r>
      <rPr>
        <sz val="10"/>
        <color indexed="8"/>
        <rFont val="微軟正黑體"/>
        <family val="2"/>
        <charset val="136"/>
      </rPr>
      <t>佛蘿菈</t>
    </r>
  </si>
  <si>
    <t>4715762949592</t>
  </si>
  <si>
    <t>http://www.airitibooks.com/detail.aspx?PublicationID=P20121009002</t>
  </si>
  <si>
    <r>
      <rPr>
        <sz val="10"/>
        <color indexed="8"/>
        <rFont val="微軟正黑體"/>
        <family val="2"/>
        <charset val="136"/>
      </rPr>
      <t>小心！暴笑來襲：讓你越笑越爽快的笑話精選集</t>
    </r>
  </si>
  <si>
    <r>
      <rPr>
        <sz val="10"/>
        <color indexed="8"/>
        <rFont val="微軟正黑體"/>
        <family val="2"/>
        <charset val="136"/>
      </rPr>
      <t>笑笑書</t>
    </r>
    <r>
      <rPr>
        <sz val="10"/>
        <color indexed="8"/>
        <rFont val="Arial"/>
        <family val="2"/>
      </rPr>
      <t>01</t>
    </r>
  </si>
  <si>
    <t>9789861974637</t>
  </si>
  <si>
    <t>http://www.airitibooks.com/detail.aspx?PublicationID=P20120522079</t>
  </si>
  <si>
    <r>
      <rPr>
        <sz val="10"/>
        <color indexed="8"/>
        <rFont val="微軟正黑體"/>
        <family val="2"/>
        <charset val="136"/>
      </rPr>
      <t>創意手作館</t>
    </r>
    <r>
      <rPr>
        <sz val="10"/>
        <color indexed="8"/>
        <rFont val="Arial"/>
        <family val="2"/>
      </rPr>
      <t xml:space="preserve"> Happiness</t>
    </r>
    <r>
      <rPr>
        <sz val="10"/>
        <color indexed="8"/>
        <rFont val="微軟正黑體"/>
        <family val="2"/>
        <charset val="136"/>
      </rPr>
      <t>幸福感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微軟正黑體"/>
        <family val="2"/>
        <charset val="136"/>
      </rPr>
      <t>愛上手工製卡片</t>
    </r>
    <phoneticPr fontId="2" type="noConversion"/>
  </si>
  <si>
    <r>
      <rPr>
        <sz val="10"/>
        <color indexed="8"/>
        <rFont val="微軟正黑體"/>
        <family val="2"/>
        <charset val="136"/>
      </rPr>
      <t>心鮮文化</t>
    </r>
  </si>
  <si>
    <t>9789867446596</t>
  </si>
  <si>
    <t>http://www.airitibooks.com/detail.aspx?PublicationID=P20130517007</t>
  </si>
  <si>
    <r>
      <rPr>
        <sz val="10"/>
        <color indexed="8"/>
        <rFont val="微軟正黑體"/>
        <family val="2"/>
        <charset val="136"/>
      </rPr>
      <t>第一次煲湯</t>
    </r>
  </si>
  <si>
    <r>
      <rPr>
        <sz val="10"/>
        <color indexed="8"/>
        <rFont val="微軟正黑體"/>
        <family val="2"/>
        <charset val="136"/>
      </rPr>
      <t>美食編輯小組企劃</t>
    </r>
  </si>
  <si>
    <t>9789866890703</t>
  </si>
  <si>
    <t>http://www.airitibooks.com/detail.aspx?PublicationID=P20100211004</t>
  </si>
  <si>
    <r>
      <rPr>
        <sz val="10"/>
        <color indexed="8"/>
        <rFont val="微軟正黑體"/>
        <family val="2"/>
        <charset val="136"/>
      </rPr>
      <t>歡喜團圓做年菜</t>
    </r>
  </si>
  <si>
    <r>
      <rPr>
        <sz val="10"/>
        <color indexed="8"/>
        <rFont val="微軟正黑體"/>
        <family val="2"/>
        <charset val="136"/>
      </rPr>
      <t>程安琪</t>
    </r>
  </si>
  <si>
    <t>9789866890659</t>
  </si>
  <si>
    <t>http://www.airitibooks.com/detail.aspx?PublicationID=P20100211008</t>
  </si>
  <si>
    <r>
      <rPr>
        <sz val="10"/>
        <color indexed="8"/>
        <rFont val="微軟正黑體"/>
        <family val="2"/>
        <charset val="136"/>
      </rPr>
      <t>世界遺產之旅</t>
    </r>
    <r>
      <rPr>
        <sz val="10"/>
        <color indexed="8"/>
        <rFont val="Arial"/>
        <family val="2"/>
      </rPr>
      <t>4 -</t>
    </r>
    <r>
      <rPr>
        <sz val="10"/>
        <color indexed="8"/>
        <rFont val="微軟正黑體"/>
        <family val="2"/>
        <charset val="136"/>
      </rPr>
      <t>越南：質樸溫婉的水鄉</t>
    </r>
  </si>
  <si>
    <r>
      <rPr>
        <sz val="10"/>
        <color indexed="8"/>
        <rFont val="微軟正黑體"/>
        <family val="2"/>
        <charset val="136"/>
      </rPr>
      <t>國立臺北藝術大學</t>
    </r>
  </si>
  <si>
    <r>
      <rPr>
        <sz val="10"/>
        <color indexed="8"/>
        <rFont val="微軟正黑體"/>
        <family val="2"/>
        <charset val="136"/>
      </rPr>
      <t>國立臺北藝術大學文化資源學院、陳健瑜</t>
    </r>
  </si>
  <si>
    <t>9789860294651</t>
  </si>
  <si>
    <t>http://www.airitibooks.com/detail.aspx?PublicationID=P20130221049</t>
  </si>
  <si>
    <t>原出版年代2011, 生產後發現出版社提供資訊有誤，更新為2012</t>
  </si>
  <si>
    <r>
      <rPr>
        <sz val="10"/>
        <color indexed="8"/>
        <rFont val="微軟正黑體"/>
        <family val="2"/>
        <charset val="136"/>
      </rPr>
      <t>世界遺產之旅</t>
    </r>
    <r>
      <rPr>
        <sz val="10"/>
        <color indexed="8"/>
        <rFont val="Arial"/>
        <family val="2"/>
      </rPr>
      <t>5 -</t>
    </r>
    <r>
      <rPr>
        <sz val="10"/>
        <color indexed="8"/>
        <rFont val="微軟正黑體"/>
        <family val="2"/>
        <charset val="136"/>
      </rPr>
      <t>印度：黃金三角古文明</t>
    </r>
  </si>
  <si>
    <r>
      <rPr>
        <sz val="10"/>
        <color indexed="8"/>
        <rFont val="微軟正黑體"/>
        <family val="2"/>
        <charset val="136"/>
      </rPr>
      <t>國立臺北藝術大學文化資源學院、周英戀、朱禹潔</t>
    </r>
  </si>
  <si>
    <t>9789860294668</t>
  </si>
  <si>
    <t>http://www.airitibooks.com/detail.aspx?PublicationID=P20130221050</t>
  </si>
  <si>
    <r>
      <rPr>
        <sz val="10"/>
        <color indexed="8"/>
        <rFont val="微軟正黑體"/>
        <family val="2"/>
        <charset val="136"/>
      </rPr>
      <t>世界遺產之旅</t>
    </r>
    <r>
      <rPr>
        <sz val="10"/>
        <color indexed="8"/>
        <rFont val="Arial"/>
        <family val="2"/>
      </rPr>
      <t>6 -</t>
    </r>
    <r>
      <rPr>
        <sz val="10"/>
        <color indexed="8"/>
        <rFont val="微軟正黑體"/>
        <family val="2"/>
        <charset val="136"/>
      </rPr>
      <t>尼泊爾：高山神國</t>
    </r>
  </si>
  <si>
    <r>
      <rPr>
        <sz val="10"/>
        <color indexed="8"/>
        <rFont val="微軟正黑體"/>
        <family val="2"/>
        <charset val="136"/>
      </rPr>
      <t>國立臺北藝術大學文化資源學院、李孟穎</t>
    </r>
  </si>
  <si>
    <t>9789860294644</t>
  </si>
  <si>
    <t>http://www.airitibooks.com/detail.aspx?PublicationID=P20130221051</t>
  </si>
  <si>
    <r>
      <rPr>
        <sz val="10"/>
        <color indexed="8"/>
        <rFont val="微軟正黑體"/>
        <family val="2"/>
        <charset val="136"/>
      </rPr>
      <t>排隊美食</t>
    </r>
  </si>
  <si>
    <r>
      <rPr>
        <sz val="10"/>
        <color indexed="8"/>
        <rFont val="微軟正黑體"/>
        <family val="2"/>
        <charset val="136"/>
      </rPr>
      <t>廖燕昭</t>
    </r>
  </si>
  <si>
    <t>9789575657833</t>
  </si>
  <si>
    <t>http://www.airitibooks.com/detail.aspx?PublicationID=P20091216210</t>
  </si>
  <si>
    <r>
      <rPr>
        <sz val="10"/>
        <color indexed="8"/>
        <rFont val="微軟正黑體"/>
        <family val="2"/>
        <charset val="136"/>
      </rPr>
      <t>吃了就瘦的</t>
    </r>
    <r>
      <rPr>
        <sz val="10"/>
        <color indexed="8"/>
        <rFont val="Arial"/>
        <family val="2"/>
      </rPr>
      <t>60</t>
    </r>
    <r>
      <rPr>
        <sz val="10"/>
        <color indexed="8"/>
        <rFont val="微軟正黑體"/>
        <family val="2"/>
        <charset val="136"/>
      </rPr>
      <t>道便利料理</t>
    </r>
  </si>
  <si>
    <r>
      <rPr>
        <sz val="10"/>
        <color indexed="8"/>
        <rFont val="微軟正黑體"/>
        <family val="2"/>
        <charset val="136"/>
      </rPr>
      <t>杜韻如</t>
    </r>
  </si>
  <si>
    <t>9789866771439</t>
  </si>
  <si>
    <t>http://www.airitibooks.com/detail.aspx?PublicationID=P20110211068</t>
  </si>
  <si>
    <r>
      <rPr>
        <sz val="10"/>
        <color indexed="8"/>
        <rFont val="微軟正黑體"/>
        <family val="2"/>
        <charset val="136"/>
      </rPr>
      <t>零破綻微整型美顏術</t>
    </r>
  </si>
  <si>
    <r>
      <rPr>
        <sz val="10"/>
        <color indexed="8"/>
        <rFont val="微軟正黑體"/>
        <family val="2"/>
        <charset val="136"/>
      </rPr>
      <t>尹海崴</t>
    </r>
  </si>
  <si>
    <t>9789866771453_1</t>
  </si>
  <si>
    <t>http://www.airitibooks.com/detail.aspx?PublicationID=P20110311019</t>
  </si>
  <si>
    <r>
      <rPr>
        <sz val="10"/>
        <color indexed="8"/>
        <rFont val="微軟正黑體"/>
        <family val="2"/>
        <charset val="136"/>
      </rPr>
      <t>不節食也能變窈窕！超有效的三合一瘦身法</t>
    </r>
  </si>
  <si>
    <r>
      <t>LOHAS</t>
    </r>
    <r>
      <rPr>
        <sz val="10"/>
        <color indexed="8"/>
        <rFont val="微軟正黑體"/>
        <family val="2"/>
        <charset val="136"/>
      </rPr>
      <t>生活誌</t>
    </r>
    <r>
      <rPr>
        <sz val="10"/>
        <color indexed="8"/>
        <rFont val="Arial"/>
        <family val="2"/>
      </rPr>
      <t>02</t>
    </r>
  </si>
  <si>
    <r>
      <rPr>
        <sz val="10"/>
        <color indexed="8"/>
        <rFont val="微軟正黑體"/>
        <family val="2"/>
        <charset val="136"/>
      </rPr>
      <t>和平編輯部</t>
    </r>
  </si>
  <si>
    <t>9789866452017</t>
  </si>
  <si>
    <t>http://www.airitibooks.com/detail.aspx?PublicationID=P20111012051</t>
  </si>
  <si>
    <r>
      <rPr>
        <sz val="10"/>
        <color indexed="8"/>
        <rFont val="微軟正黑體"/>
        <family val="2"/>
        <charset val="136"/>
      </rPr>
      <t>閃耀髮型不敗圖鑑</t>
    </r>
    <r>
      <rPr>
        <sz val="10"/>
        <color indexed="8"/>
        <rFont val="Arial"/>
        <family val="2"/>
      </rPr>
      <t>365</t>
    </r>
    <r>
      <rPr>
        <sz val="10"/>
        <color indexed="8"/>
        <rFont val="微軟正黑體"/>
        <family val="2"/>
        <charset val="136"/>
      </rPr>
      <t>款</t>
    </r>
  </si>
  <si>
    <r>
      <rPr>
        <sz val="10"/>
        <color indexed="8"/>
        <rFont val="微軟正黑體"/>
        <family val="2"/>
        <charset val="136"/>
      </rPr>
      <t>朵琳製作</t>
    </r>
  </si>
  <si>
    <t>9789866771200</t>
  </si>
  <si>
    <t>http://www.airitibooks.com/detail.aspx?PublicationID=P20110511130</t>
  </si>
  <si>
    <r>
      <rPr>
        <sz val="10"/>
        <color indexed="8"/>
        <rFont val="微軟正黑體"/>
        <family val="2"/>
        <charset val="136"/>
      </rPr>
      <t>成功百分百</t>
    </r>
  </si>
  <si>
    <r>
      <rPr>
        <sz val="10"/>
        <color indexed="8"/>
        <rFont val="微軟正黑體"/>
        <family val="2"/>
        <charset val="136"/>
      </rPr>
      <t>旺來商業廣告出版社</t>
    </r>
  </si>
  <si>
    <r>
      <rPr>
        <sz val="10"/>
        <color indexed="8"/>
        <rFont val="微軟正黑體"/>
        <family val="2"/>
        <charset val="136"/>
      </rPr>
      <t>高沛瑜</t>
    </r>
  </si>
  <si>
    <t>EBK9900000430</t>
  </si>
  <si>
    <t>http://www.airitibooks.com/detail.aspx?PublicationID=P20121025025</t>
  </si>
  <si>
    <r>
      <rPr>
        <sz val="10"/>
        <color indexed="8"/>
        <rFont val="微軟正黑體"/>
        <family val="2"/>
        <charset val="136"/>
      </rPr>
      <t>室內佈置開運</t>
    </r>
    <r>
      <rPr>
        <sz val="10"/>
        <color indexed="8"/>
        <rFont val="Arial"/>
        <family val="2"/>
      </rPr>
      <t>DIY</t>
    </r>
  </si>
  <si>
    <r>
      <rPr>
        <sz val="10"/>
        <color indexed="8"/>
        <rFont val="微軟正黑體"/>
        <family val="2"/>
        <charset val="136"/>
      </rPr>
      <t>華立文化事業有限公司</t>
    </r>
  </si>
  <si>
    <r>
      <rPr>
        <sz val="10"/>
        <color indexed="8"/>
        <rFont val="微軟正黑體"/>
        <family val="2"/>
        <charset val="136"/>
      </rPr>
      <t>小林祥晃</t>
    </r>
  </si>
  <si>
    <t>9789866856228</t>
  </si>
  <si>
    <t>http://www.airitibooks.com/detail.aspx?PublicationID=P20090331365</t>
  </si>
  <si>
    <r>
      <rPr>
        <sz val="10"/>
        <color indexed="8"/>
        <rFont val="微軟正黑體"/>
        <family val="2"/>
        <charset val="136"/>
      </rPr>
      <t>做菜秘訣一點就通：</t>
    </r>
    <r>
      <rPr>
        <sz val="10"/>
        <color indexed="8"/>
        <rFont val="Arial"/>
        <family val="2"/>
      </rPr>
      <t>50</t>
    </r>
    <r>
      <rPr>
        <sz val="10"/>
        <color indexed="8"/>
        <rFont val="微軟正黑體"/>
        <family val="2"/>
        <charset val="136"/>
      </rPr>
      <t>道家常料理疑惑解答</t>
    </r>
  </si>
  <si>
    <r>
      <rPr>
        <sz val="10"/>
        <color indexed="8"/>
        <rFont val="微軟正黑體"/>
        <family val="2"/>
        <charset val="136"/>
      </rPr>
      <t>美食排排站</t>
    </r>
    <r>
      <rPr>
        <sz val="10"/>
        <color indexed="8"/>
        <rFont val="Arial"/>
        <family val="2"/>
      </rPr>
      <t>08</t>
    </r>
  </si>
  <si>
    <r>
      <rPr>
        <sz val="10"/>
        <color indexed="8"/>
        <rFont val="微軟正黑體"/>
        <family val="2"/>
        <charset val="136"/>
      </rPr>
      <t>楊珮珊</t>
    </r>
  </si>
  <si>
    <t>9789866238710</t>
  </si>
  <si>
    <t>http://www.airitibooks.com/detail.aspx?PublicationID=P20120808017</t>
  </si>
  <si>
    <r>
      <rPr>
        <sz val="10"/>
        <color indexed="8"/>
        <rFont val="微軟正黑體"/>
        <family val="2"/>
        <charset val="136"/>
      </rPr>
      <t>一鍋搞定全家營養餐</t>
    </r>
  </si>
  <si>
    <r>
      <rPr>
        <sz val="10"/>
        <color indexed="8"/>
        <rFont val="微軟正黑體"/>
        <family val="2"/>
        <charset val="136"/>
      </rPr>
      <t>莊芷儀，健康廚房</t>
    </r>
  </si>
  <si>
    <t>9789866238086</t>
  </si>
  <si>
    <t>http://www.airitibooks.com/detail.aspx?PublicationID=P20110705007</t>
  </si>
  <si>
    <r>
      <rPr>
        <sz val="10"/>
        <color indexed="8"/>
        <rFont val="微軟正黑體"/>
        <family val="2"/>
        <charset val="136"/>
      </rPr>
      <t>人生需要一次這樣的旅行</t>
    </r>
  </si>
  <si>
    <r>
      <rPr>
        <sz val="10"/>
        <color indexed="8"/>
        <rFont val="微軟正黑體"/>
        <family val="2"/>
        <charset val="136"/>
      </rPr>
      <t>李鵬</t>
    </r>
  </si>
  <si>
    <t>9867307488</t>
  </si>
  <si>
    <t>http://www.airitibooks.com/detail.aspx?PublicationID=P200912022441</t>
  </si>
  <si>
    <r>
      <rPr>
        <sz val="10"/>
        <color indexed="8"/>
        <rFont val="微軟正黑體"/>
        <family val="2"/>
        <charset val="136"/>
      </rPr>
      <t>保命防跌人人有責</t>
    </r>
  </si>
  <si>
    <r>
      <rPr>
        <sz val="10"/>
        <color indexed="8"/>
        <rFont val="微軟正黑體"/>
        <family val="2"/>
        <charset val="136"/>
      </rPr>
      <t>樂天文化</t>
    </r>
  </si>
  <si>
    <r>
      <rPr>
        <sz val="10"/>
        <color indexed="8"/>
        <rFont val="微軟正黑體"/>
        <family val="2"/>
        <charset val="136"/>
      </rPr>
      <t>翁秀梅</t>
    </r>
  </si>
  <si>
    <t>9789867024329</t>
  </si>
  <si>
    <t>http://www.airitibooks.com/detail.aspx?PublicationID=P20110803064</t>
  </si>
  <si>
    <r>
      <rPr>
        <sz val="10"/>
        <color indexed="8"/>
        <rFont val="微軟正黑體"/>
        <family val="2"/>
        <charset val="136"/>
      </rPr>
      <t>你要穿什麼戲服，不是由老天決定</t>
    </r>
  </si>
  <si>
    <r>
      <rPr>
        <sz val="10"/>
        <color indexed="8"/>
        <rFont val="微軟正黑體"/>
        <family val="2"/>
        <charset val="136"/>
      </rPr>
      <t>勵志系</t>
    </r>
    <r>
      <rPr>
        <sz val="10"/>
        <color indexed="8"/>
        <rFont val="Arial"/>
        <family val="2"/>
      </rPr>
      <t>021</t>
    </r>
  </si>
  <si>
    <r>
      <rPr>
        <sz val="10"/>
        <color indexed="8"/>
        <rFont val="微軟正黑體"/>
        <family val="2"/>
        <charset val="136"/>
      </rPr>
      <t>汪采晴</t>
    </r>
  </si>
  <si>
    <t>9789574705559</t>
  </si>
  <si>
    <t>http://www.airitibooks.com/detail.aspx?PublicationID=P20120924046</t>
  </si>
  <si>
    <r>
      <rPr>
        <sz val="10"/>
        <color indexed="8"/>
        <rFont val="微軟正黑體"/>
        <family val="2"/>
        <charset val="136"/>
      </rPr>
      <t>換你走好運</t>
    </r>
  </si>
  <si>
    <r>
      <rPr>
        <sz val="10"/>
        <color indexed="8"/>
        <rFont val="微軟正黑體"/>
        <family val="2"/>
        <charset val="136"/>
      </rPr>
      <t>好言社</t>
    </r>
  </si>
  <si>
    <r>
      <rPr>
        <sz val="10"/>
        <color indexed="8"/>
        <rFont val="微軟正黑體"/>
        <family val="2"/>
        <charset val="136"/>
      </rPr>
      <t>好生活</t>
    </r>
    <r>
      <rPr>
        <sz val="10"/>
        <color indexed="8"/>
        <rFont val="Arial"/>
        <family val="2"/>
      </rPr>
      <t>12</t>
    </r>
  </si>
  <si>
    <r>
      <rPr>
        <sz val="10"/>
        <color indexed="8"/>
        <rFont val="微軟正黑體"/>
        <family val="2"/>
        <charset val="136"/>
      </rPr>
      <t>雷克斯</t>
    </r>
  </si>
  <si>
    <t>9789868331006</t>
  </si>
  <si>
    <t>http://www.airitibooks.com/detail.aspx?PublicationID=P20091208098</t>
  </si>
  <si>
    <r>
      <rPr>
        <sz val="10"/>
        <color indexed="8"/>
        <rFont val="微軟正黑體"/>
        <family val="2"/>
        <charset val="136"/>
      </rPr>
      <t>想愛，就要學會放手</t>
    </r>
  </si>
  <si>
    <r>
      <rPr>
        <sz val="10"/>
        <color indexed="8"/>
        <rFont val="微軟正黑體"/>
        <family val="2"/>
        <charset val="136"/>
      </rPr>
      <t>好樣的</t>
    </r>
    <r>
      <rPr>
        <sz val="10"/>
        <color indexed="8"/>
        <rFont val="Arial"/>
        <family val="2"/>
      </rPr>
      <t>06</t>
    </r>
  </si>
  <si>
    <t>9789866935176</t>
  </si>
  <si>
    <t>http://www.airitibooks.com/detail.aspx?PublicationID=P20091208078</t>
  </si>
  <si>
    <r>
      <rPr>
        <sz val="10"/>
        <color indexed="8"/>
        <rFont val="微軟正黑體"/>
        <family val="2"/>
        <charset val="136"/>
      </rPr>
      <t>就是愛醬料─新手也能做的西式醬料</t>
    </r>
  </si>
  <si>
    <r>
      <rPr>
        <sz val="10"/>
        <color indexed="8"/>
        <rFont val="微軟正黑體"/>
        <family val="2"/>
        <charset val="136"/>
      </rPr>
      <t>藍武強</t>
    </r>
  </si>
  <si>
    <t>9789866452888</t>
  </si>
  <si>
    <t>http://www.airitibooks.com/detail.aspx?PublicationID=P20111012046</t>
  </si>
  <si>
    <r>
      <rPr>
        <sz val="10"/>
        <color indexed="8"/>
        <rFont val="微軟正黑體"/>
        <family val="2"/>
        <charset val="136"/>
      </rPr>
      <t>居家開運風水面面觀</t>
    </r>
  </si>
  <si>
    <t>9789866856204</t>
  </si>
  <si>
    <t>http://www.airitibooks.com/detail.aspx?PublicationID=P20090331399</t>
  </si>
  <si>
    <r>
      <rPr>
        <sz val="10"/>
        <color indexed="8"/>
        <rFont val="新細明體"/>
        <family val="1"/>
        <charset val="136"/>
      </rPr>
      <t>一生要去的</t>
    </r>
    <r>
      <rPr>
        <sz val="10"/>
        <color indexed="8"/>
        <rFont val="Arial"/>
        <family val="2"/>
      </rPr>
      <t>100</t>
    </r>
    <r>
      <rPr>
        <sz val="10"/>
        <color indexed="8"/>
        <rFont val="新細明體"/>
        <family val="1"/>
        <charset val="136"/>
      </rPr>
      <t>個人類奇觀</t>
    </r>
  </si>
  <si>
    <r>
      <rPr>
        <sz val="10"/>
        <color indexed="8"/>
        <rFont val="新細明體"/>
        <family val="1"/>
        <charset val="136"/>
      </rPr>
      <t>漢宇國際文化出版</t>
    </r>
  </si>
  <si>
    <r>
      <rPr>
        <sz val="10"/>
        <color indexed="8"/>
        <rFont val="新細明體"/>
        <family val="1"/>
        <charset val="136"/>
      </rPr>
      <t>國家地理編委會</t>
    </r>
  </si>
  <si>
    <t>9789866678851</t>
  </si>
  <si>
    <t>http://www.airitibooks.com/detail.aspx?PublicationID=P20100426055</t>
  </si>
  <si>
    <r>
      <rPr>
        <sz val="10"/>
        <color indexed="8"/>
        <rFont val="新細明體"/>
        <family val="1"/>
        <charset val="136"/>
      </rPr>
      <t>一生要去的世界最美</t>
    </r>
    <r>
      <rPr>
        <sz val="10"/>
        <color indexed="8"/>
        <rFont val="Arial"/>
        <family val="2"/>
      </rPr>
      <t>100</t>
    </r>
    <r>
      <rPr>
        <sz val="10"/>
        <color indexed="8"/>
        <rFont val="新細明體"/>
        <family val="1"/>
        <charset val="136"/>
      </rPr>
      <t>個地方</t>
    </r>
  </si>
  <si>
    <t>9789862280072</t>
  </si>
  <si>
    <t>http://www.airitibooks.com/detail.aspx?PublicationID=P20100426056</t>
  </si>
  <si>
    <r>
      <rPr>
        <sz val="10"/>
        <color indexed="8"/>
        <rFont val="微軟正黑體"/>
        <family val="2"/>
        <charset val="136"/>
      </rPr>
      <t>料理</t>
    </r>
    <r>
      <rPr>
        <sz val="10"/>
        <color indexed="8"/>
        <rFont val="Arial"/>
        <family val="2"/>
      </rPr>
      <t>192</t>
    </r>
    <r>
      <rPr>
        <sz val="10"/>
        <color indexed="8"/>
        <rFont val="微軟正黑體"/>
        <family val="2"/>
        <charset val="136"/>
      </rPr>
      <t>竅門：食材處理‧烹飪技巧‧廚具清潔小秘訣</t>
    </r>
  </si>
  <si>
    <r>
      <rPr>
        <sz val="10"/>
        <color indexed="8"/>
        <rFont val="微軟正黑體"/>
        <family val="2"/>
        <charset val="136"/>
      </rPr>
      <t>智慧大王</t>
    </r>
    <r>
      <rPr>
        <sz val="10"/>
        <color indexed="8"/>
        <rFont val="Arial"/>
        <family val="2"/>
      </rPr>
      <t>3</t>
    </r>
  </si>
  <si>
    <r>
      <rPr>
        <sz val="10"/>
        <color indexed="8"/>
        <rFont val="微軟正黑體"/>
        <family val="2"/>
        <charset val="136"/>
      </rPr>
      <t>金版文化編輯部</t>
    </r>
  </si>
  <si>
    <t>9789866786518</t>
  </si>
  <si>
    <t>http://www.airitibooks.com/detail.aspx?PublicationID=P20111012066</t>
  </si>
  <si>
    <r>
      <rPr>
        <sz val="10"/>
        <color indexed="8"/>
        <rFont val="微軟正黑體"/>
        <family val="2"/>
        <charset val="136"/>
      </rPr>
      <t>人生幸福的秘密</t>
    </r>
  </si>
  <si>
    <r>
      <rPr>
        <sz val="10"/>
        <color indexed="8"/>
        <rFont val="微軟正黑體"/>
        <family val="2"/>
        <charset val="136"/>
      </rPr>
      <t>江科翰</t>
    </r>
  </si>
  <si>
    <t>9789866145988</t>
  </si>
  <si>
    <t>http://www.airitibooks.com/detail.aspx?PublicationID=P20130131005</t>
  </si>
  <si>
    <r>
      <rPr>
        <sz val="10"/>
        <color indexed="8"/>
        <rFont val="微軟正黑體"/>
        <family val="2"/>
        <charset val="136"/>
      </rPr>
      <t>浩克抓狂控制術</t>
    </r>
  </si>
  <si>
    <r>
      <rPr>
        <sz val="10"/>
        <color indexed="8"/>
        <rFont val="微軟正黑體"/>
        <family val="2"/>
        <charset val="136"/>
      </rPr>
      <t>高非</t>
    </r>
  </si>
  <si>
    <t>9789866145964</t>
  </si>
  <si>
    <t>http://www.airitibooks.com/detail.aspx?PublicationID=P20130131019</t>
  </si>
  <si>
    <r>
      <rPr>
        <sz val="10"/>
        <color indexed="8"/>
        <rFont val="微軟正黑體"/>
        <family val="2"/>
        <charset val="136"/>
      </rPr>
      <t>捨不得，放不下</t>
    </r>
  </si>
  <si>
    <r>
      <rPr>
        <sz val="10"/>
        <color indexed="8"/>
        <rFont val="微軟正黑體"/>
        <family val="2"/>
        <charset val="136"/>
      </rPr>
      <t>生活禪系列：</t>
    </r>
    <r>
      <rPr>
        <sz val="10"/>
        <color indexed="8"/>
        <rFont val="Arial"/>
        <family val="2"/>
      </rPr>
      <t>17</t>
    </r>
  </si>
  <si>
    <t>9789866145469</t>
  </si>
  <si>
    <t>http://www.airitibooks.com/detail.aspx?PublicationID=P20120604004</t>
  </si>
  <si>
    <r>
      <rPr>
        <sz val="10"/>
        <color indexed="8"/>
        <rFont val="微軟正黑體"/>
        <family val="2"/>
        <charset val="136"/>
      </rPr>
      <t>捨得，有捨才有得</t>
    </r>
  </si>
  <si>
    <r>
      <rPr>
        <sz val="10"/>
        <color indexed="8"/>
        <rFont val="微軟正黑體"/>
        <family val="2"/>
        <charset val="136"/>
      </rPr>
      <t>高廷瑋</t>
    </r>
  </si>
  <si>
    <t>9789866145940</t>
  </si>
  <si>
    <t>http://www.airitibooks.com/detail.aspx?PublicationID=P20130131023</t>
  </si>
  <si>
    <r>
      <rPr>
        <sz val="10"/>
        <color indexed="8"/>
        <rFont val="微軟正黑體"/>
        <family val="2"/>
        <charset val="136"/>
      </rPr>
      <t>懂得放下，才知人生多漂亮</t>
    </r>
  </si>
  <si>
    <r>
      <rPr>
        <sz val="10"/>
        <color indexed="8"/>
        <rFont val="微軟正黑體"/>
        <family val="2"/>
        <charset val="136"/>
      </rPr>
      <t>成長階梯系列：</t>
    </r>
    <r>
      <rPr>
        <sz val="10"/>
        <color indexed="8"/>
        <rFont val="Arial"/>
        <family val="2"/>
      </rPr>
      <t>35</t>
    </r>
  </si>
  <si>
    <r>
      <rPr>
        <sz val="10"/>
        <color indexed="8"/>
        <rFont val="微軟正黑體"/>
        <family val="2"/>
        <charset val="136"/>
      </rPr>
      <t>吳思齊</t>
    </r>
  </si>
  <si>
    <t>9789866145445</t>
  </si>
  <si>
    <t>http://www.airitibooks.com/detail.aspx?PublicationID=P20120822002</t>
  </si>
  <si>
    <r>
      <rPr>
        <sz val="10"/>
        <color indexed="8"/>
        <rFont val="微軟正黑體"/>
        <family val="2"/>
        <charset val="136"/>
      </rPr>
      <t>記得，我愛你‧</t>
    </r>
  </si>
  <si>
    <r>
      <rPr>
        <sz val="10"/>
        <color indexed="8"/>
        <rFont val="微軟正黑體"/>
        <family val="2"/>
        <charset val="136"/>
      </rPr>
      <t>好精彩</t>
    </r>
    <r>
      <rPr>
        <sz val="10"/>
        <color indexed="8"/>
        <rFont val="Arial"/>
        <family val="2"/>
      </rPr>
      <t>87</t>
    </r>
  </si>
  <si>
    <t>9789866141201</t>
  </si>
  <si>
    <t>http://www.airitibooks.com/detail.aspx?PublicationID=P20110921036</t>
  </si>
  <si>
    <r>
      <rPr>
        <sz val="10"/>
        <color indexed="8"/>
        <rFont val="微軟正黑體"/>
        <family val="2"/>
        <charset val="136"/>
      </rPr>
      <t>樂觀人生的</t>
    </r>
    <r>
      <rPr>
        <sz val="10"/>
        <color indexed="8"/>
        <rFont val="Arial"/>
        <family val="2"/>
      </rPr>
      <t>32</t>
    </r>
    <r>
      <rPr>
        <sz val="10"/>
        <color indexed="8"/>
        <rFont val="微軟正黑體"/>
        <family val="2"/>
        <charset val="136"/>
      </rPr>
      <t>個心靈妙方</t>
    </r>
  </si>
  <si>
    <r>
      <rPr>
        <sz val="10"/>
        <color indexed="8"/>
        <rFont val="微軟正黑體"/>
        <family val="2"/>
        <charset val="136"/>
      </rPr>
      <t>好精彩</t>
    </r>
    <r>
      <rPr>
        <sz val="10"/>
        <color indexed="8"/>
        <rFont val="Arial"/>
        <family val="2"/>
      </rPr>
      <t>64</t>
    </r>
  </si>
  <si>
    <t>9789866373749</t>
  </si>
  <si>
    <t>http://www.airitibooks.com/detail.aspx?PublicationID=P20110921047</t>
  </si>
  <si>
    <r>
      <rPr>
        <sz val="10"/>
        <color indexed="8"/>
        <rFont val="微軟正黑體"/>
        <family val="2"/>
        <charset val="136"/>
      </rPr>
      <t>你今天幽默了沒？幽默達人強效學習手冊</t>
    </r>
  </si>
  <si>
    <r>
      <rPr>
        <sz val="10"/>
        <color indexed="8"/>
        <rFont val="微軟正黑體"/>
        <family val="2"/>
        <charset val="136"/>
      </rPr>
      <t>劉明凡</t>
    </r>
  </si>
  <si>
    <t>9789868542495</t>
  </si>
  <si>
    <t>http://www.airitibooks.com/detail.aspx?PublicationID=P20130610037</t>
  </si>
  <si>
    <r>
      <rPr>
        <sz val="10"/>
        <color indexed="8"/>
        <rFont val="微軟正黑體"/>
        <family val="2"/>
        <charset val="136"/>
      </rPr>
      <t>健康好吃的茶料理</t>
    </r>
  </si>
  <si>
    <r>
      <rPr>
        <sz val="10"/>
        <color indexed="8"/>
        <rFont val="微軟正黑體"/>
        <family val="2"/>
        <charset val="136"/>
      </rPr>
      <t>于觀亭、解榮海、陸堯</t>
    </r>
  </si>
  <si>
    <t>9789866643460</t>
  </si>
  <si>
    <t>http://www.airitibooks.com/detail.aspx?PublicationID=P20130617001</t>
  </si>
  <si>
    <r>
      <rPr>
        <sz val="10"/>
        <color indexed="8"/>
        <rFont val="微軟正黑體"/>
        <family val="2"/>
        <charset val="136"/>
      </rPr>
      <t>相信自己可以，心就能找到出路</t>
    </r>
  </si>
  <si>
    <r>
      <rPr>
        <sz val="10"/>
        <color indexed="8"/>
        <rFont val="微軟正黑體"/>
        <family val="2"/>
        <charset val="136"/>
      </rPr>
      <t>成功</t>
    </r>
    <r>
      <rPr>
        <sz val="10"/>
        <color indexed="8"/>
        <rFont val="Arial"/>
        <family val="2"/>
      </rPr>
      <t>life08</t>
    </r>
  </si>
  <si>
    <r>
      <rPr>
        <sz val="10"/>
        <color indexed="8"/>
        <rFont val="微軟正黑體"/>
        <family val="2"/>
        <charset val="136"/>
      </rPr>
      <t>章金敏</t>
    </r>
  </si>
  <si>
    <t>9789861974804</t>
  </si>
  <si>
    <t>http://www.airitibooks.com/detail.aspx?PublicationID=P20120522089</t>
  </si>
  <si>
    <r>
      <rPr>
        <sz val="10"/>
        <color indexed="8"/>
        <rFont val="微軟正黑體"/>
        <family val="2"/>
        <charset val="136"/>
      </rPr>
      <t>家常饌之味</t>
    </r>
  </si>
  <si>
    <r>
      <rPr>
        <sz val="10"/>
        <color indexed="8"/>
        <rFont val="微軟正黑體"/>
        <family val="2"/>
        <charset val="136"/>
      </rPr>
      <t>高淳麗</t>
    </r>
  </si>
  <si>
    <t>9789868765153</t>
  </si>
  <si>
    <t>http://www.airitibooks.com/detail.aspx?PublicationID=P20120606024</t>
  </si>
  <si>
    <r>
      <rPr>
        <sz val="10"/>
        <color indexed="8"/>
        <rFont val="微軟正黑體"/>
        <family val="2"/>
        <charset val="136"/>
      </rPr>
      <t>肺與肺病：英雄為何氣短？</t>
    </r>
  </si>
  <si>
    <r>
      <rPr>
        <sz val="10"/>
        <color indexed="8"/>
        <rFont val="微軟正黑體"/>
        <family val="2"/>
        <charset val="136"/>
      </rPr>
      <t>健康文化事業股份有限公司</t>
    </r>
  </si>
  <si>
    <r>
      <rPr>
        <sz val="10"/>
        <color indexed="8"/>
        <rFont val="微軟正黑體"/>
        <family val="2"/>
        <charset val="136"/>
      </rPr>
      <t>健康世界叢書</t>
    </r>
    <r>
      <rPr>
        <sz val="10"/>
        <color indexed="8"/>
        <rFont val="Arial"/>
        <family val="2"/>
      </rPr>
      <t>182</t>
    </r>
  </si>
  <si>
    <r>
      <rPr>
        <sz val="10"/>
        <color indexed="8"/>
        <rFont val="微軟正黑體"/>
        <family val="2"/>
        <charset val="136"/>
      </rPr>
      <t>陳晉興</t>
    </r>
  </si>
  <si>
    <t>9867577302</t>
  </si>
  <si>
    <t>http://www.airitibooks.com/detail.aspx?PublicationID=P20121119011</t>
  </si>
  <si>
    <r>
      <rPr>
        <sz val="10"/>
        <color indexed="8"/>
        <rFont val="微軟正黑體"/>
        <family val="2"/>
        <charset val="136"/>
      </rPr>
      <t>成語接龍：開啟你的想像力</t>
    </r>
    <phoneticPr fontId="9" type="noConversion"/>
  </si>
  <si>
    <r>
      <rPr>
        <sz val="10"/>
        <color indexed="8"/>
        <rFont val="微軟正黑體"/>
        <family val="2"/>
        <charset val="136"/>
      </rPr>
      <t>學習系列：</t>
    </r>
    <r>
      <rPr>
        <sz val="10"/>
        <color indexed="8"/>
        <rFont val="Arial"/>
        <family val="2"/>
      </rPr>
      <t>01</t>
    </r>
  </si>
  <si>
    <r>
      <rPr>
        <sz val="10"/>
        <color indexed="8"/>
        <rFont val="微軟正黑體"/>
        <family val="2"/>
        <charset val="136"/>
      </rPr>
      <t>羅燕惠</t>
    </r>
  </si>
  <si>
    <t>9789868853423</t>
  </si>
  <si>
    <t>http://www.airitibooks.com/detail.aspx?PublicationID=P20121101007</t>
  </si>
  <si>
    <r>
      <rPr>
        <sz val="10"/>
        <color indexed="8"/>
        <rFont val="微軟正黑體"/>
        <family val="2"/>
        <charset val="136"/>
      </rPr>
      <t>簡單生活：快樂生活法則</t>
    </r>
  </si>
  <si>
    <r>
      <rPr>
        <sz val="10"/>
        <color indexed="8"/>
        <rFont val="微軟正黑體"/>
        <family val="2"/>
        <charset val="136"/>
      </rPr>
      <t>生活文坊</t>
    </r>
    <r>
      <rPr>
        <sz val="10"/>
        <color indexed="8"/>
        <rFont val="Arial"/>
        <family val="2"/>
      </rPr>
      <t>029</t>
    </r>
  </si>
  <si>
    <r>
      <rPr>
        <sz val="10"/>
        <color indexed="8"/>
        <rFont val="微軟正黑體"/>
        <family val="2"/>
        <charset val="136"/>
      </rPr>
      <t>徐源</t>
    </r>
  </si>
  <si>
    <t>9789866079016</t>
  </si>
  <si>
    <t>http://www.airitibooks.com/detail.aspx?PublicationID=P20121115247</t>
  </si>
  <si>
    <r>
      <rPr>
        <sz val="10"/>
        <color indexed="8"/>
        <rFont val="微軟正黑體"/>
        <family val="2"/>
        <charset val="136"/>
      </rPr>
      <t>不怕沒機會，就怕沒準備</t>
    </r>
  </si>
  <si>
    <r>
      <rPr>
        <sz val="10"/>
        <color indexed="8"/>
        <rFont val="微軟正黑體"/>
        <family val="2"/>
        <charset val="136"/>
      </rPr>
      <t>生活文坊</t>
    </r>
    <r>
      <rPr>
        <sz val="10"/>
        <color indexed="8"/>
        <rFont val="Arial"/>
        <family val="2"/>
      </rPr>
      <t>013</t>
    </r>
  </si>
  <si>
    <t>9789866886799</t>
  </si>
  <si>
    <t>http://www.airitibooks.com/detail.aspx?PublicationID=P20121115181</t>
  </si>
  <si>
    <r>
      <rPr>
        <sz val="10"/>
        <color indexed="8"/>
        <rFont val="微軟正黑體"/>
        <family val="2"/>
        <charset val="136"/>
      </rPr>
      <t>平凡人生要做的</t>
    </r>
    <r>
      <rPr>
        <sz val="10"/>
        <color indexed="8"/>
        <rFont val="Arial"/>
        <family val="2"/>
      </rPr>
      <t>50</t>
    </r>
    <r>
      <rPr>
        <sz val="10"/>
        <color indexed="8"/>
        <rFont val="微軟正黑體"/>
        <family val="2"/>
        <charset val="136"/>
      </rPr>
      <t>件事</t>
    </r>
  </si>
  <si>
    <r>
      <rPr>
        <sz val="10"/>
        <color indexed="8"/>
        <rFont val="微軟正黑體"/>
        <family val="2"/>
        <charset val="136"/>
      </rPr>
      <t>勵志精品系列</t>
    </r>
  </si>
  <si>
    <r>
      <rPr>
        <sz val="10"/>
        <color indexed="8"/>
        <rFont val="微軟正黑體"/>
        <family val="2"/>
        <charset val="136"/>
      </rPr>
      <t>蕭敏章</t>
    </r>
  </si>
  <si>
    <t>9789866153181</t>
  </si>
  <si>
    <t>http://www.airitibooks.com/detail.aspx?PublicationID=P20110511121</t>
  </si>
  <si>
    <r>
      <rPr>
        <sz val="10"/>
        <color indexed="8"/>
        <rFont val="微軟正黑體"/>
        <family val="2"/>
        <charset val="136"/>
      </rPr>
      <t>趨吉避凶－一眼就看懂命理</t>
    </r>
  </si>
  <si>
    <r>
      <rPr>
        <sz val="10"/>
        <color indexed="8"/>
        <rFont val="微軟正黑體"/>
        <family val="2"/>
        <charset val="136"/>
      </rPr>
      <t>吉運館</t>
    </r>
    <r>
      <rPr>
        <sz val="10"/>
        <color indexed="8"/>
        <rFont val="Arial"/>
        <family val="2"/>
      </rPr>
      <t>25</t>
    </r>
  </si>
  <si>
    <r>
      <rPr>
        <sz val="10"/>
        <color indexed="8"/>
        <rFont val="微軟正黑體"/>
        <family val="2"/>
        <charset val="136"/>
      </rPr>
      <t>上官紫微</t>
    </r>
  </si>
  <si>
    <t>9789576856495</t>
  </si>
  <si>
    <t>http://www.airitibooks.com/detail.aspx?PublicationID=P20121119038</t>
  </si>
  <si>
    <r>
      <rPr>
        <sz val="10"/>
        <color indexed="8"/>
        <rFont val="微軟正黑體"/>
        <family val="2"/>
        <charset val="136"/>
      </rPr>
      <t>不藥而癒的抒壓靜心術</t>
    </r>
  </si>
  <si>
    <r>
      <rPr>
        <sz val="10"/>
        <color indexed="8"/>
        <rFont val="微軟正黑體"/>
        <family val="2"/>
        <charset val="136"/>
      </rPr>
      <t>邱嫚書</t>
    </r>
  </si>
  <si>
    <t>9789866070624</t>
  </si>
  <si>
    <t>http://www.airitibooks.com/detail.aspx?PublicationID=P20130131008</t>
  </si>
  <si>
    <r>
      <rPr>
        <sz val="10"/>
        <color indexed="8"/>
        <rFont val="新細明體"/>
        <family val="1"/>
        <charset val="136"/>
      </rPr>
      <t>方法！思路決定出路</t>
    </r>
  </si>
  <si>
    <r>
      <rPr>
        <sz val="10"/>
        <color indexed="8"/>
        <rFont val="新細明體"/>
        <family val="1"/>
        <charset val="136"/>
      </rPr>
      <t>讀品文化</t>
    </r>
  </si>
  <si>
    <r>
      <rPr>
        <sz val="10"/>
        <color indexed="8"/>
        <rFont val="新細明體"/>
        <family val="1"/>
        <charset val="136"/>
      </rPr>
      <t>顏郁傑</t>
    </r>
  </si>
  <si>
    <t>9789866070648</t>
  </si>
  <si>
    <t>http://www.airitibooks.com/detail.aspx?PublicationID=P20130131010</t>
  </si>
  <si>
    <t>想改變【口袋】，要先改變【腦袋】</t>
  </si>
  <si>
    <r>
      <rPr>
        <sz val="10"/>
        <color indexed="8"/>
        <rFont val="微軟正黑體"/>
        <family val="2"/>
        <charset val="136"/>
      </rPr>
      <t>呂承華</t>
    </r>
  </si>
  <si>
    <t>9789866070594</t>
  </si>
  <si>
    <t>http://www.airitibooks.com/detail.aspx?PublicationID=P20130131030</t>
  </si>
  <si>
    <r>
      <rPr>
        <sz val="10"/>
        <color indexed="8"/>
        <rFont val="微軟正黑體"/>
        <family val="2"/>
        <charset val="136"/>
      </rPr>
      <t>精英培養手冊</t>
    </r>
  </si>
  <si>
    <r>
      <rPr>
        <sz val="10"/>
        <color indexed="8"/>
        <rFont val="微軟正黑體"/>
        <family val="2"/>
        <charset val="136"/>
      </rPr>
      <t>競爭力系列</t>
    </r>
    <r>
      <rPr>
        <sz val="10"/>
        <color indexed="8"/>
        <rFont val="Arial"/>
        <family val="2"/>
      </rPr>
      <t>43</t>
    </r>
  </si>
  <si>
    <r>
      <rPr>
        <sz val="10"/>
        <color indexed="8"/>
        <rFont val="微軟正黑體"/>
        <family val="2"/>
        <charset val="136"/>
      </rPr>
      <t>呂齊弘</t>
    </r>
  </si>
  <si>
    <t>9789866070440</t>
  </si>
  <si>
    <t>http://www.airitibooks.com/detail.aspx?PublicationID=P20121105008</t>
  </si>
  <si>
    <r>
      <rPr>
        <sz val="10"/>
        <color indexed="8"/>
        <rFont val="微軟正黑體"/>
        <family val="2"/>
        <charset val="136"/>
      </rPr>
      <t>最完美的答案，不一定是最好的選擇：改變人生的</t>
    </r>
    <r>
      <rPr>
        <sz val="10"/>
        <color indexed="8"/>
        <rFont val="Arial"/>
        <family val="2"/>
      </rPr>
      <t>50</t>
    </r>
    <r>
      <rPr>
        <sz val="10"/>
        <color indexed="8"/>
        <rFont val="微軟正黑體"/>
        <family val="2"/>
        <charset val="136"/>
      </rPr>
      <t>個答案</t>
    </r>
  </si>
  <si>
    <r>
      <rPr>
        <sz val="10"/>
        <color indexed="8"/>
        <rFont val="微軟正黑體"/>
        <family val="2"/>
        <charset val="136"/>
      </rPr>
      <t>好精彩</t>
    </r>
    <r>
      <rPr>
        <sz val="10"/>
        <color indexed="8"/>
        <rFont val="Arial"/>
        <family val="2"/>
      </rPr>
      <t>75</t>
    </r>
  </si>
  <si>
    <r>
      <rPr>
        <sz val="10"/>
        <color indexed="8"/>
        <rFont val="微軟正黑體"/>
        <family val="2"/>
        <charset val="136"/>
      </rPr>
      <t>李剛，李嫈婷</t>
    </r>
  </si>
  <si>
    <t>9789866141027</t>
  </si>
  <si>
    <t>http://www.airitibooks.com/detail.aspx?PublicationID=P20110921040</t>
  </si>
  <si>
    <r>
      <rPr>
        <sz val="10"/>
        <color indexed="8"/>
        <rFont val="微軟正黑體"/>
        <family val="2"/>
        <charset val="136"/>
      </rPr>
      <t>創富者的行動薪顯學：贏家不傳的</t>
    </r>
    <r>
      <rPr>
        <sz val="10"/>
        <color indexed="8"/>
        <rFont val="Arial"/>
        <family val="2"/>
      </rPr>
      <t>24</t>
    </r>
    <r>
      <rPr>
        <sz val="10"/>
        <color indexed="8"/>
        <rFont val="微軟正黑體"/>
        <family val="2"/>
        <charset val="136"/>
      </rPr>
      <t>條致富定律</t>
    </r>
  </si>
  <si>
    <r>
      <rPr>
        <sz val="10"/>
        <color indexed="8"/>
        <rFont val="微軟正黑體"/>
        <family val="2"/>
        <charset val="136"/>
      </rPr>
      <t>佳樂</t>
    </r>
  </si>
  <si>
    <t>EBK9900000377</t>
  </si>
  <si>
    <t>http://www.airitibooks.com/detail.aspx?PublicationID=P20120820050</t>
  </si>
  <si>
    <r>
      <rPr>
        <sz val="10"/>
        <color indexed="8"/>
        <rFont val="微軟正黑體"/>
        <family val="2"/>
        <charset val="136"/>
      </rPr>
      <t>退一步，路更寬</t>
    </r>
  </si>
  <si>
    <r>
      <rPr>
        <sz val="10"/>
        <color indexed="8"/>
        <rFont val="微軟正黑體"/>
        <family val="2"/>
        <charset val="136"/>
      </rPr>
      <t>好自在</t>
    </r>
    <r>
      <rPr>
        <sz val="10"/>
        <color indexed="8"/>
        <rFont val="Arial"/>
        <family val="2"/>
      </rPr>
      <t>02</t>
    </r>
  </si>
  <si>
    <t>9868184363</t>
  </si>
  <si>
    <t>http://www.airitibooks.com/detail.aspx?PublicationID=P20090828033</t>
  </si>
  <si>
    <r>
      <rPr>
        <sz val="10"/>
        <color indexed="8"/>
        <rFont val="新細明體"/>
        <family val="1"/>
        <charset val="136"/>
      </rPr>
      <t>寄</t>
    </r>
    <r>
      <rPr>
        <sz val="10"/>
        <color indexed="8"/>
        <rFont val="Arial"/>
        <family val="2"/>
      </rPr>
      <t>113</t>
    </r>
    <r>
      <rPr>
        <sz val="10"/>
        <color indexed="8"/>
        <rFont val="新細明體"/>
        <family val="1"/>
        <charset val="136"/>
      </rPr>
      <t>封履歷才能找到工作</t>
    </r>
  </si>
  <si>
    <r>
      <rPr>
        <sz val="10"/>
        <color indexed="8"/>
        <rFont val="新細明體"/>
        <family val="1"/>
        <charset val="136"/>
      </rPr>
      <t>好的文化</t>
    </r>
  </si>
  <si>
    <r>
      <rPr>
        <sz val="10"/>
        <color indexed="8"/>
        <rFont val="新細明體"/>
        <family val="1"/>
        <charset val="136"/>
      </rPr>
      <t>好人生</t>
    </r>
    <r>
      <rPr>
        <sz val="10"/>
        <color indexed="8"/>
        <rFont val="Arial"/>
        <family val="2"/>
      </rPr>
      <t>01</t>
    </r>
  </si>
  <si>
    <r>
      <rPr>
        <sz val="10"/>
        <color indexed="8"/>
        <rFont val="新細明體"/>
        <family val="1"/>
        <charset val="136"/>
      </rPr>
      <t>李剛</t>
    </r>
  </si>
  <si>
    <t>9789866935480</t>
  </si>
  <si>
    <t>http://www.airitibooks.com/detail.aspx?PublicationID=P20090828045</t>
  </si>
  <si>
    <r>
      <rPr>
        <sz val="10"/>
        <color indexed="8"/>
        <rFont val="微軟正黑體"/>
        <family val="2"/>
        <charset val="136"/>
      </rPr>
      <t>該問路的時候，不要裝酷</t>
    </r>
  </si>
  <si>
    <t>New Century 31</t>
  </si>
  <si>
    <r>
      <rPr>
        <sz val="10"/>
        <color indexed="8"/>
        <rFont val="微軟正黑體"/>
        <family val="2"/>
        <charset val="136"/>
      </rPr>
      <t>林大有</t>
    </r>
  </si>
  <si>
    <t>9789866297106</t>
  </si>
  <si>
    <t>http://www.airitibooks.com/detail.aspx?PublicationID=P20120305060</t>
  </si>
  <si>
    <r>
      <rPr>
        <sz val="10"/>
        <color indexed="8"/>
        <rFont val="微軟正黑體"/>
        <family val="2"/>
        <charset val="136"/>
      </rPr>
      <t>打造膠原蛋白美人</t>
    </r>
  </si>
  <si>
    <r>
      <rPr>
        <sz val="10"/>
        <color indexed="8"/>
        <rFont val="微軟正黑體"/>
        <family val="2"/>
        <charset val="136"/>
      </rPr>
      <t>旺文社股份有限公司</t>
    </r>
  </si>
  <si>
    <r>
      <rPr>
        <sz val="10"/>
        <color indexed="8"/>
        <rFont val="微軟正黑體"/>
        <family val="2"/>
        <charset val="136"/>
      </rPr>
      <t>賴子秋，陳冠儀</t>
    </r>
  </si>
  <si>
    <t>957508800X</t>
  </si>
  <si>
    <t>http://www.airitibooks.com/detail.aspx?PublicationID=P20090331230</t>
  </si>
  <si>
    <r>
      <rPr>
        <sz val="10"/>
        <color indexed="8"/>
        <rFont val="微軟正黑體"/>
        <family val="2"/>
        <charset val="136"/>
      </rPr>
      <t>上班族你舒壓了嗎？</t>
    </r>
  </si>
  <si>
    <r>
      <rPr>
        <sz val="10"/>
        <color indexed="8"/>
        <rFont val="微軟正黑體"/>
        <family val="2"/>
        <charset val="136"/>
      </rPr>
      <t>祝福出版有限公司</t>
    </r>
  </si>
  <si>
    <r>
      <rPr>
        <sz val="10"/>
        <color indexed="8"/>
        <rFont val="微軟正黑體"/>
        <family val="2"/>
        <charset val="136"/>
      </rPr>
      <t>心靈系列</t>
    </r>
    <r>
      <rPr>
        <sz val="10"/>
        <color indexed="8"/>
        <rFont val="Arial"/>
        <family val="2"/>
      </rPr>
      <t>001</t>
    </r>
  </si>
  <si>
    <r>
      <rPr>
        <sz val="10"/>
        <color indexed="8"/>
        <rFont val="微軟正黑體"/>
        <family val="2"/>
        <charset val="136"/>
      </rPr>
      <t>羅守至</t>
    </r>
  </si>
  <si>
    <t>9789868767003</t>
  </si>
  <si>
    <t>http://www.airitibooks.com/detail.aspx?PublicationID=P20120917005</t>
  </si>
  <si>
    <r>
      <rPr>
        <sz val="10"/>
        <color indexed="8"/>
        <rFont val="微軟正黑體"/>
        <family val="2"/>
        <charset val="136"/>
      </rPr>
      <t>不完美，才能看見真幸福</t>
    </r>
  </si>
  <si>
    <r>
      <rPr>
        <sz val="10"/>
        <color indexed="8"/>
        <rFont val="微軟正黑體"/>
        <family val="2"/>
        <charset val="136"/>
      </rPr>
      <t>啟思出版集團股份有限公司</t>
    </r>
  </si>
  <si>
    <r>
      <rPr>
        <sz val="10"/>
        <color indexed="8"/>
        <rFont val="微軟正黑體"/>
        <family val="2"/>
        <charset val="136"/>
      </rPr>
      <t>心靈</t>
    </r>
    <r>
      <rPr>
        <sz val="10"/>
        <color indexed="8"/>
        <rFont val="Arial"/>
        <family val="2"/>
      </rPr>
      <t>Spa16</t>
    </r>
  </si>
  <si>
    <r>
      <rPr>
        <sz val="10"/>
        <color indexed="8"/>
        <rFont val="微軟正黑體"/>
        <family val="2"/>
        <charset val="136"/>
      </rPr>
      <t>黃德惠</t>
    </r>
  </si>
  <si>
    <t>9789862710609</t>
  </si>
  <si>
    <t>http://www.airitibooks.com/detail.aspx?PublicationID=P20121026024</t>
  </si>
  <si>
    <r>
      <rPr>
        <sz val="10"/>
        <color indexed="8"/>
        <rFont val="微軟正黑體"/>
        <family val="2"/>
        <charset val="136"/>
      </rPr>
      <t>只有糟糕的心情，沒有糟糕的事情</t>
    </r>
  </si>
  <si>
    <r>
      <rPr>
        <sz val="10"/>
        <color indexed="8"/>
        <rFont val="微軟正黑體"/>
        <family val="2"/>
        <charset val="136"/>
      </rPr>
      <t>虞岱華</t>
    </r>
  </si>
  <si>
    <t>9789866546556</t>
  </si>
  <si>
    <t>http://www.airitibooks.com/detail.aspx?PublicationID=P20130319028</t>
  </si>
  <si>
    <r>
      <rPr>
        <sz val="10"/>
        <color indexed="8"/>
        <rFont val="微軟正黑體"/>
        <family val="2"/>
        <charset val="136"/>
      </rPr>
      <t>健康老人－銀髮族生理‧心理‧疾病</t>
    </r>
    <phoneticPr fontId="9" type="noConversion"/>
  </si>
  <si>
    <r>
      <rPr>
        <sz val="10"/>
        <color indexed="8"/>
        <rFont val="微軟正黑體"/>
        <family val="2"/>
        <charset val="136"/>
      </rPr>
      <t>保健舖系列</t>
    </r>
    <r>
      <rPr>
        <sz val="10"/>
        <color indexed="8"/>
        <rFont val="Arial"/>
        <family val="2"/>
      </rPr>
      <t>A0212</t>
    </r>
  </si>
  <si>
    <r>
      <rPr>
        <sz val="10"/>
        <color indexed="8"/>
        <rFont val="微軟正黑體"/>
        <family val="2"/>
        <charset val="136"/>
      </rPr>
      <t>張文華</t>
    </r>
  </si>
  <si>
    <t>9789576409905</t>
  </si>
  <si>
    <t>http://www.airitibooks.com/detail.aspx?PublicationID=P20120620029</t>
  </si>
  <si>
    <r>
      <rPr>
        <sz val="10"/>
        <color indexed="8"/>
        <rFont val="微軟正黑體"/>
        <family val="2"/>
        <charset val="136"/>
      </rPr>
      <t>生活中不可不學的事</t>
    </r>
  </si>
  <si>
    <r>
      <rPr>
        <sz val="10"/>
        <color indexed="8"/>
        <rFont val="微軟正黑體"/>
        <family val="2"/>
        <charset val="136"/>
      </rPr>
      <t>生活文坊</t>
    </r>
    <r>
      <rPr>
        <sz val="10"/>
        <color indexed="8"/>
        <rFont val="Arial"/>
        <family val="2"/>
      </rPr>
      <t>043</t>
    </r>
  </si>
  <si>
    <t>9789866079436</t>
  </si>
  <si>
    <t>http://www.airitibooks.com/detail.aspx?PublicationID=P20121115228</t>
  </si>
  <si>
    <r>
      <rPr>
        <sz val="10"/>
        <color indexed="8"/>
        <rFont val="微軟正黑體"/>
        <family val="2"/>
        <charset val="136"/>
      </rPr>
      <t>蹲出你的健康</t>
    </r>
  </si>
  <si>
    <r>
      <rPr>
        <sz val="10"/>
        <color indexed="8"/>
        <rFont val="微軟正黑體"/>
        <family val="2"/>
        <charset val="136"/>
      </rPr>
      <t>健康文坊</t>
    </r>
    <r>
      <rPr>
        <sz val="10"/>
        <color indexed="8"/>
        <rFont val="Arial"/>
        <family val="2"/>
      </rPr>
      <t>006</t>
    </r>
  </si>
  <si>
    <r>
      <rPr>
        <sz val="10"/>
        <color indexed="8"/>
        <rFont val="微軟正黑體"/>
        <family val="2"/>
        <charset val="136"/>
      </rPr>
      <t>宋寧</t>
    </r>
  </si>
  <si>
    <t>9789866079559</t>
  </si>
  <si>
    <t>http://www.airitibooks.com/detail.aspx?PublicationID=P20121115242</t>
  </si>
  <si>
    <r>
      <rPr>
        <sz val="10"/>
        <color indexed="8"/>
        <rFont val="微軟正黑體"/>
        <family val="2"/>
        <charset val="136"/>
      </rPr>
      <t>我是誰：認識自己</t>
    </r>
  </si>
  <si>
    <r>
      <t>New</t>
    </r>
    <r>
      <rPr>
        <sz val="10"/>
        <color indexed="8"/>
        <rFont val="微軟正黑體"/>
        <family val="2"/>
        <charset val="136"/>
      </rPr>
      <t>文庫</t>
    </r>
    <r>
      <rPr>
        <sz val="10"/>
        <color indexed="8"/>
        <rFont val="Arial"/>
        <family val="2"/>
      </rPr>
      <t>27</t>
    </r>
  </si>
  <si>
    <r>
      <rPr>
        <sz val="10"/>
        <color indexed="8"/>
        <rFont val="微軟正黑體"/>
        <family val="2"/>
        <charset val="136"/>
      </rPr>
      <t>王峰</t>
    </r>
  </si>
  <si>
    <t>9789866886898</t>
  </si>
  <si>
    <t>http://www.airitibooks.com/detail.aspx?PublicationID=P20120530047</t>
  </si>
  <si>
    <r>
      <t>25</t>
    </r>
    <r>
      <rPr>
        <sz val="10"/>
        <color indexed="8"/>
        <rFont val="微軟正黑體"/>
        <family val="2"/>
        <charset val="136"/>
      </rPr>
      <t>歲前要知道的生存智慧</t>
    </r>
  </si>
  <si>
    <r>
      <rPr>
        <sz val="10"/>
        <color indexed="8"/>
        <rFont val="微軟正黑體"/>
        <family val="2"/>
        <charset val="136"/>
      </rPr>
      <t>輕心理</t>
    </r>
    <r>
      <rPr>
        <sz val="10"/>
        <color indexed="8"/>
        <rFont val="Arial"/>
        <family val="2"/>
      </rPr>
      <t>030</t>
    </r>
  </si>
  <si>
    <r>
      <rPr>
        <sz val="10"/>
        <color indexed="8"/>
        <rFont val="微軟正黑體"/>
        <family val="2"/>
        <charset val="136"/>
      </rPr>
      <t>楊郁</t>
    </r>
  </si>
  <si>
    <t>9789866099045</t>
  </si>
  <si>
    <t>http://www.airitibooks.com/detail.aspx?PublicationID=P20121009058</t>
  </si>
  <si>
    <r>
      <t>1%</t>
    </r>
    <r>
      <rPr>
        <sz val="10"/>
        <color indexed="8"/>
        <rFont val="新細明體"/>
        <family val="1"/>
        <charset val="136"/>
      </rPr>
      <t>的機會來自</t>
    </r>
    <r>
      <rPr>
        <sz val="10"/>
        <color indexed="8"/>
        <rFont val="Arial"/>
        <family val="2"/>
      </rPr>
      <t>99%</t>
    </r>
    <r>
      <rPr>
        <sz val="10"/>
        <color indexed="8"/>
        <rFont val="新細明體"/>
        <family val="1"/>
        <charset val="136"/>
      </rPr>
      <t>的努力</t>
    </r>
  </si>
  <si>
    <r>
      <rPr>
        <sz val="10"/>
        <color indexed="8"/>
        <rFont val="新細明體"/>
        <family val="1"/>
        <charset val="136"/>
      </rPr>
      <t>好</t>
    </r>
    <r>
      <rPr>
        <sz val="10"/>
        <color indexed="8"/>
        <rFont val="Arial"/>
        <family val="2"/>
      </rPr>
      <t>FUN</t>
    </r>
    <r>
      <rPr>
        <sz val="10"/>
        <color indexed="8"/>
        <rFont val="新細明體"/>
        <family val="1"/>
        <charset val="136"/>
      </rPr>
      <t>文化</t>
    </r>
  </si>
  <si>
    <r>
      <rPr>
        <sz val="10"/>
        <color indexed="8"/>
        <rFont val="新細明體"/>
        <family val="1"/>
        <charset val="136"/>
      </rPr>
      <t>新</t>
    </r>
    <r>
      <rPr>
        <sz val="10"/>
        <color indexed="8"/>
        <rFont val="Arial"/>
        <family val="2"/>
      </rPr>
      <t>POWER04</t>
    </r>
  </si>
  <si>
    <r>
      <rPr>
        <sz val="10"/>
        <color indexed="8"/>
        <rFont val="新細明體"/>
        <family val="1"/>
        <charset val="136"/>
      </rPr>
      <t>林慶昭</t>
    </r>
  </si>
  <si>
    <t>9789866912344</t>
  </si>
  <si>
    <t>http://www.airitibooks.com/detail.aspx?PublicationID=P20090909013</t>
  </si>
  <si>
    <r>
      <rPr>
        <sz val="10"/>
        <color indexed="8"/>
        <rFont val="新細明體"/>
        <family val="1"/>
        <charset val="136"/>
      </rPr>
      <t>出路，在自己身上</t>
    </r>
  </si>
  <si>
    <r>
      <rPr>
        <sz val="10"/>
        <color indexed="8"/>
        <rFont val="新細明體"/>
        <family val="1"/>
        <charset val="136"/>
      </rPr>
      <t>新</t>
    </r>
    <r>
      <rPr>
        <sz val="10"/>
        <color indexed="8"/>
        <rFont val="Arial"/>
        <family val="2"/>
      </rPr>
      <t>POWER03</t>
    </r>
  </si>
  <si>
    <t>9789866912337</t>
  </si>
  <si>
    <t>http://www.airitibooks.com/detail.aspx?PublicationID=P20090909012</t>
  </si>
  <si>
    <r>
      <rPr>
        <sz val="10"/>
        <color indexed="8"/>
        <rFont val="微軟正黑體"/>
        <family val="2"/>
        <charset val="136"/>
      </rPr>
      <t>王陽明的人生</t>
    </r>
    <r>
      <rPr>
        <sz val="10"/>
        <color indexed="8"/>
        <rFont val="Arial"/>
        <family val="2"/>
      </rPr>
      <t>64</t>
    </r>
    <r>
      <rPr>
        <sz val="10"/>
        <color indexed="8"/>
        <rFont val="微軟正黑體"/>
        <family val="2"/>
        <charset val="136"/>
      </rPr>
      <t>個感悟</t>
    </r>
  </si>
  <si>
    <r>
      <rPr>
        <sz val="10"/>
        <color indexed="8"/>
        <rFont val="微軟正黑體"/>
        <family val="2"/>
        <charset val="136"/>
      </rPr>
      <t>文經書海</t>
    </r>
    <r>
      <rPr>
        <sz val="10"/>
        <color indexed="8"/>
        <rFont val="Arial"/>
        <family val="2"/>
      </rPr>
      <t>68</t>
    </r>
  </si>
  <si>
    <t>9789577134967</t>
  </si>
  <si>
    <t>http://www.airitibooks.com/detail.aspx?PublicationID=P20120703053</t>
  </si>
  <si>
    <r>
      <rPr>
        <sz val="10"/>
        <color indexed="8"/>
        <rFont val="微軟正黑體"/>
        <family val="2"/>
        <charset val="136"/>
      </rPr>
      <t>全世界都在玩的激發思考智力遊戲</t>
    </r>
  </si>
  <si>
    <r>
      <rPr>
        <sz val="10"/>
        <color indexed="8"/>
        <rFont val="微軟正黑體"/>
        <family val="2"/>
        <charset val="136"/>
      </rPr>
      <t>腦力</t>
    </r>
    <r>
      <rPr>
        <sz val="10"/>
        <color indexed="8"/>
        <rFont val="Arial"/>
        <family val="2"/>
      </rPr>
      <t>&amp;</t>
    </r>
    <r>
      <rPr>
        <sz val="10"/>
        <color indexed="8"/>
        <rFont val="微軟正黑體"/>
        <family val="2"/>
        <charset val="136"/>
      </rPr>
      <t>創意工作室</t>
    </r>
  </si>
  <si>
    <t>9789866276897</t>
  </si>
  <si>
    <t>http://www.airitibooks.com/detail.aspx?PublicationID=P20130117025</t>
  </si>
  <si>
    <r>
      <rPr>
        <sz val="10"/>
        <color indexed="8"/>
        <rFont val="微軟正黑體"/>
        <family val="2"/>
        <charset val="136"/>
      </rPr>
      <t>血型不同，健康大不同</t>
    </r>
  </si>
  <si>
    <r>
      <rPr>
        <sz val="10"/>
        <color indexed="8"/>
        <rFont val="微軟正黑體"/>
        <family val="2"/>
        <charset val="136"/>
      </rPr>
      <t>舒活館：</t>
    </r>
    <r>
      <rPr>
        <sz val="10"/>
        <color indexed="8"/>
        <rFont val="Arial"/>
        <family val="2"/>
      </rPr>
      <t>1</t>
    </r>
  </si>
  <si>
    <t>Michael</t>
  </si>
  <si>
    <t>9789861973432</t>
  </si>
  <si>
    <t>http://www.airitibooks.com/detail.aspx?PublicationID=P20120711017</t>
  </si>
  <si>
    <r>
      <rPr>
        <sz val="10"/>
        <color indexed="8"/>
        <rFont val="微軟正黑體"/>
        <family val="2"/>
        <charset val="136"/>
      </rPr>
      <t>換位思考：不同的角度看世界，將獲得美麗繽紛的未來</t>
    </r>
  </si>
  <si>
    <r>
      <rPr>
        <sz val="10"/>
        <color indexed="8"/>
        <rFont val="微軟正黑體"/>
        <family val="2"/>
        <charset val="136"/>
      </rPr>
      <t>柿藤</t>
    </r>
  </si>
  <si>
    <r>
      <t>Fun</t>
    </r>
    <r>
      <rPr>
        <sz val="10"/>
        <color indexed="8"/>
        <rFont val="微軟正黑體"/>
        <family val="2"/>
        <charset val="136"/>
      </rPr>
      <t>輕鬆</t>
    </r>
    <r>
      <rPr>
        <sz val="10"/>
        <color indexed="8"/>
        <rFont val="Arial"/>
        <family val="2"/>
      </rPr>
      <t>5</t>
    </r>
  </si>
  <si>
    <r>
      <rPr>
        <sz val="10"/>
        <color indexed="8"/>
        <rFont val="微軟正黑體"/>
        <family val="2"/>
        <charset val="136"/>
      </rPr>
      <t>伊娃</t>
    </r>
  </si>
  <si>
    <t>9789868731653</t>
  </si>
  <si>
    <t>http://www.airitibooks.com/detail.aspx?PublicationID=P20121121095</t>
  </si>
  <si>
    <r>
      <rPr>
        <sz val="10"/>
        <color indexed="8"/>
        <rFont val="微軟正黑體"/>
        <family val="2"/>
        <charset val="136"/>
      </rPr>
      <t>生活是一堂完美的學習課：信任別人，也值得別人信任，這就是快樂的密碼</t>
    </r>
    <r>
      <rPr>
        <sz val="10"/>
        <color indexed="8"/>
        <rFont val="Arial"/>
        <family val="2"/>
      </rPr>
      <t xml:space="preserve"> </t>
    </r>
  </si>
  <si>
    <r>
      <t>Fun</t>
    </r>
    <r>
      <rPr>
        <sz val="10"/>
        <color indexed="8"/>
        <rFont val="微軟正黑體"/>
        <family val="2"/>
        <charset val="136"/>
      </rPr>
      <t>輕鬆</t>
    </r>
    <r>
      <rPr>
        <sz val="10"/>
        <color indexed="8"/>
        <rFont val="Arial"/>
        <family val="2"/>
      </rPr>
      <t>3</t>
    </r>
  </si>
  <si>
    <t>9789868731639</t>
  </si>
  <si>
    <t>http://www.airitibooks.com/detail.aspx?PublicationID=P20121121093</t>
  </si>
  <si>
    <r>
      <rPr>
        <sz val="10"/>
        <color indexed="8"/>
        <rFont val="微軟正黑體"/>
        <family val="2"/>
        <charset val="136"/>
      </rPr>
      <t>放下就是快樂：要敢於選擇也要懂得放棄</t>
    </r>
  </si>
  <si>
    <r>
      <t>Fun</t>
    </r>
    <r>
      <rPr>
        <sz val="10"/>
        <color indexed="8"/>
        <rFont val="微軟正黑體"/>
        <family val="2"/>
        <charset val="136"/>
      </rPr>
      <t>輕鬆</t>
    </r>
    <r>
      <rPr>
        <sz val="10"/>
        <color indexed="8"/>
        <rFont val="Arial"/>
        <family val="2"/>
      </rPr>
      <t>2</t>
    </r>
  </si>
  <si>
    <t>9789868731622</t>
  </si>
  <si>
    <t>http://www.airitibooks.com/detail.aspx?PublicationID=P20121121092</t>
  </si>
  <si>
    <r>
      <t>100</t>
    </r>
    <r>
      <rPr>
        <sz val="10"/>
        <color indexed="8"/>
        <rFont val="微軟正黑體"/>
        <family val="2"/>
        <charset val="136"/>
      </rPr>
      <t>種輕鬆不須要恆心與毅力的戒菸方法</t>
    </r>
  </si>
  <si>
    <r>
      <rPr>
        <sz val="10"/>
        <color indexed="8"/>
        <rFont val="微軟正黑體"/>
        <family val="2"/>
        <charset val="136"/>
      </rPr>
      <t>葉舒婧</t>
    </r>
  </si>
  <si>
    <t>9789866340994</t>
  </si>
  <si>
    <t>http://www.airitibooks.com/detail.aspx?PublicationID=P20130109015</t>
  </si>
  <si>
    <r>
      <rPr>
        <sz val="10"/>
        <color indexed="8"/>
        <rFont val="微軟正黑體"/>
        <family val="2"/>
        <charset val="136"/>
      </rPr>
      <t>女孩到女人的距離</t>
    </r>
    <r>
      <rPr>
        <sz val="10"/>
        <color indexed="8"/>
        <rFont val="Arial"/>
        <family val="2"/>
      </rPr>
      <t>0</t>
    </r>
    <r>
      <rPr>
        <sz val="10"/>
        <color indexed="8"/>
        <rFont val="微軟正黑體"/>
        <family val="2"/>
        <charset val="136"/>
      </rPr>
      <t>‧</t>
    </r>
    <r>
      <rPr>
        <sz val="10"/>
        <color indexed="8"/>
        <rFont val="Arial"/>
        <family val="2"/>
      </rPr>
      <t>05mm</t>
    </r>
  </si>
  <si>
    <t>Success 200</t>
  </si>
  <si>
    <r>
      <rPr>
        <sz val="10"/>
        <color indexed="8"/>
        <rFont val="微軟正黑體"/>
        <family val="2"/>
        <charset val="136"/>
      </rPr>
      <t>張禮文</t>
    </r>
  </si>
  <si>
    <t>9789866340208</t>
  </si>
  <si>
    <t>http://www.airitibooks.com/detail.aspx?PublicationID=P20120625256</t>
  </si>
  <si>
    <r>
      <rPr>
        <sz val="10"/>
        <color indexed="8"/>
        <rFont val="微軟正黑體"/>
        <family val="2"/>
        <charset val="136"/>
      </rPr>
      <t>愛是享受，愛不是佔有</t>
    </r>
  </si>
  <si>
    <r>
      <rPr>
        <sz val="10"/>
        <color indexed="8"/>
        <rFont val="微軟正黑體"/>
        <family val="2"/>
        <charset val="136"/>
      </rPr>
      <t>婦女與生活社文化事業有限公司</t>
    </r>
  </si>
  <si>
    <r>
      <rPr>
        <sz val="10"/>
        <color indexed="8"/>
        <rFont val="微軟正黑體"/>
        <family val="2"/>
        <charset val="136"/>
      </rPr>
      <t>精緻生活系列</t>
    </r>
  </si>
  <si>
    <r>
      <rPr>
        <sz val="10"/>
        <color indexed="8"/>
        <rFont val="微軟正黑體"/>
        <family val="2"/>
        <charset val="136"/>
      </rPr>
      <t>譚郭鵬</t>
    </r>
  </si>
  <si>
    <t>9789866012082</t>
  </si>
  <si>
    <t>http://www.airitibooks.com/detail.aspx?PublicationID=P20120823035</t>
  </si>
  <si>
    <r>
      <rPr>
        <sz val="10"/>
        <color indexed="8"/>
        <rFont val="細明體"/>
        <family val="3"/>
        <charset val="136"/>
      </rPr>
      <t>因取書後發現出版社原始提供的</t>
    </r>
    <r>
      <rPr>
        <sz val="10"/>
        <color indexed="8"/>
        <rFont val="Arial"/>
        <family val="2"/>
      </rPr>
      <t>ISBN</t>
    </r>
    <r>
      <rPr>
        <sz val="10"/>
        <color indexed="8"/>
        <rFont val="細明體"/>
        <family val="3"/>
        <charset val="136"/>
      </rPr>
      <t>有誤，故修正</t>
    </r>
    <phoneticPr fontId="2" type="noConversion"/>
  </si>
  <si>
    <r>
      <rPr>
        <sz val="10"/>
        <color indexed="8"/>
        <rFont val="微軟正黑體"/>
        <family val="2"/>
        <charset val="136"/>
      </rPr>
      <t>我把英國變好玩了─追牛、賞鳥、尋鬼記</t>
    </r>
  </si>
  <si>
    <r>
      <rPr>
        <sz val="10"/>
        <color indexed="8"/>
        <rFont val="微軟正黑體"/>
        <family val="2"/>
        <charset val="136"/>
      </rPr>
      <t>喬伊斯</t>
    </r>
  </si>
  <si>
    <t>9789576409875</t>
  </si>
  <si>
    <t>http://www.airitibooks.com/detail.aspx?PublicationID=P20120810007</t>
  </si>
  <si>
    <r>
      <rPr>
        <sz val="10"/>
        <color indexed="8"/>
        <rFont val="微軟正黑體"/>
        <family val="2"/>
        <charset val="136"/>
      </rPr>
      <t>高藥師健康解答，一定要對的觀念！</t>
    </r>
  </si>
  <si>
    <r>
      <rPr>
        <sz val="10"/>
        <color indexed="8"/>
        <rFont val="微軟正黑體"/>
        <family val="2"/>
        <charset val="136"/>
      </rPr>
      <t>保健舖系列</t>
    </r>
    <r>
      <rPr>
        <sz val="10"/>
        <color indexed="8"/>
        <rFont val="Arial"/>
        <family val="2"/>
      </rPr>
      <t>A0224</t>
    </r>
  </si>
  <si>
    <r>
      <rPr>
        <sz val="10"/>
        <color indexed="8"/>
        <rFont val="微軟正黑體"/>
        <family val="2"/>
        <charset val="136"/>
      </rPr>
      <t>高啟峯</t>
    </r>
  </si>
  <si>
    <t>9789861920832</t>
  </si>
  <si>
    <t>http://www.airitibooks.com/detail.aspx?PublicationID=P20120620032</t>
  </si>
  <si>
    <r>
      <rPr>
        <sz val="10"/>
        <color indexed="8"/>
        <rFont val="微軟正黑體"/>
        <family val="2"/>
        <charset val="136"/>
      </rPr>
      <t>生活簡單生命就會平靜</t>
    </r>
  </si>
  <si>
    <r>
      <rPr>
        <sz val="10"/>
        <color indexed="8"/>
        <rFont val="微軟正黑體"/>
        <family val="2"/>
        <charset val="136"/>
      </rPr>
      <t>史晟</t>
    </r>
  </si>
  <si>
    <t>9789866153112</t>
  </si>
  <si>
    <t>http://www.airitibooks.com/detail.aspx?PublicationID=P20110511112</t>
  </si>
  <si>
    <r>
      <rPr>
        <sz val="10"/>
        <color indexed="8"/>
        <rFont val="微軟正黑體"/>
        <family val="2"/>
        <charset val="136"/>
      </rPr>
      <t>這些事情很重要，可惜我們都忘了</t>
    </r>
    <phoneticPr fontId="9" type="noConversion"/>
  </si>
  <si>
    <t>Success 233</t>
  </si>
  <si>
    <r>
      <rPr>
        <sz val="10"/>
        <color indexed="8"/>
        <rFont val="微軟正黑體"/>
        <family val="2"/>
        <charset val="136"/>
      </rPr>
      <t>曉馨</t>
    </r>
  </si>
  <si>
    <t>9789866340581</t>
  </si>
  <si>
    <t>http://www.airitibooks.com/detail.aspx?PublicationID=P20120625281</t>
  </si>
  <si>
    <r>
      <rPr>
        <sz val="10"/>
        <color indexed="8"/>
        <rFont val="微軟正黑體"/>
        <family val="2"/>
        <charset val="136"/>
      </rPr>
      <t>生活中的博弈</t>
    </r>
  </si>
  <si>
    <t>Success 208</t>
  </si>
  <si>
    <r>
      <rPr>
        <sz val="10"/>
        <color indexed="8"/>
        <rFont val="微軟正黑體"/>
        <family val="2"/>
        <charset val="136"/>
      </rPr>
      <t>徐文</t>
    </r>
  </si>
  <si>
    <t>9789866340253</t>
  </si>
  <si>
    <t>http://www.airitibooks.com/detail.aspx?PublicationID=P20120625258</t>
  </si>
  <si>
    <r>
      <rPr>
        <sz val="10"/>
        <color indexed="8"/>
        <rFont val="新細明體"/>
        <family val="1"/>
        <charset val="136"/>
      </rPr>
      <t>一分鐘打動人心</t>
    </r>
  </si>
  <si>
    <r>
      <rPr>
        <sz val="10"/>
        <color indexed="8"/>
        <rFont val="新細明體"/>
        <family val="1"/>
        <charset val="136"/>
      </rPr>
      <t>海鴿文化出版圖書有限公司</t>
    </r>
  </si>
  <si>
    <r>
      <rPr>
        <sz val="10"/>
        <color indexed="8"/>
        <rFont val="新細明體"/>
        <family val="1"/>
        <charset val="136"/>
      </rPr>
      <t>盛雪</t>
    </r>
  </si>
  <si>
    <t>9789866714955</t>
  </si>
  <si>
    <t>http://www.airitibooks.com/detail.aspx?PublicationID=P20130103067</t>
  </si>
  <si>
    <r>
      <rPr>
        <sz val="10"/>
        <color indexed="8"/>
        <rFont val="微軟正黑體"/>
        <family val="2"/>
        <charset val="136"/>
      </rPr>
      <t>香港風味小吃</t>
    </r>
  </si>
  <si>
    <r>
      <rPr>
        <sz val="10"/>
        <color indexed="8"/>
        <rFont val="微軟正黑體"/>
        <family val="2"/>
        <charset val="136"/>
      </rPr>
      <t>一口田出版有限公司</t>
    </r>
  </si>
  <si>
    <r>
      <rPr>
        <sz val="10"/>
        <color indexed="8"/>
        <rFont val="微軟正黑體"/>
        <family val="2"/>
        <charset val="136"/>
      </rPr>
      <t>黃巴士愛香港系列</t>
    </r>
    <r>
      <rPr>
        <sz val="10"/>
        <color indexed="8"/>
        <rFont val="Arial"/>
        <family val="2"/>
      </rPr>
      <t>02</t>
    </r>
  </si>
  <si>
    <r>
      <rPr>
        <sz val="10"/>
        <color indexed="8"/>
        <rFont val="微軟正黑體"/>
        <family val="2"/>
        <charset val="136"/>
      </rPr>
      <t>許芷茵</t>
    </r>
  </si>
  <si>
    <t>9789881841018</t>
  </si>
  <si>
    <t>http://www.airitibooks.com/detail.aspx?PublicationID=P20110120008</t>
  </si>
  <si>
    <r>
      <rPr>
        <sz val="10"/>
        <color indexed="8"/>
        <rFont val="微軟正黑體"/>
        <family val="2"/>
        <charset val="136"/>
      </rPr>
      <t>漫遊縱谷。探索珍珠─遇見</t>
    </r>
    <r>
      <rPr>
        <sz val="10"/>
        <color indexed="8"/>
        <rFont val="Arial"/>
        <family val="2"/>
      </rPr>
      <t>100%</t>
    </r>
    <r>
      <rPr>
        <sz val="10"/>
        <color indexed="8"/>
        <rFont val="微軟正黑體"/>
        <family val="2"/>
        <charset val="136"/>
      </rPr>
      <t>的感動：</t>
    </r>
    <r>
      <rPr>
        <sz val="10"/>
        <color indexed="8"/>
        <rFont val="Arial"/>
        <family val="2"/>
      </rPr>
      <t>2011</t>
    </r>
    <r>
      <rPr>
        <sz val="10"/>
        <color indexed="8"/>
        <rFont val="微軟正黑體"/>
        <family val="2"/>
        <charset val="136"/>
      </rPr>
      <t>百大珍珠探索專刊</t>
    </r>
  </si>
  <si>
    <r>
      <rPr>
        <sz val="10"/>
        <color indexed="8"/>
        <rFont val="微軟正黑體"/>
        <family val="2"/>
        <charset val="136"/>
      </rPr>
      <t>交通部觀光局花東縱谷國家風景區管理處</t>
    </r>
  </si>
  <si>
    <t>9789860298864</t>
  </si>
  <si>
    <t>http://www.airitibooks.com/detail.aspx?PublicationID=P20130531015</t>
  </si>
  <si>
    <r>
      <rPr>
        <sz val="10"/>
        <color indexed="8"/>
        <rFont val="微軟正黑體"/>
        <family val="2"/>
        <charset val="136"/>
      </rPr>
      <t>《淨‧美肌》</t>
    </r>
    <r>
      <rPr>
        <sz val="10"/>
        <color indexed="8"/>
        <rFont val="Arial"/>
        <family val="2"/>
      </rPr>
      <t>PureSkin</t>
    </r>
    <r>
      <rPr>
        <sz val="10"/>
        <color indexed="8"/>
        <rFont val="微軟正黑體"/>
        <family val="2"/>
        <charset val="136"/>
      </rPr>
      <t>─素肌美人完全攻略</t>
    </r>
  </si>
  <si>
    <r>
      <rPr>
        <sz val="10"/>
        <color indexed="8"/>
        <rFont val="微軟正黑體"/>
        <family val="2"/>
        <charset val="136"/>
      </rPr>
      <t>滕家瑤編</t>
    </r>
  </si>
  <si>
    <t>9868223121</t>
  </si>
  <si>
    <t>http://www.airitibooks.com/detail.aspx?PublicationID=P20110803036</t>
  </si>
  <si>
    <r>
      <rPr>
        <sz val="10"/>
        <color indexed="8"/>
        <rFont val="微軟正黑體"/>
        <family val="2"/>
        <charset val="136"/>
      </rPr>
      <t>你值得過更好的日子</t>
    </r>
  </si>
  <si>
    <r>
      <rPr>
        <sz val="10"/>
        <color indexed="8"/>
        <rFont val="微軟正黑體"/>
        <family val="2"/>
        <charset val="136"/>
      </rPr>
      <t>心視界</t>
    </r>
    <r>
      <rPr>
        <sz val="10"/>
        <color indexed="8"/>
        <rFont val="Arial"/>
        <family val="2"/>
      </rPr>
      <t>04</t>
    </r>
  </si>
  <si>
    <r>
      <rPr>
        <sz val="10"/>
        <color indexed="8"/>
        <rFont val="微軟正黑體"/>
        <family val="2"/>
        <charset val="136"/>
      </rPr>
      <t>克里斯</t>
    </r>
    <r>
      <rPr>
        <sz val="10"/>
        <color indexed="8"/>
        <rFont val="Arial"/>
        <family val="2"/>
      </rPr>
      <t>(Chris)</t>
    </r>
  </si>
  <si>
    <t>9789861974750</t>
  </si>
  <si>
    <t>http://www.airitibooks.com/detail.aspx?PublicationID=P20120522082</t>
  </si>
  <si>
    <r>
      <rPr>
        <sz val="10"/>
        <color indexed="8"/>
        <rFont val="微軟正黑體"/>
        <family val="2"/>
        <charset val="136"/>
      </rPr>
      <t>再辛苦也要開心過</t>
    </r>
  </si>
  <si>
    <r>
      <rPr>
        <sz val="10"/>
        <color indexed="8"/>
        <rFont val="微軟正黑體"/>
        <family val="2"/>
        <charset val="136"/>
      </rPr>
      <t>心視界</t>
    </r>
    <r>
      <rPr>
        <sz val="10"/>
        <color indexed="8"/>
        <rFont val="Arial"/>
        <family val="2"/>
      </rPr>
      <t>01</t>
    </r>
  </si>
  <si>
    <r>
      <rPr>
        <sz val="10"/>
        <color indexed="8"/>
        <rFont val="微軟正黑體"/>
        <family val="2"/>
        <charset val="136"/>
      </rPr>
      <t>周慕恩</t>
    </r>
  </si>
  <si>
    <t>9789861974156</t>
  </si>
  <si>
    <t>http://www.airitibooks.com/detail.aspx?PublicationID=P20121122029</t>
  </si>
  <si>
    <r>
      <t>100</t>
    </r>
    <r>
      <rPr>
        <sz val="10"/>
        <color indexed="8"/>
        <rFont val="微軟正黑體"/>
        <family val="2"/>
        <charset val="136"/>
      </rPr>
      <t>種小朋友最喜歡的菜</t>
    </r>
  </si>
  <si>
    <r>
      <rPr>
        <sz val="10"/>
        <color indexed="8"/>
        <rFont val="微軟正黑體"/>
        <family val="2"/>
        <charset val="136"/>
      </rPr>
      <t>食工坊</t>
    </r>
    <r>
      <rPr>
        <sz val="10"/>
        <color indexed="8"/>
        <rFont val="Arial"/>
        <family val="2"/>
      </rPr>
      <t>82</t>
    </r>
  </si>
  <si>
    <t>9789866199202</t>
  </si>
  <si>
    <t>http://www.airitibooks.com/detail.aspx?PublicationID=P20111123004</t>
  </si>
  <si>
    <r>
      <rPr>
        <sz val="10"/>
        <color indexed="8"/>
        <rFont val="微軟正黑體"/>
        <family val="2"/>
        <charset val="136"/>
      </rPr>
      <t>認識中藥吃對藥</t>
    </r>
  </si>
  <si>
    <r>
      <rPr>
        <sz val="10"/>
        <color indexed="8"/>
        <rFont val="微軟正黑體"/>
        <family val="2"/>
        <charset val="136"/>
      </rPr>
      <t>陳賢正</t>
    </r>
  </si>
  <si>
    <t>9789866276750</t>
  </si>
  <si>
    <t>http://www.airitibooks.com/detail.aspx?PublicationID=P20130125004</t>
  </si>
  <si>
    <r>
      <rPr>
        <sz val="10"/>
        <color indexed="8"/>
        <rFont val="微軟正黑體"/>
        <family val="2"/>
        <charset val="136"/>
      </rPr>
      <t>姓名取對了好運就來了</t>
    </r>
  </si>
  <si>
    <r>
      <rPr>
        <sz val="10"/>
        <color indexed="8"/>
        <rFont val="微軟正黑體"/>
        <family val="2"/>
        <charset val="136"/>
      </rPr>
      <t>真好命</t>
    </r>
  </si>
  <si>
    <r>
      <rPr>
        <sz val="10"/>
        <color indexed="8"/>
        <rFont val="微軟正黑體"/>
        <family val="2"/>
        <charset val="136"/>
      </rPr>
      <t>劉威吾</t>
    </r>
  </si>
  <si>
    <t>9789866080333</t>
  </si>
  <si>
    <t>http://www.airitibooks.com/detail.aspx?PublicationID=P20121012305</t>
  </si>
  <si>
    <r>
      <rPr>
        <sz val="10"/>
        <color indexed="8"/>
        <rFont val="微軟正黑體"/>
        <family val="2"/>
        <charset val="136"/>
      </rPr>
      <t>黃帝內經</t>
    </r>
    <r>
      <rPr>
        <sz val="10"/>
        <color indexed="8"/>
        <rFont val="Arial"/>
        <family val="2"/>
      </rPr>
      <t>24</t>
    </r>
    <r>
      <rPr>
        <sz val="10"/>
        <color indexed="8"/>
        <rFont val="微軟正黑體"/>
        <family val="2"/>
        <charset val="136"/>
      </rPr>
      <t>節氣養生精華</t>
    </r>
  </si>
  <si>
    <r>
      <rPr>
        <sz val="10"/>
        <color indexed="8"/>
        <rFont val="微軟正黑體"/>
        <family val="2"/>
        <charset val="136"/>
      </rPr>
      <t>張晉慊</t>
    </r>
  </si>
  <si>
    <t>9789866080302</t>
  </si>
  <si>
    <t>http://www.airitibooks.com/detail.aspx?PublicationID=P20121012310</t>
  </si>
  <si>
    <r>
      <rPr>
        <sz val="10"/>
        <color indexed="8"/>
        <rFont val="微軟正黑體"/>
        <family val="2"/>
        <charset val="136"/>
      </rPr>
      <t>自勵：潛能大師馬登教你掌握成功幸福的人生</t>
    </r>
  </si>
  <si>
    <t>Grow9</t>
  </si>
  <si>
    <t>9789868781092</t>
  </si>
  <si>
    <t>http://www.airitibooks.com/detail.aspx?PublicationID=P20121025036</t>
  </si>
  <si>
    <r>
      <t>25</t>
    </r>
    <r>
      <rPr>
        <sz val="10"/>
        <color indexed="8"/>
        <rFont val="微軟正黑體"/>
        <family val="2"/>
        <charset val="136"/>
      </rPr>
      <t>歲知道就晚了：福勒寫給全球年輕人的</t>
    </r>
    <r>
      <rPr>
        <sz val="10"/>
        <color indexed="8"/>
        <rFont val="Arial"/>
        <family val="2"/>
      </rPr>
      <t>90</t>
    </r>
    <r>
      <rPr>
        <sz val="10"/>
        <color indexed="8"/>
        <rFont val="微軟正黑體"/>
        <family val="2"/>
        <charset val="136"/>
      </rPr>
      <t>條幸福定律</t>
    </r>
  </si>
  <si>
    <t>Grow1</t>
  </si>
  <si>
    <t>9789868737204</t>
  </si>
  <si>
    <t>http://www.airitibooks.com/detail.aspx?PublicationID=P20121025028</t>
  </si>
  <si>
    <r>
      <rPr>
        <sz val="10"/>
        <color indexed="8"/>
        <rFont val="微軟正黑體"/>
        <family val="2"/>
        <charset val="136"/>
      </rPr>
      <t>奔向富足：詹姆斯‧艾倫帶領你奔向富足三部曲</t>
    </r>
  </si>
  <si>
    <t>Grow2</t>
  </si>
  <si>
    <r>
      <rPr>
        <sz val="10"/>
        <color indexed="8"/>
        <rFont val="微軟正黑體"/>
        <family val="2"/>
        <charset val="136"/>
      </rPr>
      <t>詹姆斯‧艾倫</t>
    </r>
  </si>
  <si>
    <t>9789868737235</t>
  </si>
  <si>
    <t>http://www.airitibooks.com/detail.aspx?PublicationID=P20121025029</t>
  </si>
  <si>
    <r>
      <rPr>
        <sz val="10"/>
        <color indexed="8"/>
        <rFont val="微軟正黑體"/>
        <family val="2"/>
        <charset val="136"/>
      </rPr>
      <t>潛能：吸引力法則開啟你無限的爆發力</t>
    </r>
  </si>
  <si>
    <t>Grow3</t>
  </si>
  <si>
    <t>9789868737259</t>
  </si>
  <si>
    <t>http://www.airitibooks.com/detail.aspx?PublicationID=P20121025030</t>
  </si>
  <si>
    <r>
      <rPr>
        <sz val="10"/>
        <color indexed="8"/>
        <rFont val="微軟正黑體"/>
        <family val="2"/>
        <charset val="136"/>
      </rPr>
      <t>你在忙什麼（全集）</t>
    </r>
    <phoneticPr fontId="9" type="noConversion"/>
  </si>
  <si>
    <r>
      <rPr>
        <sz val="10"/>
        <color indexed="8"/>
        <rFont val="微軟正黑體"/>
        <family val="2"/>
        <charset val="136"/>
      </rPr>
      <t>肖劍</t>
    </r>
  </si>
  <si>
    <t>9789866546365</t>
  </si>
  <si>
    <t>http://www.airitibooks.com/detail.aspx?PublicationID=P20130319024</t>
  </si>
  <si>
    <t>營養師為上班族特調的活力蔬果汁(全彩)</t>
    <phoneticPr fontId="9" type="noConversion"/>
  </si>
  <si>
    <r>
      <rPr>
        <sz val="10"/>
        <color indexed="8"/>
        <rFont val="微軟正黑體"/>
        <family val="2"/>
        <charset val="136"/>
      </rPr>
      <t>晶冠</t>
    </r>
    <phoneticPr fontId="9" type="noConversion"/>
  </si>
  <si>
    <r>
      <rPr>
        <sz val="10"/>
        <color indexed="8"/>
        <rFont val="微軟正黑體"/>
        <family val="2"/>
        <charset val="136"/>
      </rPr>
      <t>梁詠涵</t>
    </r>
    <phoneticPr fontId="9" type="noConversion"/>
  </si>
  <si>
    <t>9789866211256</t>
  </si>
  <si>
    <t>http://www.airitibooks.com/detail.aspx?PublicationID=P20130529003</t>
  </si>
  <si>
    <t>黑暗中的真相：挑戰推理能力的50個偵探故事</t>
    <phoneticPr fontId="9" type="noConversion"/>
  </si>
  <si>
    <r>
      <rPr>
        <sz val="10"/>
        <color indexed="8"/>
        <rFont val="微軟正黑體"/>
        <family val="2"/>
        <charset val="136"/>
      </rPr>
      <t>呂瑞智</t>
    </r>
  </si>
  <si>
    <t>9789868888005</t>
  </si>
  <si>
    <t>http://www.airitibooks.com/detail.aspx?PublicationID=P20130131028</t>
  </si>
  <si>
    <r>
      <rPr>
        <sz val="10"/>
        <color indexed="8"/>
        <rFont val="微軟正黑體"/>
        <family val="2"/>
        <charset val="136"/>
      </rPr>
      <t>原書名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微軟正黑體"/>
        <family val="2"/>
        <charset val="136"/>
      </rPr>
      <t>黑暗中的真相</t>
    </r>
    <r>
      <rPr>
        <sz val="10"/>
        <color indexed="8"/>
        <rFont val="Arial"/>
        <family val="2"/>
      </rPr>
      <t>-</t>
    </r>
    <r>
      <rPr>
        <sz val="10"/>
        <color indexed="8"/>
        <rFont val="微軟正黑體"/>
        <family val="2"/>
        <charset val="136"/>
      </rPr>
      <t>挑戰推理的</t>
    </r>
    <r>
      <rPr>
        <sz val="10"/>
        <color indexed="8"/>
        <rFont val="Arial"/>
        <family val="2"/>
      </rPr>
      <t>50</t>
    </r>
    <r>
      <rPr>
        <sz val="10"/>
        <color indexed="8"/>
        <rFont val="微軟正黑體"/>
        <family val="2"/>
        <charset val="136"/>
      </rPr>
      <t>個偵</t>
    </r>
    <r>
      <rPr>
        <sz val="10"/>
        <color indexed="8"/>
        <rFont val="Arial"/>
        <family val="2"/>
      </rPr>
      <t xml:space="preserve"> </t>
    </r>
    <phoneticPr fontId="9" type="noConversion"/>
  </si>
  <si>
    <r>
      <rPr>
        <sz val="10"/>
        <color indexed="8"/>
        <rFont val="微軟正黑體"/>
        <family val="2"/>
        <charset val="136"/>
      </rPr>
      <t>日本滑雪超簡單</t>
    </r>
  </si>
  <si>
    <r>
      <rPr>
        <sz val="10"/>
        <color indexed="8"/>
        <rFont val="微軟正黑體"/>
        <family val="2"/>
        <charset val="136"/>
      </rPr>
      <t>帥百合</t>
    </r>
  </si>
  <si>
    <t>9789861921181</t>
  </si>
  <si>
    <t>http://www.airitibooks.com/detail.aspx?PublicationID=P20130125057</t>
  </si>
  <si>
    <r>
      <t xml:space="preserve">7 Days </t>
    </r>
    <r>
      <rPr>
        <sz val="10"/>
        <color indexed="8"/>
        <rFont val="微軟正黑體"/>
        <family val="2"/>
        <charset val="136"/>
      </rPr>
      <t>瘦身瑜伽</t>
    </r>
  </si>
  <si>
    <r>
      <rPr>
        <sz val="10"/>
        <color indexed="8"/>
        <rFont val="微軟正黑體"/>
        <family val="2"/>
        <charset val="136"/>
      </rPr>
      <t>矯林江</t>
    </r>
  </si>
  <si>
    <t>9789866266119</t>
  </si>
  <si>
    <t>http://www.airitibooks.com/detail.aspx?PublicationID=P20111023038</t>
  </si>
  <si>
    <r>
      <rPr>
        <sz val="10"/>
        <color indexed="8"/>
        <rFont val="微軟正黑體"/>
        <family val="2"/>
        <charset val="136"/>
      </rPr>
      <t>心動立即行動</t>
    </r>
  </si>
  <si>
    <r>
      <rPr>
        <sz val="10"/>
        <color indexed="8"/>
        <rFont val="微軟正黑體"/>
        <family val="2"/>
        <charset val="136"/>
      </rPr>
      <t>生活文坊</t>
    </r>
    <r>
      <rPr>
        <sz val="10"/>
        <color indexed="8"/>
        <rFont val="Arial"/>
        <family val="2"/>
      </rPr>
      <t>038</t>
    </r>
  </si>
  <si>
    <t>9789866079290</t>
  </si>
  <si>
    <t>http://www.airitibooks.com/detail.aspx?PublicationID=P20121115203</t>
  </si>
  <si>
    <r>
      <rPr>
        <sz val="10"/>
        <color indexed="8"/>
        <rFont val="新細明體"/>
        <family val="1"/>
        <charset val="136"/>
      </rPr>
      <t>有一種心態叫自信</t>
    </r>
  </si>
  <si>
    <r>
      <rPr>
        <sz val="10"/>
        <color indexed="8"/>
        <rFont val="新細明體"/>
        <family val="1"/>
        <charset val="136"/>
      </rPr>
      <t>葡萄樹文化</t>
    </r>
  </si>
  <si>
    <r>
      <rPr>
        <sz val="10"/>
        <color indexed="8"/>
        <rFont val="新細明體"/>
        <family val="1"/>
        <charset val="136"/>
      </rPr>
      <t>生活文坊</t>
    </r>
    <r>
      <rPr>
        <sz val="10"/>
        <color indexed="8"/>
        <rFont val="Arial"/>
        <family val="2"/>
      </rPr>
      <t>33</t>
    </r>
  </si>
  <si>
    <r>
      <rPr>
        <sz val="10"/>
        <color indexed="8"/>
        <rFont val="新細明體"/>
        <family val="1"/>
        <charset val="136"/>
      </rPr>
      <t>方州</t>
    </r>
  </si>
  <si>
    <t>9789866079191</t>
  </si>
  <si>
    <t>http://www.airitibooks.com/detail.aspx?PublicationID=P20120706037</t>
  </si>
  <si>
    <r>
      <rPr>
        <sz val="10"/>
        <color indexed="8"/>
        <rFont val="微軟正黑體"/>
        <family val="2"/>
        <charset val="136"/>
      </rPr>
      <t>沒有藉口</t>
    </r>
  </si>
  <si>
    <r>
      <t>NEW</t>
    </r>
    <r>
      <rPr>
        <sz val="10"/>
        <color indexed="8"/>
        <rFont val="微軟正黑體"/>
        <family val="2"/>
        <charset val="136"/>
      </rPr>
      <t>文庫</t>
    </r>
    <r>
      <rPr>
        <sz val="10"/>
        <color indexed="8"/>
        <rFont val="Arial"/>
        <family val="2"/>
      </rPr>
      <t>45</t>
    </r>
  </si>
  <si>
    <r>
      <rPr>
        <sz val="10"/>
        <color indexed="8"/>
        <rFont val="微軟正黑體"/>
        <family val="2"/>
        <charset val="136"/>
      </rPr>
      <t>費拉爾‧凱普（</t>
    </r>
    <r>
      <rPr>
        <sz val="10"/>
        <color indexed="8"/>
        <rFont val="Arial"/>
        <family val="2"/>
      </rPr>
      <t>Ferrar Cape</t>
    </r>
    <r>
      <rPr>
        <sz val="10"/>
        <color indexed="8"/>
        <rFont val="微軟正黑體"/>
        <family val="2"/>
        <charset val="136"/>
      </rPr>
      <t>）</t>
    </r>
  </si>
  <si>
    <t>9789866079184</t>
  </si>
  <si>
    <t>http://www.airitibooks.com/detail.aspx?PublicationID=P20120706035</t>
  </si>
  <si>
    <r>
      <rPr>
        <sz val="10"/>
        <color indexed="8"/>
        <rFont val="微軟正黑體"/>
        <family val="2"/>
        <charset val="136"/>
      </rPr>
      <t>讓全家人感動！此生必遊的</t>
    </r>
    <r>
      <rPr>
        <sz val="10"/>
        <color indexed="8"/>
        <rFont val="Arial"/>
        <family val="2"/>
      </rPr>
      <t>50</t>
    </r>
    <r>
      <rPr>
        <sz val="10"/>
        <color indexed="8"/>
        <rFont val="微軟正黑體"/>
        <family val="2"/>
        <charset val="136"/>
      </rPr>
      <t>個台灣私房景點</t>
    </r>
  </si>
  <si>
    <r>
      <rPr>
        <sz val="10"/>
        <color indexed="8"/>
        <rFont val="微軟正黑體"/>
        <family val="2"/>
        <charset val="136"/>
      </rPr>
      <t>漢皇國際</t>
    </r>
  </si>
  <si>
    <r>
      <rPr>
        <sz val="10"/>
        <color indexed="8"/>
        <rFont val="微軟正黑體"/>
        <family val="2"/>
        <charset val="136"/>
      </rPr>
      <t>吃喝玩樂</t>
    </r>
    <r>
      <rPr>
        <sz val="10"/>
        <color indexed="8"/>
        <rFont val="Arial"/>
        <family val="2"/>
      </rPr>
      <t>FUN</t>
    </r>
    <r>
      <rPr>
        <sz val="10"/>
        <color indexed="8"/>
        <rFont val="微軟正黑體"/>
        <family val="2"/>
        <charset val="136"/>
      </rPr>
      <t>旅遊編輯部</t>
    </r>
  </si>
  <si>
    <t>9789866590863</t>
  </si>
  <si>
    <t>http://www.airitibooks.com/detail.aspx?PublicationID=P20121115157</t>
  </si>
  <si>
    <r>
      <rPr>
        <sz val="10"/>
        <color indexed="8"/>
        <rFont val="微軟正黑體"/>
        <family val="2"/>
        <charset val="136"/>
      </rPr>
      <t>環境養生這樣做健康跟著來</t>
    </r>
  </si>
  <si>
    <r>
      <rPr>
        <sz val="10"/>
        <color indexed="8"/>
        <rFont val="微軟正黑體"/>
        <family val="2"/>
        <charset val="136"/>
      </rPr>
      <t>人體工程學</t>
    </r>
    <r>
      <rPr>
        <sz val="10"/>
        <color indexed="8"/>
        <rFont val="Arial"/>
        <family val="2"/>
      </rPr>
      <t>2</t>
    </r>
  </si>
  <si>
    <r>
      <rPr>
        <sz val="10"/>
        <color indexed="8"/>
        <rFont val="微軟正黑體"/>
        <family val="2"/>
        <charset val="136"/>
      </rPr>
      <t>李建軍，鄭宇軒</t>
    </r>
  </si>
  <si>
    <t>9789867233523</t>
  </si>
  <si>
    <t>http://www.airitibooks.com/detail.aspx?PublicationID=P20110622069</t>
  </si>
  <si>
    <r>
      <rPr>
        <sz val="10"/>
        <color indexed="8"/>
        <rFont val="微軟正黑體"/>
        <family val="2"/>
        <charset val="136"/>
      </rPr>
      <t>好名字，好有錢</t>
    </r>
    <r>
      <rPr>
        <sz val="10"/>
        <color indexed="8"/>
        <rFont val="Arial"/>
        <family val="2"/>
      </rPr>
      <t>—</t>
    </r>
    <r>
      <rPr>
        <sz val="10"/>
        <color indexed="8"/>
        <rFont val="微軟正黑體"/>
        <family val="2"/>
        <charset val="136"/>
      </rPr>
      <t>從生肖姓名看財富</t>
    </r>
  </si>
  <si>
    <r>
      <rPr>
        <sz val="10"/>
        <color indexed="8"/>
        <rFont val="微軟正黑體"/>
        <family val="2"/>
        <charset val="136"/>
      </rPr>
      <t>生命潛能</t>
    </r>
    <r>
      <rPr>
        <sz val="10"/>
        <color indexed="8"/>
        <rFont val="Arial"/>
        <family val="2"/>
      </rPr>
      <t>01</t>
    </r>
  </si>
  <si>
    <r>
      <rPr>
        <sz val="10"/>
        <color indexed="8"/>
        <rFont val="微軟正黑體"/>
        <family val="2"/>
        <charset val="136"/>
      </rPr>
      <t>邱育涵</t>
    </r>
  </si>
  <si>
    <t>9789868808621</t>
  </si>
  <si>
    <t>http://www.airitibooks.com/detail.aspx?PublicationID=P20120522081</t>
  </si>
  <si>
    <r>
      <rPr>
        <sz val="10"/>
        <color indexed="8"/>
        <rFont val="微軟正黑體"/>
        <family val="2"/>
        <charset val="136"/>
      </rPr>
      <t>別讓心靈佈滿皺紋─我的第一本心理按摩書</t>
    </r>
  </si>
  <si>
    <r>
      <rPr>
        <sz val="10"/>
        <color indexed="8"/>
        <rFont val="微軟正黑體"/>
        <family val="2"/>
        <charset val="136"/>
      </rPr>
      <t>安顏</t>
    </r>
  </si>
  <si>
    <t>9789576598883</t>
  </si>
  <si>
    <t>http://www.airitibooks.com/detail.aspx?PublicationID=P20130115058</t>
  </si>
  <si>
    <r>
      <rPr>
        <sz val="10"/>
        <color indexed="8"/>
        <rFont val="微軟正黑體"/>
        <family val="2"/>
        <charset val="136"/>
      </rPr>
      <t>女人玩美主義</t>
    </r>
  </si>
  <si>
    <t>9789576598746</t>
  </si>
  <si>
    <t>http://www.airitibooks.com/detail.aspx?PublicationID=P20130109109</t>
  </si>
  <si>
    <r>
      <rPr>
        <sz val="10"/>
        <color indexed="8"/>
        <rFont val="微軟正黑體"/>
        <family val="2"/>
        <charset val="136"/>
      </rPr>
      <t>慢活漫遊峇里島</t>
    </r>
  </si>
  <si>
    <t>9789576598579</t>
  </si>
  <si>
    <t>http://www.airitibooks.com/detail.aspx?PublicationID=P20130610042</t>
  </si>
  <si>
    <r>
      <t>SoSweet</t>
    </r>
    <r>
      <rPr>
        <sz val="10"/>
        <color indexed="8"/>
        <rFont val="微軟正黑體"/>
        <family val="2"/>
        <charset val="136"/>
      </rPr>
      <t>甜蜜小西點</t>
    </r>
  </si>
  <si>
    <r>
      <rPr>
        <sz val="10"/>
        <color indexed="8"/>
        <rFont val="微軟正黑體"/>
        <family val="2"/>
        <charset val="136"/>
      </rPr>
      <t>吳青華，黃汶達</t>
    </r>
  </si>
  <si>
    <t>9789868654037</t>
  </si>
  <si>
    <t>http://www.airitibooks.com/detail.aspx?PublicationID=P20110317103</t>
  </si>
  <si>
    <r>
      <rPr>
        <sz val="10"/>
        <color indexed="8"/>
        <rFont val="微軟正黑體"/>
        <family val="2"/>
        <charset val="136"/>
      </rPr>
      <t>洛克菲勒寫給兒子的</t>
    </r>
    <r>
      <rPr>
        <sz val="10"/>
        <color indexed="8"/>
        <rFont val="Arial"/>
        <family val="2"/>
      </rPr>
      <t>38</t>
    </r>
    <r>
      <rPr>
        <sz val="10"/>
        <color indexed="8"/>
        <rFont val="微軟正黑體"/>
        <family val="2"/>
        <charset val="136"/>
      </rPr>
      <t>封信</t>
    </r>
  </si>
  <si>
    <r>
      <rPr>
        <sz val="10"/>
        <color indexed="8"/>
        <rFont val="微軟正黑體"/>
        <family val="2"/>
        <charset val="136"/>
      </rPr>
      <t>頂尖領導</t>
    </r>
    <r>
      <rPr>
        <sz val="10"/>
        <color indexed="8"/>
        <rFont val="Arial"/>
        <family val="2"/>
      </rPr>
      <t>137</t>
    </r>
  </si>
  <si>
    <r>
      <rPr>
        <sz val="10"/>
        <color indexed="8"/>
        <rFont val="微軟正黑體"/>
        <family val="2"/>
        <charset val="136"/>
      </rPr>
      <t>約翰‧洛克菲勒</t>
    </r>
  </si>
  <si>
    <t>9789866307737</t>
  </si>
  <si>
    <t>http://www.airitibooks.com/detail.aspx?PublicationID=P20121115222</t>
  </si>
  <si>
    <r>
      <rPr>
        <sz val="10"/>
        <color indexed="8"/>
        <rFont val="微軟正黑體"/>
        <family val="2"/>
        <charset val="136"/>
      </rPr>
      <t>畢業紀念冊給我的十句話</t>
    </r>
  </si>
  <si>
    <r>
      <rPr>
        <sz val="10"/>
        <color indexed="8"/>
        <rFont val="微軟正黑體"/>
        <family val="2"/>
        <charset val="136"/>
      </rPr>
      <t>典藏大師：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</si>
  <si>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微軟正黑體"/>
        <family val="2"/>
        <charset val="136"/>
      </rPr>
      <t>李禾禾</t>
    </r>
  </si>
  <si>
    <t>9789866617386</t>
  </si>
  <si>
    <t>http://www.airitibooks.com/detail.aspx?PublicationID=P20120702003</t>
  </si>
  <si>
    <r>
      <rPr>
        <sz val="10"/>
        <color indexed="8"/>
        <rFont val="微軟正黑體"/>
        <family val="2"/>
        <charset val="136"/>
      </rPr>
      <t>玩出一個博士學位</t>
    </r>
  </si>
  <si>
    <r>
      <rPr>
        <sz val="10"/>
        <color indexed="8"/>
        <rFont val="微軟正黑體"/>
        <family val="2"/>
        <charset val="136"/>
      </rPr>
      <t>活得好</t>
    </r>
    <r>
      <rPr>
        <sz val="10"/>
        <color indexed="8"/>
        <rFont val="Arial"/>
        <family val="2"/>
      </rPr>
      <t>17</t>
    </r>
  </si>
  <si>
    <r>
      <rPr>
        <sz val="10"/>
        <color indexed="8"/>
        <rFont val="微軟正黑體"/>
        <family val="2"/>
        <charset val="136"/>
      </rPr>
      <t>莊心宜</t>
    </r>
  </si>
  <si>
    <t>9789867468666</t>
  </si>
  <si>
    <t>http://www.airitibooks.com/detail.aspx?PublicationID=P20120816017</t>
  </si>
  <si>
    <r>
      <rPr>
        <sz val="10"/>
        <color indexed="8"/>
        <rFont val="微軟正黑體"/>
        <family val="2"/>
        <charset val="136"/>
      </rPr>
      <t>玩紐約，簡單</t>
    </r>
    <r>
      <rPr>
        <sz val="10"/>
        <color indexed="8"/>
        <rFont val="Arial"/>
        <family val="2"/>
      </rPr>
      <t>4</t>
    </r>
    <r>
      <rPr>
        <sz val="10"/>
        <color indexed="8"/>
        <rFont val="微軟正黑體"/>
        <family val="2"/>
        <charset val="136"/>
      </rPr>
      <t>步驟</t>
    </r>
  </si>
  <si>
    <r>
      <rPr>
        <sz val="10"/>
        <color indexed="8"/>
        <rFont val="微軟正黑體"/>
        <family val="2"/>
        <charset val="136"/>
      </rPr>
      <t>小豐</t>
    </r>
  </si>
  <si>
    <t>9789861920863</t>
  </si>
  <si>
    <t>http://www.airitibooks.com/detail.aspx?PublicationID=P20120810008</t>
  </si>
  <si>
    <r>
      <rPr>
        <sz val="10"/>
        <color indexed="8"/>
        <rFont val="微軟正黑體"/>
        <family val="2"/>
        <charset val="136"/>
      </rPr>
      <t>阿爾卑斯山‧山旅筆記</t>
    </r>
  </si>
  <si>
    <r>
      <rPr>
        <sz val="10"/>
        <color indexed="8"/>
        <rFont val="微軟正黑體"/>
        <family val="2"/>
        <charset val="136"/>
      </rPr>
      <t>鄭伊雯</t>
    </r>
  </si>
  <si>
    <t>9789861920634</t>
  </si>
  <si>
    <t>http://www.airitibooks.com/detail.aspx?PublicationID=P20091216221</t>
  </si>
  <si>
    <r>
      <rPr>
        <sz val="10"/>
        <color indexed="8"/>
        <rFont val="微軟正黑體"/>
        <family val="2"/>
        <charset val="136"/>
      </rPr>
      <t>王陽明悟人生大智慧</t>
    </r>
  </si>
  <si>
    <r>
      <rPr>
        <sz val="10"/>
        <color indexed="8"/>
        <rFont val="微軟正黑體"/>
        <family val="2"/>
        <charset val="136"/>
      </rPr>
      <t>人物中國</t>
    </r>
    <r>
      <rPr>
        <sz val="10"/>
        <color indexed="8"/>
        <rFont val="Arial"/>
        <family val="2"/>
      </rPr>
      <t>30</t>
    </r>
  </si>
  <si>
    <t>9789577135018</t>
  </si>
  <si>
    <t>http://www.airitibooks.com/detail.aspx?PublicationID=P20120823030</t>
  </si>
  <si>
    <r>
      <rPr>
        <sz val="10"/>
        <color indexed="8"/>
        <rFont val="微軟正黑體"/>
        <family val="2"/>
        <charset val="136"/>
      </rPr>
      <t>生死講座：與智者一起聊生死</t>
    </r>
  </si>
  <si>
    <r>
      <rPr>
        <sz val="10"/>
        <color indexed="8"/>
        <rFont val="微軟正黑體"/>
        <family val="2"/>
        <charset val="136"/>
      </rPr>
      <t>身心靈成長</t>
    </r>
    <r>
      <rPr>
        <sz val="10"/>
        <color indexed="8"/>
        <rFont val="Arial"/>
        <family val="2"/>
      </rPr>
      <t>3</t>
    </r>
  </si>
  <si>
    <r>
      <rPr>
        <sz val="10"/>
        <color indexed="8"/>
        <rFont val="微軟正黑體"/>
        <family val="2"/>
        <charset val="136"/>
      </rPr>
      <t>姜波</t>
    </r>
  </si>
  <si>
    <t>9789577135049</t>
  </si>
  <si>
    <t>http://www.airitibooks.com/detail.aspx?PublicationID=P20120823031</t>
  </si>
  <si>
    <r>
      <rPr>
        <sz val="10"/>
        <color indexed="8"/>
        <rFont val="微軟正黑體"/>
        <family val="2"/>
        <charset val="136"/>
      </rPr>
      <t>胡雪巖的九種手段</t>
    </r>
    <phoneticPr fontId="9" type="noConversion"/>
  </si>
  <si>
    <r>
      <rPr>
        <sz val="10"/>
        <color indexed="8"/>
        <rFont val="微軟正黑體"/>
        <family val="2"/>
        <charset val="136"/>
      </rPr>
      <t>代表作</t>
    </r>
    <phoneticPr fontId="9" type="noConversion"/>
  </si>
  <si>
    <r>
      <rPr>
        <sz val="10"/>
        <color indexed="8"/>
        <rFont val="微軟正黑體"/>
        <family val="2"/>
        <charset val="136"/>
      </rPr>
      <t>丁修山</t>
    </r>
    <phoneticPr fontId="9" type="noConversion"/>
  </si>
  <si>
    <t>9789866707285</t>
  </si>
  <si>
    <t>http://www.airitibooks.com/detail.aspx?PublicationID=P20130529006</t>
  </si>
  <si>
    <r>
      <rPr>
        <sz val="10"/>
        <color indexed="8"/>
        <rFont val="微軟正黑體"/>
        <family val="2"/>
        <charset val="136"/>
      </rPr>
      <t>冰冰的吃</t>
    </r>
    <r>
      <rPr>
        <sz val="10"/>
        <color indexed="8"/>
        <rFont val="Arial"/>
        <family val="2"/>
      </rPr>
      <t>200</t>
    </r>
    <r>
      <rPr>
        <sz val="10"/>
        <color indexed="8"/>
        <rFont val="微軟正黑體"/>
        <family val="2"/>
        <charset val="136"/>
      </rPr>
      <t>道</t>
    </r>
  </si>
  <si>
    <r>
      <rPr>
        <sz val="10"/>
        <color indexed="8"/>
        <rFont val="微軟正黑體"/>
        <family val="2"/>
        <charset val="136"/>
      </rPr>
      <t>食譜叢書</t>
    </r>
    <r>
      <rPr>
        <sz val="10"/>
        <color indexed="8"/>
        <rFont val="Arial"/>
        <family val="2"/>
      </rPr>
      <t>202</t>
    </r>
  </si>
  <si>
    <r>
      <rPr>
        <sz val="10"/>
        <color indexed="8"/>
        <rFont val="微軟正黑體"/>
        <family val="2"/>
        <charset val="136"/>
      </rPr>
      <t>李淂躍，吳文智，渡邊富己惠</t>
    </r>
  </si>
  <si>
    <t>9789575659059</t>
  </si>
  <si>
    <t>http://www.airitibooks.com/detail.aspx?PublicationID=P20110914001</t>
  </si>
  <si>
    <r>
      <rPr>
        <sz val="10"/>
        <color indexed="8"/>
        <rFont val="微軟正黑體"/>
        <family val="2"/>
        <charset val="136"/>
      </rPr>
      <t>百變雞尾酒</t>
    </r>
  </si>
  <si>
    <r>
      <rPr>
        <sz val="10"/>
        <color indexed="8"/>
        <rFont val="微軟正黑體"/>
        <family val="2"/>
        <charset val="136"/>
      </rPr>
      <t>食譜叢書</t>
    </r>
    <r>
      <rPr>
        <sz val="10"/>
        <color indexed="8"/>
        <rFont val="Arial"/>
        <family val="2"/>
      </rPr>
      <t>197</t>
    </r>
  </si>
  <si>
    <r>
      <rPr>
        <sz val="10"/>
        <color indexed="8"/>
        <rFont val="微軟正黑體"/>
        <family val="2"/>
        <charset val="136"/>
      </rPr>
      <t>李淂躍</t>
    </r>
  </si>
  <si>
    <t>9575653866</t>
  </si>
  <si>
    <t>http://www.airitibooks.com/detail.aspx?PublicationID=P20110915013</t>
  </si>
  <si>
    <r>
      <rPr>
        <sz val="10"/>
        <color indexed="8"/>
        <rFont val="微軟正黑體"/>
        <family val="2"/>
        <charset val="136"/>
      </rPr>
      <t>就是愛吃麵</t>
    </r>
    <r>
      <rPr>
        <sz val="10"/>
        <color indexed="8"/>
        <rFont val="Arial"/>
        <family val="2"/>
      </rPr>
      <t>250</t>
    </r>
    <r>
      <rPr>
        <sz val="10"/>
        <color indexed="8"/>
        <rFont val="微軟正黑體"/>
        <family val="2"/>
        <charset val="136"/>
      </rPr>
      <t>道</t>
    </r>
  </si>
  <si>
    <r>
      <rPr>
        <sz val="10"/>
        <color indexed="8"/>
        <rFont val="微軟正黑體"/>
        <family val="2"/>
        <charset val="136"/>
      </rPr>
      <t>食譜叢書</t>
    </r>
    <r>
      <rPr>
        <sz val="10"/>
        <color indexed="8"/>
        <rFont val="Arial"/>
        <family val="2"/>
      </rPr>
      <t>205</t>
    </r>
  </si>
  <si>
    <r>
      <rPr>
        <sz val="10"/>
        <color indexed="8"/>
        <rFont val="微軟正黑體"/>
        <family val="2"/>
        <charset val="136"/>
      </rPr>
      <t>王振權，李坤昌，何京寶，呂哲維，林君玉，林志哲，林健龍，周敦懿，洪廷瑋，柯俊年，胡勝德，梁振業，陳立真，陳兆麟，陳進祥，陳嘉謨，棠瑜，黃景龍，蔣仲軒，蔡坤展，蔡培娜，劉維貞，顏世哲</t>
    </r>
  </si>
  <si>
    <t>9789575659073</t>
  </si>
  <si>
    <t>http://www.airitibooks.com/detail.aspx?PublicationID=P20110914002</t>
  </si>
  <si>
    <r>
      <rPr>
        <sz val="10"/>
        <color indexed="8"/>
        <rFont val="微軟正黑體"/>
        <family val="2"/>
        <charset val="136"/>
      </rPr>
      <t>縱谷唯一　五與倫比─花東縱谷國家風景區</t>
    </r>
    <r>
      <rPr>
        <sz val="10"/>
        <color indexed="8"/>
        <rFont val="Arial"/>
        <family val="2"/>
      </rPr>
      <t>15</t>
    </r>
    <r>
      <rPr>
        <sz val="10"/>
        <color indexed="8"/>
        <rFont val="微軟正黑體"/>
        <family val="2"/>
        <charset val="136"/>
      </rPr>
      <t>周年成果專輯</t>
    </r>
  </si>
  <si>
    <t>9789860323320</t>
  </si>
  <si>
    <t>http://www.airitibooks.com/detail.aspx?PublicationID=P20130604017</t>
  </si>
  <si>
    <r>
      <rPr>
        <sz val="10"/>
        <color indexed="8"/>
        <rFont val="微軟正黑體"/>
        <family val="2"/>
        <charset val="136"/>
      </rPr>
      <t>收納大師的超級魔幻整理術</t>
    </r>
  </si>
  <si>
    <r>
      <rPr>
        <sz val="10"/>
        <color indexed="8"/>
        <rFont val="微軟正黑體"/>
        <family val="2"/>
        <charset val="136"/>
      </rPr>
      <t>芭芭拉．楊</t>
    </r>
  </si>
  <si>
    <t>9789576597794</t>
  </si>
  <si>
    <t>http://www.airitibooks.com/detail.aspx?PublicationID=P20130610035</t>
  </si>
  <si>
    <r>
      <rPr>
        <sz val="10"/>
        <color indexed="8"/>
        <rFont val="微軟正黑體"/>
        <family val="2"/>
        <charset val="136"/>
      </rPr>
      <t>日本必遊絕美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景《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個絕美景點</t>
    </r>
    <r>
      <rPr>
        <sz val="10"/>
        <color indexed="8"/>
        <rFont val="Arial"/>
        <family val="2"/>
      </rPr>
      <t xml:space="preserve">  100</t>
    </r>
    <r>
      <rPr>
        <sz val="10"/>
        <color indexed="8"/>
        <rFont val="微軟正黑體"/>
        <family val="2"/>
        <charset val="136"/>
      </rPr>
      <t>個悸動邂逅》</t>
    </r>
  </si>
  <si>
    <t>9789576597282</t>
  </si>
  <si>
    <t>http://www.airitibooks.com/detail.aspx?PublicationID=P20130308049</t>
  </si>
  <si>
    <r>
      <rPr>
        <sz val="10"/>
        <color indexed="8"/>
        <rFont val="微軟正黑體"/>
        <family val="2"/>
        <charset val="136"/>
      </rPr>
      <t>第一次做鹹點心就成功</t>
    </r>
  </si>
  <si>
    <r>
      <rPr>
        <sz val="10"/>
        <color indexed="8"/>
        <rFont val="微軟正黑體"/>
        <family val="2"/>
        <charset val="136"/>
      </rPr>
      <t>滋味館</t>
    </r>
    <r>
      <rPr>
        <sz val="10"/>
        <color indexed="8"/>
        <rFont val="Arial"/>
        <family val="2"/>
      </rPr>
      <t>58</t>
    </r>
  </si>
  <si>
    <r>
      <rPr>
        <sz val="10"/>
        <color indexed="8"/>
        <rFont val="微軟正黑體"/>
        <family val="2"/>
        <charset val="136"/>
      </rPr>
      <t>馮嘉慧</t>
    </r>
  </si>
  <si>
    <t>9789866199134</t>
  </si>
  <si>
    <t>http://www.airitibooks.com/detail.aspx?PublicationID=P20111123011</t>
  </si>
  <si>
    <r>
      <rPr>
        <sz val="10"/>
        <color indexed="8"/>
        <rFont val="微軟正黑體"/>
        <family val="2"/>
        <charset val="136"/>
      </rPr>
      <t>老祖宗的飲食養生之道</t>
    </r>
  </si>
  <si>
    <r>
      <rPr>
        <sz val="10"/>
        <color indexed="8"/>
        <rFont val="微軟正黑體"/>
        <family val="2"/>
        <charset val="136"/>
      </rPr>
      <t>黃中平</t>
    </r>
  </si>
  <si>
    <t>9789866276422</t>
  </si>
  <si>
    <t>http://www.airitibooks.com/detail.aspx?PublicationID=P20120305011</t>
  </si>
  <si>
    <r>
      <rPr>
        <sz val="10"/>
        <color indexed="8"/>
        <rFont val="微軟正黑體"/>
        <family val="2"/>
        <charset val="136"/>
      </rPr>
      <t>用喝的就能瘦！</t>
    </r>
    <r>
      <rPr>
        <sz val="10"/>
        <color indexed="8"/>
        <rFont val="Arial"/>
        <family val="2"/>
      </rPr>
      <t>DIY</t>
    </r>
    <r>
      <rPr>
        <sz val="10"/>
        <color indexed="8"/>
        <rFont val="微軟正黑體"/>
        <family val="2"/>
        <charset val="136"/>
      </rPr>
      <t>蔬果汁瘦身美顏法</t>
    </r>
  </si>
  <si>
    <r>
      <rPr>
        <sz val="10"/>
        <color indexed="8"/>
        <rFont val="微軟正黑體"/>
        <family val="2"/>
        <charset val="136"/>
      </rPr>
      <t>健康新亮點</t>
    </r>
    <r>
      <rPr>
        <sz val="10"/>
        <color indexed="8"/>
        <rFont val="Arial"/>
        <family val="2"/>
      </rPr>
      <t>06</t>
    </r>
  </si>
  <si>
    <t>9789862711026</t>
  </si>
  <si>
    <t>http://www.airitibooks.com/detail.aspx?PublicationID=P20121026021</t>
  </si>
  <si>
    <r>
      <rPr>
        <sz val="10"/>
        <color indexed="8"/>
        <rFont val="微軟正黑體"/>
        <family val="2"/>
        <charset val="136"/>
      </rPr>
      <t>一人單車環法賽</t>
    </r>
  </si>
  <si>
    <r>
      <rPr>
        <sz val="10"/>
        <color indexed="8"/>
        <rFont val="微軟正黑體"/>
        <family val="2"/>
        <charset val="136"/>
      </rPr>
      <t>洪挺鈞</t>
    </r>
  </si>
  <si>
    <t>9789571347158</t>
  </si>
  <si>
    <t>http://www.airitibooks.com/detail.aspx?PublicationID=P20100427005</t>
  </si>
  <si>
    <r>
      <rPr>
        <sz val="10"/>
        <color indexed="8"/>
        <rFont val="微軟正黑體"/>
        <family val="2"/>
        <charset val="136"/>
      </rPr>
      <t>打造我的個性咖啡館</t>
    </r>
  </si>
  <si>
    <r>
      <t>Sara</t>
    </r>
    <r>
      <rPr>
        <sz val="10"/>
        <color indexed="8"/>
        <rFont val="微軟正黑體"/>
        <family val="2"/>
        <charset val="136"/>
      </rPr>
      <t>，</t>
    </r>
    <r>
      <rPr>
        <sz val="10"/>
        <color indexed="8"/>
        <rFont val="Arial"/>
        <family val="2"/>
      </rPr>
      <t>Cheese</t>
    </r>
  </si>
  <si>
    <t>9789868524996</t>
  </si>
  <si>
    <t>http://www.airitibooks.com/detail.aspx?PublicationID=P20101118010</t>
  </si>
  <si>
    <r>
      <rPr>
        <sz val="10"/>
        <color indexed="8"/>
        <rFont val="微軟正黑體"/>
        <family val="2"/>
        <charset val="136"/>
      </rPr>
      <t>素香歐風套餐</t>
    </r>
  </si>
  <si>
    <t>9789868654013</t>
  </si>
  <si>
    <t>http://www.airitibooks.com/detail.aspx?PublicationID=P20101118011</t>
  </si>
  <si>
    <r>
      <rPr>
        <sz val="10"/>
        <color indexed="8"/>
        <rFont val="微軟正黑體"/>
        <family val="2"/>
        <charset val="136"/>
      </rPr>
      <t>識人一本經：冰鑑</t>
    </r>
  </si>
  <si>
    <r>
      <rPr>
        <sz val="10"/>
        <color indexed="8"/>
        <rFont val="微軟正黑體"/>
        <family val="2"/>
        <charset val="136"/>
      </rPr>
      <t>頂尖領導</t>
    </r>
    <r>
      <rPr>
        <sz val="10"/>
        <color indexed="8"/>
        <rFont val="Arial"/>
        <family val="2"/>
      </rPr>
      <t>125</t>
    </r>
  </si>
  <si>
    <r>
      <rPr>
        <sz val="10"/>
        <color indexed="8"/>
        <rFont val="微軟正黑體"/>
        <family val="2"/>
        <charset val="136"/>
      </rPr>
      <t>曾國藩</t>
    </r>
  </si>
  <si>
    <t>9789866307539</t>
  </si>
  <si>
    <t>http://www.airitibooks.com/detail.aspx?PublicationID=P20121115178</t>
  </si>
  <si>
    <r>
      <rPr>
        <sz val="10"/>
        <color indexed="8"/>
        <rFont val="微軟正黑體"/>
        <family val="2"/>
        <charset val="136"/>
      </rPr>
      <t>愛、不愛都有病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</si>
  <si>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微軟正黑體"/>
        <family val="2"/>
        <charset val="136"/>
      </rPr>
      <t>艾莉</t>
    </r>
  </si>
  <si>
    <t>9789868868465</t>
  </si>
  <si>
    <t>http://www.airitibooks.com/detail.aspx?PublicationID=P20130502168</t>
  </si>
  <si>
    <r>
      <rPr>
        <sz val="10"/>
        <color indexed="8"/>
        <rFont val="微軟正黑體"/>
        <family val="2"/>
        <charset val="136"/>
      </rPr>
      <t>西藏感官養生書</t>
    </r>
    <r>
      <rPr>
        <sz val="10"/>
        <color indexed="8"/>
        <rFont val="Arial"/>
        <family val="2"/>
      </rPr>
      <t>-</t>
    </r>
    <r>
      <rPr>
        <sz val="10"/>
        <color indexed="8"/>
        <rFont val="微軟正黑體"/>
        <family val="2"/>
        <charset val="136"/>
      </rPr>
      <t>實踐增訂版</t>
    </r>
  </si>
  <si>
    <r>
      <rPr>
        <sz val="10"/>
        <color indexed="8"/>
        <rFont val="微軟正黑體"/>
        <family val="2"/>
        <charset val="136"/>
      </rPr>
      <t>蔣榮玉</t>
    </r>
  </si>
  <si>
    <t>9789867468710</t>
  </si>
  <si>
    <t>http://www.airitibooks.com/detail.aspx?PublicationID=P20130523023</t>
  </si>
  <si>
    <r>
      <rPr>
        <sz val="10"/>
        <color indexed="8"/>
        <rFont val="微軟正黑體"/>
        <family val="2"/>
        <charset val="136"/>
      </rPr>
      <t>公司絕不會讓你知道的</t>
    </r>
    <r>
      <rPr>
        <sz val="10"/>
        <color indexed="8"/>
        <rFont val="Arial"/>
        <family val="2"/>
      </rPr>
      <t>50</t>
    </r>
    <r>
      <rPr>
        <sz val="10"/>
        <color indexed="8"/>
        <rFont val="微軟正黑體"/>
        <family val="2"/>
        <charset val="136"/>
      </rPr>
      <t>件事</t>
    </r>
  </si>
  <si>
    <r>
      <rPr>
        <sz val="10"/>
        <color indexed="8"/>
        <rFont val="微軟正黑體"/>
        <family val="2"/>
        <charset val="136"/>
      </rPr>
      <t>王志剛</t>
    </r>
  </si>
  <si>
    <t>9789866546563</t>
  </si>
  <si>
    <t>http://www.airitibooks.com/detail.aspx?PublicationID=P20130319029</t>
  </si>
  <si>
    <r>
      <rPr>
        <sz val="10"/>
        <color indexed="8"/>
        <rFont val="微軟正黑體"/>
        <family val="2"/>
        <charset val="136"/>
      </rPr>
      <t>不思議！鞋靴超完美改造術</t>
    </r>
  </si>
  <si>
    <r>
      <rPr>
        <sz val="10"/>
        <color indexed="8"/>
        <rFont val="微軟正黑體"/>
        <family val="2"/>
        <charset val="136"/>
      </rPr>
      <t>椅子森林</t>
    </r>
  </si>
  <si>
    <t>9789866487033</t>
  </si>
  <si>
    <t>http://www.airitibooks.com/detail.aspx?PublicationID=P20110211079</t>
  </si>
  <si>
    <r>
      <rPr>
        <sz val="10"/>
        <color indexed="8"/>
        <rFont val="微軟正黑體"/>
        <family val="2"/>
        <charset val="136"/>
      </rPr>
      <t>手作創意潮</t>
    </r>
    <r>
      <rPr>
        <sz val="10"/>
        <color indexed="8"/>
        <rFont val="Arial"/>
        <family val="2"/>
      </rPr>
      <t>T</t>
    </r>
  </si>
  <si>
    <r>
      <rPr>
        <sz val="10"/>
        <color indexed="8"/>
        <rFont val="微軟正黑體"/>
        <family val="2"/>
        <charset val="136"/>
      </rPr>
      <t>林夢薇</t>
    </r>
  </si>
  <si>
    <t>9789867024947</t>
  </si>
  <si>
    <t>http://www.airitibooks.com/detail.aspx?PublicationID=P20110211051</t>
  </si>
  <si>
    <r>
      <rPr>
        <sz val="10"/>
        <color indexed="8"/>
        <rFont val="微軟正黑體"/>
        <family val="2"/>
        <charset val="136"/>
      </rPr>
      <t>學會包容</t>
    </r>
  </si>
  <si>
    <r>
      <rPr>
        <sz val="10"/>
        <color indexed="8"/>
        <rFont val="微軟正黑體"/>
        <family val="2"/>
        <charset val="136"/>
      </rPr>
      <t>心理勵志小百科</t>
    </r>
    <r>
      <rPr>
        <sz val="10"/>
        <color indexed="8"/>
        <rFont val="Arial"/>
        <family val="2"/>
      </rPr>
      <t>004</t>
    </r>
  </si>
  <si>
    <r>
      <rPr>
        <sz val="10"/>
        <color indexed="8"/>
        <rFont val="微軟正黑體"/>
        <family val="2"/>
        <charset val="136"/>
      </rPr>
      <t>李峰</t>
    </r>
  </si>
  <si>
    <t>9789868743182</t>
  </si>
  <si>
    <t>http://www.airitibooks.com/detail.aspx?PublicationID=P20121029016</t>
  </si>
  <si>
    <r>
      <rPr>
        <sz val="10"/>
        <color indexed="8"/>
        <rFont val="微軟正黑體"/>
        <family val="2"/>
        <charset val="136"/>
      </rPr>
      <t>時尚瑜珈</t>
    </r>
    <phoneticPr fontId="9" type="noConversion"/>
  </si>
  <si>
    <r>
      <rPr>
        <sz val="10"/>
        <color indexed="8"/>
        <rFont val="微軟正黑體"/>
        <family val="2"/>
        <charset val="136"/>
      </rPr>
      <t>陳鈴</t>
    </r>
  </si>
  <si>
    <t>9789866655760</t>
  </si>
  <si>
    <t>http://www.airitibooks.com/detail.aspx?PublicationID=P20100604019</t>
  </si>
  <si>
    <r>
      <rPr>
        <sz val="10"/>
        <color indexed="8"/>
        <rFont val="新細明體"/>
        <family val="1"/>
        <charset val="136"/>
      </rPr>
      <t>排毒養顏不求人</t>
    </r>
  </si>
  <si>
    <r>
      <rPr>
        <sz val="10"/>
        <color indexed="8"/>
        <rFont val="新細明體"/>
        <family val="1"/>
        <charset val="136"/>
      </rPr>
      <t>一生養生計畫</t>
    </r>
    <r>
      <rPr>
        <sz val="10"/>
        <color indexed="8"/>
        <rFont val="Arial"/>
        <family val="2"/>
      </rPr>
      <t>003</t>
    </r>
  </si>
  <si>
    <r>
      <rPr>
        <sz val="10"/>
        <color indexed="8"/>
        <rFont val="新細明體"/>
        <family val="1"/>
        <charset val="136"/>
      </rPr>
      <t>漆浩醫師</t>
    </r>
  </si>
  <si>
    <t>9789866153556</t>
  </si>
  <si>
    <t>http://www.airitibooks.com/detail.aspx?PublicationID=P20121026031</t>
  </si>
  <si>
    <r>
      <rPr>
        <sz val="10"/>
        <color indexed="8"/>
        <rFont val="新細明體"/>
        <family val="1"/>
        <charset val="136"/>
      </rPr>
      <t>吃不胖的秘密</t>
    </r>
  </si>
  <si>
    <r>
      <rPr>
        <sz val="10"/>
        <color indexed="8"/>
        <rFont val="新細明體"/>
        <family val="1"/>
        <charset val="136"/>
      </rPr>
      <t>蘇曉音</t>
    </r>
  </si>
  <si>
    <t>9789866334221</t>
  </si>
  <si>
    <t>http://www.airitibooks.com/detail.aspx?PublicationID=P20100604021</t>
  </si>
  <si>
    <r>
      <rPr>
        <sz val="10"/>
        <color indexed="8"/>
        <rFont val="微軟正黑體"/>
        <family val="2"/>
        <charset val="136"/>
      </rPr>
      <t>幸福郵戳在台北</t>
    </r>
    <r>
      <rPr>
        <sz val="10"/>
        <color indexed="8"/>
        <rFont val="Arial"/>
        <family val="2"/>
      </rPr>
      <t xml:space="preserve"> Taipei Friendly</t>
    </r>
    <r>
      <rPr>
        <sz val="10"/>
        <color indexed="8"/>
        <rFont val="微軟正黑體"/>
        <family val="2"/>
        <charset val="136"/>
      </rPr>
      <t>！！！</t>
    </r>
  </si>
  <si>
    <r>
      <rPr>
        <sz val="10"/>
        <color indexed="8"/>
        <rFont val="微軟正黑體"/>
        <family val="2"/>
        <charset val="136"/>
      </rPr>
      <t>閒步古城書系</t>
    </r>
    <r>
      <rPr>
        <sz val="10"/>
        <color indexed="8"/>
        <rFont val="Arial"/>
        <family val="2"/>
      </rPr>
      <t>01</t>
    </r>
  </si>
  <si>
    <t>9789868693517</t>
  </si>
  <si>
    <t>http://www.airitibooks.com/detail.aspx?PublicationID=P20121205044</t>
  </si>
  <si>
    <r>
      <rPr>
        <sz val="10"/>
        <color indexed="8"/>
        <rFont val="微軟正黑體"/>
        <family val="2"/>
        <charset val="136"/>
      </rPr>
      <t>尋幽大理：探訪千年妙香佛國</t>
    </r>
  </si>
  <si>
    <r>
      <rPr>
        <sz val="10"/>
        <color indexed="8"/>
        <rFont val="微軟正黑體"/>
        <family val="2"/>
        <charset val="136"/>
      </rPr>
      <t>閒步古城書系</t>
    </r>
    <r>
      <rPr>
        <sz val="10"/>
        <color indexed="8"/>
        <rFont val="Arial"/>
        <family val="2"/>
      </rPr>
      <t>02</t>
    </r>
  </si>
  <si>
    <t>9789868693524</t>
  </si>
  <si>
    <t>http://www.airitibooks.com/detail.aspx?PublicationID=P20121205045</t>
  </si>
  <si>
    <r>
      <rPr>
        <sz val="10"/>
        <color indexed="8"/>
        <rFont val="微軟正黑體"/>
        <family val="2"/>
        <charset val="136"/>
      </rPr>
      <t>窮逛巴黎</t>
    </r>
  </si>
  <si>
    <r>
      <rPr>
        <sz val="10"/>
        <color indexed="8"/>
        <rFont val="微軟正黑體"/>
        <family val="2"/>
        <charset val="136"/>
      </rPr>
      <t>閒步古城書系</t>
    </r>
    <r>
      <rPr>
        <sz val="10"/>
        <color indexed="8"/>
        <rFont val="Arial"/>
        <family val="2"/>
      </rPr>
      <t>03</t>
    </r>
  </si>
  <si>
    <t>9789868693531</t>
  </si>
  <si>
    <t>http://www.airitibooks.com/detail.aspx?PublicationID=P20121205046</t>
  </si>
  <si>
    <r>
      <rPr>
        <sz val="10"/>
        <color indexed="8"/>
        <rFont val="微軟正黑體"/>
        <family val="2"/>
        <charset val="136"/>
      </rPr>
      <t>料理福氣</t>
    </r>
    <r>
      <rPr>
        <sz val="10"/>
        <color indexed="8"/>
        <rFont val="Arial"/>
        <family val="2"/>
      </rPr>
      <t>DIY</t>
    </r>
    <r>
      <rPr>
        <sz val="10"/>
        <color indexed="8"/>
        <rFont val="微軟正黑體"/>
        <family val="2"/>
        <charset val="136"/>
      </rPr>
      <t>─建築師教你創化風水好格局</t>
    </r>
  </si>
  <si>
    <r>
      <rPr>
        <sz val="10"/>
        <color indexed="8"/>
        <rFont val="微軟正黑體"/>
        <family val="2"/>
        <charset val="136"/>
      </rPr>
      <t>天地道</t>
    </r>
    <r>
      <rPr>
        <sz val="10"/>
        <color indexed="8"/>
        <rFont val="Arial"/>
        <family val="2"/>
      </rPr>
      <t xml:space="preserve"> 2</t>
    </r>
  </si>
  <si>
    <r>
      <rPr>
        <sz val="10"/>
        <color indexed="8"/>
        <rFont val="微軟正黑體"/>
        <family val="2"/>
        <charset val="136"/>
      </rPr>
      <t>謝沁林</t>
    </r>
  </si>
  <si>
    <t>9789866111037</t>
  </si>
  <si>
    <t>http://www.airitibooks.com/detail.aspx?PublicationID=P20110920019</t>
  </si>
  <si>
    <r>
      <rPr>
        <sz val="10"/>
        <color indexed="8"/>
        <rFont val="微軟正黑體"/>
        <family val="2"/>
        <charset val="136"/>
      </rPr>
      <t>從大</t>
    </r>
    <r>
      <rPr>
        <sz val="10"/>
        <color indexed="8"/>
        <rFont val="Arial"/>
        <family val="2"/>
      </rPr>
      <t>L</t>
    </r>
    <r>
      <rPr>
        <sz val="10"/>
        <color indexed="8"/>
        <rFont val="微軟正黑體"/>
        <family val="2"/>
        <charset val="136"/>
      </rPr>
      <t>變小</t>
    </r>
    <r>
      <rPr>
        <sz val="10"/>
        <color indexed="8"/>
        <rFont val="Arial"/>
        <family val="2"/>
      </rPr>
      <t>S</t>
    </r>
    <r>
      <rPr>
        <sz val="10"/>
        <color indexed="8"/>
        <rFont val="微軟正黑體"/>
        <family val="2"/>
        <charset val="136"/>
      </rPr>
      <t>－速瘦</t>
    </r>
    <r>
      <rPr>
        <sz val="10"/>
        <color indexed="8"/>
        <rFont val="Arial"/>
        <family val="2"/>
      </rPr>
      <t>10</t>
    </r>
    <r>
      <rPr>
        <sz val="10"/>
        <color indexed="8"/>
        <rFont val="微軟正黑體"/>
        <family val="2"/>
        <charset val="136"/>
      </rPr>
      <t>公斤最激減肥術</t>
    </r>
    <phoneticPr fontId="9" type="noConversion"/>
  </si>
  <si>
    <r>
      <rPr>
        <sz val="10"/>
        <color indexed="8"/>
        <rFont val="微軟正黑體"/>
        <family val="2"/>
        <charset val="136"/>
      </rPr>
      <t>捷徑文化出版事業有限公司</t>
    </r>
    <phoneticPr fontId="9" type="noConversion"/>
  </si>
  <si>
    <r>
      <rPr>
        <sz val="10"/>
        <color indexed="8"/>
        <rFont val="微軟正黑體"/>
        <family val="2"/>
        <charset val="136"/>
      </rPr>
      <t>捷徑文化企編小組</t>
    </r>
    <phoneticPr fontId="9" type="noConversion"/>
  </si>
  <si>
    <t>9789866010293</t>
  </si>
  <si>
    <t>http://www.airitibooks.com/detail.aspx?PublicationID=P20130205014</t>
  </si>
  <si>
    <r>
      <rPr>
        <sz val="10"/>
        <color indexed="8"/>
        <rFont val="微軟正黑體"/>
        <family val="2"/>
        <charset val="136"/>
      </rPr>
      <t>宜蘭渡小月的美味</t>
    </r>
  </si>
  <si>
    <r>
      <rPr>
        <sz val="10"/>
        <color indexed="8"/>
        <rFont val="微軟正黑體"/>
        <family val="2"/>
        <charset val="136"/>
      </rPr>
      <t>台灣好味道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</si>
  <si>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微軟正黑體"/>
        <family val="2"/>
        <charset val="136"/>
      </rPr>
      <t>陳兆麟</t>
    </r>
  </si>
  <si>
    <t>9789866890857</t>
  </si>
  <si>
    <t>http://www.airitibooks.com/detail.aspx?PublicationID=P20110815038</t>
  </si>
  <si>
    <r>
      <rPr>
        <sz val="10"/>
        <color indexed="8"/>
        <rFont val="微軟正黑體"/>
        <family val="2"/>
        <charset val="136"/>
      </rPr>
      <t>養生之道</t>
    </r>
    <phoneticPr fontId="9" type="noConversion"/>
  </si>
  <si>
    <r>
      <rPr>
        <sz val="10"/>
        <color indexed="8"/>
        <rFont val="微軟正黑體"/>
        <family val="2"/>
        <charset val="136"/>
      </rPr>
      <t>史勇偉</t>
    </r>
    <phoneticPr fontId="9" type="noConversion"/>
  </si>
  <si>
    <t>9789868891630</t>
  </si>
  <si>
    <t>http://www.airitibooks.com/detail.aspx?PublicationID=P20130205042</t>
  </si>
  <si>
    <r>
      <rPr>
        <sz val="10"/>
        <color indexed="8"/>
        <rFont val="微軟正黑體"/>
        <family val="2"/>
        <charset val="136"/>
      </rPr>
      <t>樂活甜心</t>
    </r>
    <r>
      <rPr>
        <sz val="10"/>
        <color indexed="8"/>
        <rFont val="Arial"/>
        <family val="2"/>
      </rPr>
      <t>OL</t>
    </r>
    <r>
      <rPr>
        <sz val="10"/>
        <color indexed="8"/>
        <rFont val="微軟正黑體"/>
        <family val="2"/>
        <charset val="136"/>
      </rPr>
      <t>便當</t>
    </r>
  </si>
  <si>
    <r>
      <rPr>
        <sz val="10"/>
        <color indexed="8"/>
        <rFont val="微軟正黑體"/>
        <family val="2"/>
        <charset val="136"/>
      </rPr>
      <t>魔法廚房：</t>
    </r>
    <r>
      <rPr>
        <sz val="10"/>
        <color indexed="8"/>
        <rFont val="Arial"/>
        <family val="2"/>
      </rPr>
      <t>M047</t>
    </r>
  </si>
  <si>
    <t>9789866490491</t>
  </si>
  <si>
    <t>http://www.airitibooks.com/detail.aspx?PublicationID=P20120705003</t>
  </si>
  <si>
    <r>
      <rPr>
        <sz val="10"/>
        <color indexed="8"/>
        <rFont val="微軟正黑體"/>
        <family val="2"/>
        <charset val="136"/>
      </rPr>
      <t>異國風素食料理</t>
    </r>
  </si>
  <si>
    <r>
      <rPr>
        <sz val="10"/>
        <color indexed="8"/>
        <rFont val="微軟正黑體"/>
        <family val="2"/>
        <charset val="136"/>
      </rPr>
      <t>魔法廚房</t>
    </r>
    <r>
      <rPr>
        <sz val="10"/>
        <color indexed="8"/>
        <rFont val="Arial"/>
        <family val="2"/>
      </rPr>
      <t>045</t>
    </r>
  </si>
  <si>
    <r>
      <rPr>
        <sz val="10"/>
        <color indexed="8"/>
        <rFont val="微軟正黑體"/>
        <family val="2"/>
        <charset val="136"/>
      </rPr>
      <t>蘇鼎雅，吳宜桓</t>
    </r>
  </si>
  <si>
    <t>9789866490361</t>
  </si>
  <si>
    <t>http://www.airitibooks.com/detail.aspx?PublicationID=P20120920007</t>
  </si>
  <si>
    <r>
      <rPr>
        <sz val="10"/>
        <color indexed="8"/>
        <rFont val="微軟正黑體"/>
        <family val="2"/>
        <charset val="136"/>
      </rPr>
      <t>食用菌栽培技術</t>
    </r>
  </si>
  <si>
    <r>
      <rPr>
        <sz val="10"/>
        <color indexed="8"/>
        <rFont val="微軟正黑體"/>
        <family val="2"/>
        <charset val="136"/>
      </rPr>
      <t>五洲出版有限公司</t>
    </r>
  </si>
  <si>
    <r>
      <rPr>
        <sz val="10"/>
        <color indexed="8"/>
        <rFont val="微軟正黑體"/>
        <family val="2"/>
        <charset val="136"/>
      </rPr>
      <t>蘇萬峰</t>
    </r>
  </si>
  <si>
    <t>9789576012631</t>
  </si>
  <si>
    <t>http://www.airitibooks.com/detail.aspx?PublicationID=P20100604009</t>
  </si>
  <si>
    <r>
      <rPr>
        <sz val="10"/>
        <color indexed="8"/>
        <rFont val="微軟正黑體"/>
        <family val="2"/>
        <charset val="136"/>
      </rPr>
      <t>遇見幸福的地方，放掉憂愁的旅程</t>
    </r>
  </si>
  <si>
    <r>
      <t>MIDA</t>
    </r>
    <r>
      <rPr>
        <sz val="10"/>
        <color indexed="8"/>
        <rFont val="微軟正黑體"/>
        <family val="2"/>
        <charset val="136"/>
      </rPr>
      <t>，工頭堅，黃建昌</t>
    </r>
  </si>
  <si>
    <t>9789868506602</t>
  </si>
  <si>
    <t>http://www.airitibooks.com/detail.aspx?PublicationID=P20130131118</t>
  </si>
  <si>
    <r>
      <rPr>
        <sz val="10"/>
        <color indexed="8"/>
        <rFont val="微軟正黑體"/>
        <family val="2"/>
        <charset val="136"/>
      </rPr>
      <t>現代心素派‧香積料理：素小吃</t>
    </r>
  </si>
  <si>
    <r>
      <rPr>
        <sz val="10"/>
        <color indexed="8"/>
        <rFont val="微軟正黑體"/>
        <family val="2"/>
        <charset val="136"/>
      </rPr>
      <t>食譜叢書</t>
    </r>
    <r>
      <rPr>
        <sz val="10"/>
        <color indexed="8"/>
        <rFont val="Arial"/>
        <family val="2"/>
      </rPr>
      <t>190</t>
    </r>
  </si>
  <si>
    <r>
      <rPr>
        <sz val="10"/>
        <color indexed="8"/>
        <rFont val="微軟正黑體"/>
        <family val="2"/>
        <charset val="136"/>
      </rPr>
      <t>大愛電視台</t>
    </r>
  </si>
  <si>
    <t>9789575658939</t>
  </si>
  <si>
    <t>http://www.airitibooks.com/detail.aspx?PublicationID=P20110915025</t>
  </si>
  <si>
    <r>
      <rPr>
        <sz val="10"/>
        <color indexed="8"/>
        <rFont val="微軟正黑體"/>
        <family val="2"/>
        <charset val="136"/>
      </rPr>
      <t>菜市場的海鮮料理</t>
    </r>
  </si>
  <si>
    <r>
      <rPr>
        <sz val="10"/>
        <color indexed="8"/>
        <rFont val="微軟正黑體"/>
        <family val="2"/>
        <charset val="136"/>
      </rPr>
      <t>食譜叢書</t>
    </r>
    <r>
      <rPr>
        <sz val="10"/>
        <color indexed="8"/>
        <rFont val="Arial"/>
        <family val="2"/>
      </rPr>
      <t>186</t>
    </r>
  </si>
  <si>
    <r>
      <rPr>
        <sz val="10"/>
        <color indexed="8"/>
        <rFont val="微軟正黑體"/>
        <family val="2"/>
        <charset val="136"/>
      </rPr>
      <t>柯俊年，黃景龍</t>
    </r>
  </si>
  <si>
    <t>9789575658809</t>
  </si>
  <si>
    <t>http://www.airitibooks.com/detail.aspx?PublicationID=P20110915028</t>
  </si>
  <si>
    <r>
      <rPr>
        <sz val="10"/>
        <color indexed="8"/>
        <rFont val="微軟正黑體"/>
        <family val="2"/>
        <charset val="136"/>
      </rPr>
      <t>媽媽味米料理</t>
    </r>
  </si>
  <si>
    <r>
      <rPr>
        <sz val="10"/>
        <color indexed="8"/>
        <rFont val="微軟正黑體"/>
        <family val="2"/>
        <charset val="136"/>
      </rPr>
      <t>禪味廚房</t>
    </r>
    <r>
      <rPr>
        <sz val="10"/>
        <color indexed="8"/>
        <rFont val="Arial"/>
        <family val="2"/>
      </rPr>
      <t>2</t>
    </r>
  </si>
  <si>
    <r>
      <rPr>
        <sz val="10"/>
        <color indexed="8"/>
        <rFont val="微軟正黑體"/>
        <family val="2"/>
        <charset val="136"/>
      </rPr>
      <t>陳滿花</t>
    </r>
  </si>
  <si>
    <t>9789575985394</t>
  </si>
  <si>
    <t>http://www.airitibooks.com/detail.aspx?PublicationID=P20110808008</t>
  </si>
  <si>
    <t>姓名學入門：每個人都該懂一點姓名學</t>
  </si>
  <si>
    <r>
      <rPr>
        <sz val="10"/>
        <color indexed="8"/>
        <rFont val="微軟正黑體"/>
        <family val="2"/>
        <charset val="136"/>
      </rPr>
      <t>林煒能</t>
    </r>
  </si>
  <si>
    <t>9789866030192</t>
  </si>
  <si>
    <t>http://www.airitibooks.com/detail.aspx?PublicationID=P20130115074</t>
  </si>
  <si>
    <r>
      <rPr>
        <sz val="10"/>
        <color indexed="8"/>
        <rFont val="微軟正黑體"/>
        <family val="2"/>
        <charset val="136"/>
      </rPr>
      <t>再毒，我也可以活得很健康</t>
    </r>
  </si>
  <si>
    <r>
      <rPr>
        <sz val="10"/>
        <color indexed="8"/>
        <rFont val="微軟正黑體"/>
        <family val="2"/>
        <charset val="136"/>
      </rPr>
      <t>歐綾纖，黃纓婷</t>
    </r>
  </si>
  <si>
    <t>9789862710029</t>
  </si>
  <si>
    <t>http://www.airitibooks.com/detail.aspx?PublicationID=P20110511013</t>
  </si>
  <si>
    <r>
      <rPr>
        <sz val="10"/>
        <color indexed="8"/>
        <rFont val="微軟正黑體"/>
        <family val="2"/>
        <charset val="136"/>
      </rPr>
      <t>寫意紅茶</t>
    </r>
  </si>
  <si>
    <r>
      <rPr>
        <sz val="10"/>
        <color indexed="8"/>
        <rFont val="微軟正黑體"/>
        <family val="2"/>
        <charset val="136"/>
      </rPr>
      <t>風格生活</t>
    </r>
    <r>
      <rPr>
        <sz val="10"/>
        <color indexed="8"/>
        <rFont val="Arial"/>
        <family val="2"/>
      </rPr>
      <t>03</t>
    </r>
  </si>
  <si>
    <r>
      <rPr>
        <sz val="10"/>
        <color indexed="8"/>
        <rFont val="微軟正黑體"/>
        <family val="2"/>
        <charset val="136"/>
      </rPr>
      <t>孟樊</t>
    </r>
  </si>
  <si>
    <t>9789571347141</t>
  </si>
  <si>
    <t>http://www.airitibooks.com/detail.aspx?PublicationID=P20100722021</t>
  </si>
  <si>
    <r>
      <rPr>
        <sz val="10"/>
        <color indexed="8"/>
        <rFont val="微軟正黑體"/>
        <family val="2"/>
        <charset val="136"/>
      </rPr>
      <t>醒來，在地球的一個角落</t>
    </r>
  </si>
  <si>
    <r>
      <rPr>
        <sz val="10"/>
        <color indexed="8"/>
        <rFont val="微軟正黑體"/>
        <family val="2"/>
        <charset val="136"/>
      </rPr>
      <t>黃麗如</t>
    </r>
  </si>
  <si>
    <t>9789571347011</t>
  </si>
  <si>
    <t>http://www.airitibooks.com/detail.aspx?PublicationID=P20100722022</t>
  </si>
  <si>
    <r>
      <rPr>
        <sz val="10"/>
        <color indexed="8"/>
        <rFont val="微軟正黑體"/>
        <family val="2"/>
        <charset val="136"/>
      </rPr>
      <t>準媽咪好孕養食</t>
    </r>
    <r>
      <rPr>
        <sz val="10"/>
        <color indexed="8"/>
        <rFont val="Arial"/>
        <family val="2"/>
      </rPr>
      <t>&amp;</t>
    </r>
    <r>
      <rPr>
        <sz val="10"/>
        <color indexed="8"/>
        <rFont val="微軟正黑體"/>
        <family val="2"/>
        <charset val="136"/>
      </rPr>
      <t>小兒漢方食譜</t>
    </r>
  </si>
  <si>
    <r>
      <rPr>
        <sz val="10"/>
        <color indexed="8"/>
        <rFont val="微軟正黑體"/>
        <family val="2"/>
        <charset val="136"/>
      </rPr>
      <t>楊鵬生</t>
    </r>
  </si>
  <si>
    <t>9789868654006</t>
  </si>
  <si>
    <t>http://www.airitibooks.com/detail.aspx?PublicationID=P20101118012</t>
  </si>
  <si>
    <r>
      <rPr>
        <sz val="10"/>
        <color indexed="8"/>
        <rFont val="微軟正黑體"/>
        <family val="2"/>
        <charset val="136"/>
      </rPr>
      <t>健康與長壽：老當益壯並不難</t>
    </r>
  </si>
  <si>
    <r>
      <rPr>
        <sz val="10"/>
        <color indexed="8"/>
        <rFont val="微軟正黑體"/>
        <family val="2"/>
        <charset val="136"/>
      </rPr>
      <t>健康世界叢書</t>
    </r>
    <r>
      <rPr>
        <sz val="10"/>
        <color indexed="8"/>
        <rFont val="Arial"/>
        <family val="2"/>
      </rPr>
      <t>211</t>
    </r>
  </si>
  <si>
    <r>
      <rPr>
        <sz val="10"/>
        <color indexed="8"/>
        <rFont val="微軟正黑體"/>
        <family val="2"/>
        <charset val="136"/>
      </rPr>
      <t>梁文薔</t>
    </r>
  </si>
  <si>
    <t>9789867577702</t>
  </si>
  <si>
    <t>http://www.airitibooks.com/detail.aspx?PublicationID=P20120727006</t>
  </si>
  <si>
    <r>
      <rPr>
        <sz val="10"/>
        <color indexed="8"/>
        <rFont val="微軟正黑體"/>
        <family val="2"/>
        <charset val="136"/>
      </rPr>
      <t>全世界都在用的智慧定律</t>
    </r>
  </si>
  <si>
    <r>
      <rPr>
        <sz val="10"/>
        <color indexed="8"/>
        <rFont val="微軟正黑體"/>
        <family val="2"/>
        <charset val="136"/>
      </rPr>
      <t>林志暉</t>
    </r>
  </si>
  <si>
    <t>9789868804265</t>
  </si>
  <si>
    <t>http://www.airitibooks.com/detail.aspx?PublicationID=P20130221067</t>
  </si>
  <si>
    <r>
      <rPr>
        <sz val="10"/>
        <color indexed="8"/>
        <rFont val="微軟正黑體"/>
        <family val="2"/>
        <charset val="136"/>
      </rPr>
      <t>孩子的蔬果樂園</t>
    </r>
  </si>
  <si>
    <r>
      <rPr>
        <sz val="10"/>
        <color indexed="8"/>
        <rFont val="微軟正黑體"/>
        <family val="2"/>
        <charset val="136"/>
      </rPr>
      <t>四塊玉文化有限公司</t>
    </r>
  </si>
  <si>
    <r>
      <rPr>
        <sz val="10"/>
        <color indexed="8"/>
        <rFont val="微軟正黑體"/>
        <family val="2"/>
        <charset val="136"/>
      </rPr>
      <t>輕食譜</t>
    </r>
    <r>
      <rPr>
        <sz val="10"/>
        <color indexed="8"/>
        <rFont val="Arial"/>
        <family val="2"/>
      </rPr>
      <t>05</t>
    </r>
  </si>
  <si>
    <r>
      <rPr>
        <sz val="10"/>
        <color indexed="8"/>
        <rFont val="微軟正黑體"/>
        <family val="2"/>
        <charset val="136"/>
      </rPr>
      <t>佟姍姍</t>
    </r>
  </si>
  <si>
    <t>9789866334450</t>
  </si>
  <si>
    <t>http://www.airitibooks.com/detail.aspx?PublicationID=P20110815045</t>
  </si>
  <si>
    <r>
      <rPr>
        <sz val="10"/>
        <color indexed="8"/>
        <rFont val="微軟正黑體"/>
        <family val="2"/>
        <charset val="136"/>
      </rPr>
      <t>健康好豆留</t>
    </r>
  </si>
  <si>
    <r>
      <rPr>
        <sz val="10"/>
        <color indexed="8"/>
        <rFont val="微軟正黑體"/>
        <family val="2"/>
        <charset val="136"/>
      </rPr>
      <t>連愛卿</t>
    </r>
  </si>
  <si>
    <t>9789868486096</t>
  </si>
  <si>
    <t>http://www.airitibooks.com/detail.aspx?PublicationID=P20100813003</t>
  </si>
  <si>
    <r>
      <rPr>
        <sz val="10"/>
        <color indexed="8"/>
        <rFont val="微軟正黑體"/>
        <family val="2"/>
        <charset val="136"/>
      </rPr>
      <t>遇見一只鍋：愛蜜莉的異想廚房</t>
    </r>
  </si>
  <si>
    <r>
      <rPr>
        <sz val="10"/>
        <color indexed="8"/>
        <rFont val="微軟正黑體"/>
        <family val="2"/>
        <charset val="136"/>
      </rPr>
      <t>吃喝玩樂</t>
    </r>
    <r>
      <rPr>
        <sz val="10"/>
        <color indexed="8"/>
        <rFont val="Arial"/>
        <family val="2"/>
      </rPr>
      <t>19</t>
    </r>
  </si>
  <si>
    <t>Emily</t>
  </si>
  <si>
    <t>9789866334269</t>
  </si>
  <si>
    <t>http://www.airitibooks.com/detail.aspx?PublicationID=P20110114001</t>
  </si>
  <si>
    <r>
      <rPr>
        <sz val="10"/>
        <color indexed="8"/>
        <rFont val="微軟正黑體"/>
        <family val="2"/>
        <charset val="136"/>
      </rPr>
      <t>贏在起跑點：生肖姓名學之解密篇</t>
    </r>
  </si>
  <si>
    <r>
      <rPr>
        <sz val="10"/>
        <color indexed="8"/>
        <rFont val="微軟正黑體"/>
        <family val="2"/>
        <charset val="136"/>
      </rPr>
      <t>天地道（</t>
    </r>
    <r>
      <rPr>
        <sz val="10"/>
        <color indexed="8"/>
        <rFont val="Arial"/>
        <family val="2"/>
      </rPr>
      <t>4</t>
    </r>
    <r>
      <rPr>
        <sz val="10"/>
        <color indexed="8"/>
        <rFont val="微軟正黑體"/>
        <family val="2"/>
        <charset val="136"/>
      </rPr>
      <t>）</t>
    </r>
  </si>
  <si>
    <r>
      <rPr>
        <sz val="10"/>
        <color indexed="8"/>
        <rFont val="微軟正黑體"/>
        <family val="2"/>
        <charset val="136"/>
      </rPr>
      <t>林定榮</t>
    </r>
  </si>
  <si>
    <t>9789866047732</t>
  </si>
  <si>
    <t>http://www.airitibooks.com/detail.aspx?PublicationID=P20121203011</t>
  </si>
  <si>
    <r>
      <rPr>
        <sz val="10"/>
        <color indexed="10"/>
        <rFont val="Times New Roman"/>
        <family val="1"/>
      </rPr>
      <t>相邀，來去台</t>
    </r>
    <r>
      <rPr>
        <sz val="10"/>
        <color indexed="10"/>
        <rFont val="Arial"/>
        <family val="2"/>
      </rPr>
      <t>9</t>
    </r>
    <r>
      <rPr>
        <sz val="10"/>
        <color indexed="10"/>
        <rFont val="Times New Roman"/>
        <family val="1"/>
      </rPr>
      <t>－山海相隨的</t>
    </r>
    <r>
      <rPr>
        <sz val="10"/>
        <color indexed="10"/>
        <rFont val="Arial"/>
        <family val="2"/>
      </rPr>
      <t>475</t>
    </r>
    <r>
      <rPr>
        <sz val="10"/>
        <color indexed="10"/>
        <rFont val="Times New Roman"/>
        <family val="1"/>
      </rPr>
      <t>公里</t>
    </r>
  </si>
  <si>
    <r>
      <rPr>
        <sz val="10"/>
        <color indexed="8"/>
        <rFont val="微軟正黑體"/>
        <family val="2"/>
        <charset val="136"/>
      </rPr>
      <t>交通部公路總局</t>
    </r>
  </si>
  <si>
    <t>9789860276244</t>
  </si>
  <si>
    <t>http://www.airitibooks.com/detail.aspx?PublicationID=P20130604014</t>
  </si>
  <si>
    <r>
      <rPr>
        <sz val="10"/>
        <color indexed="8"/>
        <rFont val="微軟正黑體"/>
        <family val="2"/>
        <charset val="136"/>
      </rPr>
      <t>原書名</t>
    </r>
    <r>
      <rPr>
        <sz val="10"/>
        <color indexed="8"/>
        <rFont val="Arial"/>
        <family val="2"/>
      </rPr>
      <t>:</t>
    </r>
    <r>
      <rPr>
        <strike/>
        <sz val="10"/>
        <color indexed="10"/>
        <rFont val="Arial"/>
        <family val="2"/>
      </rPr>
      <t xml:space="preserve"> 79</t>
    </r>
    <r>
      <rPr>
        <strike/>
        <sz val="10"/>
        <color indexed="10"/>
        <rFont val="新細明體"/>
        <family val="1"/>
        <charset val="136"/>
      </rPr>
      <t>◆</t>
    </r>
    <r>
      <rPr>
        <sz val="10"/>
        <color indexed="8"/>
        <rFont val="微軟正黑體"/>
        <family val="2"/>
        <charset val="136"/>
      </rPr>
      <t>相邀，來去台</t>
    </r>
    <r>
      <rPr>
        <sz val="10"/>
        <color indexed="8"/>
        <rFont val="Arial"/>
        <family val="2"/>
      </rPr>
      <t>9-</t>
    </r>
    <r>
      <rPr>
        <sz val="10"/>
        <color indexed="8"/>
        <rFont val="微軟正黑體"/>
        <family val="2"/>
        <charset val="136"/>
      </rPr>
      <t>山海相隨的</t>
    </r>
    <r>
      <rPr>
        <sz val="10"/>
        <color indexed="8"/>
        <rFont val="Arial"/>
        <family val="2"/>
      </rPr>
      <t>475</t>
    </r>
    <r>
      <rPr>
        <sz val="10"/>
        <color indexed="8"/>
        <rFont val="微軟正黑體"/>
        <family val="2"/>
        <charset val="136"/>
      </rPr>
      <t>公里</t>
    </r>
    <r>
      <rPr>
        <strike/>
        <sz val="10"/>
        <color indexed="10"/>
        <rFont val="微軟正黑體"/>
        <family val="2"/>
        <charset val="136"/>
      </rPr>
      <t>【熱銷再刷】　★第四屆國家出版獎　入選</t>
    </r>
    <phoneticPr fontId="2" type="noConversion"/>
  </si>
  <si>
    <t>當台大人遇見通靈人：科學與靈學的交鋒</t>
  </si>
  <si>
    <r>
      <rPr>
        <sz val="10"/>
        <color indexed="8"/>
        <rFont val="微軟正黑體"/>
        <family val="2"/>
        <charset val="136"/>
      </rPr>
      <t>筆先生</t>
    </r>
  </si>
  <si>
    <t>9789576598845</t>
  </si>
  <si>
    <t>http://www.airitibooks.com/detail.aspx?PublicationID=P20130115041</t>
  </si>
  <si>
    <r>
      <rPr>
        <sz val="10"/>
        <color indexed="8"/>
        <rFont val="微軟正黑體"/>
        <family val="2"/>
        <charset val="136"/>
      </rPr>
      <t>便當快餐店</t>
    </r>
  </si>
  <si>
    <r>
      <rPr>
        <sz val="10"/>
        <color indexed="8"/>
        <rFont val="微軟正黑體"/>
        <family val="2"/>
        <charset val="136"/>
      </rPr>
      <t>開店通</t>
    </r>
    <r>
      <rPr>
        <sz val="10"/>
        <color indexed="8"/>
        <rFont val="Arial"/>
        <family val="2"/>
      </rPr>
      <t>05</t>
    </r>
  </si>
  <si>
    <r>
      <rPr>
        <sz val="10"/>
        <color indexed="8"/>
        <rFont val="微軟正黑體"/>
        <family val="2"/>
        <charset val="136"/>
      </rPr>
      <t>柚子</t>
    </r>
    <r>
      <rPr>
        <sz val="10"/>
        <color indexed="8"/>
        <rFont val="Arial"/>
        <family val="2"/>
      </rPr>
      <t>(</t>
    </r>
    <r>
      <rPr>
        <sz val="10"/>
        <color indexed="8"/>
        <rFont val="微軟正黑體"/>
        <family val="2"/>
        <charset val="136"/>
      </rPr>
      <t>張政智</t>
    </r>
    <r>
      <rPr>
        <sz val="10"/>
        <color indexed="8"/>
        <rFont val="Arial"/>
        <family val="2"/>
      </rPr>
      <t>)</t>
    </r>
  </si>
  <si>
    <t>9789866199004</t>
  </si>
  <si>
    <t>http://www.airitibooks.com/detail.aspx?PublicationID=P20110819015</t>
  </si>
  <si>
    <r>
      <t>Party Time</t>
    </r>
    <r>
      <rPr>
        <sz val="10"/>
        <color indexed="8"/>
        <rFont val="微軟正黑體"/>
        <family val="2"/>
        <charset val="136"/>
      </rPr>
      <t>！搞怪派對必備化妝術</t>
    </r>
  </si>
  <si>
    <r>
      <rPr>
        <sz val="10"/>
        <color indexed="8"/>
        <rFont val="微軟正黑體"/>
        <family val="2"/>
        <charset val="136"/>
      </rPr>
      <t>陳懿凡</t>
    </r>
  </si>
  <si>
    <t>9789866209949</t>
  </si>
  <si>
    <t>http://www.airitibooks.com/detail.aspx?PublicationID=P20121115144</t>
  </si>
  <si>
    <r>
      <rPr>
        <sz val="10"/>
        <color indexed="8"/>
        <rFont val="微軟正黑體"/>
        <family val="2"/>
        <charset val="136"/>
      </rPr>
      <t>這樣學</t>
    </r>
    <r>
      <rPr>
        <sz val="10"/>
        <color indexed="8"/>
        <rFont val="Arial"/>
        <family val="2"/>
      </rPr>
      <t>36</t>
    </r>
    <r>
      <rPr>
        <sz val="10"/>
        <color indexed="8"/>
        <rFont val="微軟正黑體"/>
        <family val="2"/>
        <charset val="136"/>
      </rPr>
      <t>計真有趣</t>
    </r>
  </si>
  <si>
    <r>
      <rPr>
        <sz val="10"/>
        <color indexed="8"/>
        <rFont val="微軟正黑體"/>
        <family val="2"/>
        <charset val="136"/>
      </rPr>
      <t>唐笑虎</t>
    </r>
  </si>
  <si>
    <t>9789866276712</t>
  </si>
  <si>
    <t>http://www.airitibooks.com/detail.aspx?PublicationID=P20130117062</t>
  </si>
  <si>
    <r>
      <rPr>
        <sz val="10"/>
        <color indexed="8"/>
        <rFont val="微軟正黑體"/>
        <family val="2"/>
        <charset val="136"/>
      </rPr>
      <t>認識西藥吃對藥</t>
    </r>
  </si>
  <si>
    <r>
      <rPr>
        <sz val="10"/>
        <color indexed="8"/>
        <rFont val="微軟正黑體"/>
        <family val="2"/>
        <charset val="136"/>
      </rPr>
      <t>陳信安◎著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微軟正黑體"/>
        <family val="2"/>
        <charset val="136"/>
      </rPr>
      <t>凌羿生◎審訂</t>
    </r>
  </si>
  <si>
    <t>9789866276743</t>
  </si>
  <si>
    <t>http://www.airitibooks.com/detail.aspx?PublicationID=P20130125003</t>
  </si>
  <si>
    <t>沙發衝浪X公路旅行－環遊美國88天美西行</t>
  </si>
  <si>
    <r>
      <rPr>
        <sz val="10"/>
        <color indexed="8"/>
        <rFont val="微軟正黑體"/>
        <family val="2"/>
        <charset val="136"/>
      </rPr>
      <t>練蕙竹</t>
    </r>
    <phoneticPr fontId="9" type="noConversion"/>
  </si>
  <si>
    <t>9789868774148</t>
  </si>
  <si>
    <r>
      <t>750</t>
    </r>
    <r>
      <rPr>
        <sz val="10"/>
        <color indexed="8"/>
        <rFont val="微軟正黑體"/>
        <family val="2"/>
        <charset val="136"/>
      </rPr>
      <t>美洲史地</t>
    </r>
    <phoneticPr fontId="9" type="noConversion"/>
  </si>
  <si>
    <t>http://www.airitibooks.com/detail.aspx?PublicationID=P20130131096</t>
  </si>
  <si>
    <r>
      <rPr>
        <sz val="10"/>
        <color indexed="8"/>
        <rFont val="微軟正黑體"/>
        <family val="2"/>
        <charset val="136"/>
      </rPr>
      <t>成都火爆餐館《川菜篇》</t>
    </r>
  </si>
  <si>
    <r>
      <rPr>
        <sz val="10"/>
        <color indexed="8"/>
        <rFont val="微軟正黑體"/>
        <family val="2"/>
        <charset val="136"/>
      </rPr>
      <t>城市饕客</t>
    </r>
    <r>
      <rPr>
        <sz val="10"/>
        <color indexed="8"/>
        <rFont val="Arial"/>
        <family val="2"/>
      </rPr>
      <t>01</t>
    </r>
  </si>
  <si>
    <r>
      <rPr>
        <sz val="10"/>
        <color indexed="8"/>
        <rFont val="微軟正黑體"/>
        <family val="2"/>
        <charset val="136"/>
      </rPr>
      <t>蔡名雄</t>
    </r>
  </si>
  <si>
    <t>9789866527210</t>
  </si>
  <si>
    <t>http://www.airitibooks.com/detail.aspx?PublicationID=P20121203014</t>
  </si>
  <si>
    <r>
      <rPr>
        <sz val="10"/>
        <color indexed="8"/>
        <rFont val="微軟正黑體"/>
        <family val="2"/>
        <charset val="136"/>
      </rPr>
      <t>輕鬆玩烘焙</t>
    </r>
  </si>
  <si>
    <r>
      <rPr>
        <sz val="10"/>
        <color indexed="8"/>
        <rFont val="微軟正黑體"/>
        <family val="2"/>
        <charset val="136"/>
      </rPr>
      <t>許正忠，林倍加</t>
    </r>
  </si>
  <si>
    <t>9789866890765</t>
  </si>
  <si>
    <t>http://www.airitibooks.com/detail.aspx?PublicationID=P20100604023</t>
  </si>
  <si>
    <r>
      <rPr>
        <sz val="10"/>
        <color indexed="8"/>
        <rFont val="微軟正黑體"/>
        <family val="2"/>
        <charset val="136"/>
      </rPr>
      <t>從懷孕到分娩：一本最完整的準媽媽必備書</t>
    </r>
  </si>
  <si>
    <r>
      <rPr>
        <sz val="10"/>
        <color indexed="8"/>
        <rFont val="微軟正黑體"/>
        <family val="2"/>
        <charset val="136"/>
      </rPr>
      <t>兩性健康</t>
    </r>
    <r>
      <rPr>
        <sz val="10"/>
        <color indexed="8"/>
        <rFont val="Arial"/>
        <family val="2"/>
      </rPr>
      <t>17</t>
    </r>
  </si>
  <si>
    <r>
      <rPr>
        <sz val="10"/>
        <color indexed="8"/>
        <rFont val="微軟正黑體"/>
        <family val="2"/>
        <charset val="136"/>
      </rPr>
      <t>詹益宏</t>
    </r>
  </si>
  <si>
    <t>9789575658830</t>
  </si>
  <si>
    <t>http://www.airitibooks.com/detail.aspx?PublicationID=P20110915024</t>
  </si>
  <si>
    <t>一座島的43種旅行－青年壯遊台灣的感動</t>
  </si>
  <si>
    <r>
      <rPr>
        <sz val="10"/>
        <color indexed="8"/>
        <rFont val="微軟正黑體"/>
        <family val="2"/>
        <charset val="136"/>
      </rPr>
      <t>行政院青年輔導委員會</t>
    </r>
  </si>
  <si>
    <t>9789860257762</t>
  </si>
  <si>
    <t>http://www.airitibooks.com/detail.aspx?PublicationID=P20130521167</t>
  </si>
  <si>
    <r>
      <rPr>
        <sz val="10"/>
        <color indexed="8"/>
        <rFont val="微軟正黑體"/>
        <family val="2"/>
        <charset val="136"/>
      </rPr>
      <t>湯王</t>
    </r>
  </si>
  <si>
    <r>
      <rPr>
        <sz val="10"/>
        <color indexed="8"/>
        <rFont val="微軟正黑體"/>
        <family val="2"/>
        <charset val="136"/>
      </rPr>
      <t>王之味</t>
    </r>
    <r>
      <rPr>
        <sz val="10"/>
        <color indexed="8"/>
        <rFont val="Arial"/>
        <family val="2"/>
      </rPr>
      <t>04</t>
    </r>
  </si>
  <si>
    <r>
      <rPr>
        <sz val="10"/>
        <color indexed="8"/>
        <rFont val="微軟正黑體"/>
        <family val="2"/>
        <charset val="136"/>
      </rPr>
      <t>郭泰王</t>
    </r>
  </si>
  <si>
    <t>9789866238680</t>
  </si>
  <si>
    <t>http://www.airitibooks.com/detail.aspx?PublicationID=P20120523027</t>
  </si>
  <si>
    <r>
      <rPr>
        <sz val="10"/>
        <color indexed="8"/>
        <rFont val="微軟正黑體"/>
        <family val="2"/>
        <charset val="136"/>
      </rPr>
      <t>飯王</t>
    </r>
  </si>
  <si>
    <r>
      <rPr>
        <sz val="10"/>
        <color indexed="8"/>
        <rFont val="微軟正黑體"/>
        <family val="2"/>
        <charset val="136"/>
      </rPr>
      <t>王之味</t>
    </r>
    <r>
      <rPr>
        <sz val="10"/>
        <color indexed="8"/>
        <rFont val="Arial"/>
        <family val="2"/>
      </rPr>
      <t>05</t>
    </r>
  </si>
  <si>
    <t>9789866238819</t>
  </si>
  <si>
    <t>http://www.airitibooks.com/detail.aspx?PublicationID=P20120523028</t>
  </si>
  <si>
    <t>在旅行中遇見感動－溫情增訂版</t>
  </si>
  <si>
    <t>9789867468833</t>
  </si>
  <si>
    <t>http://www.airitibooks.com/detail.aspx?PublicationID=P20130523022</t>
  </si>
  <si>
    <r>
      <rPr>
        <sz val="10"/>
        <color indexed="8"/>
        <rFont val="微軟正黑體"/>
        <family val="2"/>
        <charset val="136"/>
      </rPr>
      <t>生態旅遊－保育、水利與環境</t>
    </r>
  </si>
  <si>
    <r>
      <rPr>
        <sz val="10"/>
        <color indexed="8"/>
        <rFont val="微軟正黑體"/>
        <family val="2"/>
        <charset val="136"/>
      </rPr>
      <t>施上粟</t>
    </r>
  </si>
  <si>
    <t>9789866860652</t>
  </si>
  <si>
    <t>http://www.airitibooks.com/detail.aspx?PublicationID=P20120620016</t>
  </si>
  <si>
    <r>
      <rPr>
        <sz val="10"/>
        <color indexed="8"/>
        <rFont val="微軟正黑體"/>
        <family val="2"/>
        <charset val="136"/>
      </rPr>
      <t>江映瑤的極上野境－熱血環島私旅行</t>
    </r>
    <phoneticPr fontId="9" type="noConversion"/>
  </si>
  <si>
    <r>
      <rPr>
        <sz val="10"/>
        <color indexed="8"/>
        <rFont val="微軟正黑體"/>
        <family val="2"/>
        <charset val="136"/>
      </rPr>
      <t>江映瑤，林士哲（仔仔）</t>
    </r>
    <phoneticPr fontId="9" type="noConversion"/>
  </si>
  <si>
    <t>9789868774100</t>
  </si>
  <si>
    <t>http://www.airitibooks.com/detail.aspx?PublicationID=P20130131086</t>
  </si>
  <si>
    <r>
      <rPr>
        <sz val="10"/>
        <color indexed="8"/>
        <rFont val="微軟正黑體"/>
        <family val="2"/>
        <charset val="136"/>
      </rPr>
      <t>中式點心簡單上桌</t>
    </r>
  </si>
  <si>
    <r>
      <rPr>
        <sz val="10"/>
        <color indexed="8"/>
        <rFont val="微軟正黑體"/>
        <family val="2"/>
        <charset val="136"/>
      </rPr>
      <t>潘秉新</t>
    </r>
  </si>
  <si>
    <t>9789866890772</t>
  </si>
  <si>
    <t>http://www.airitibooks.com/detail.aspx?PublicationID=P20100604024</t>
  </si>
  <si>
    <r>
      <rPr>
        <sz val="10"/>
        <color indexed="8"/>
        <rFont val="微軟正黑體"/>
        <family val="2"/>
        <charset val="136"/>
      </rPr>
      <t>解籤</t>
    </r>
  </si>
  <si>
    <r>
      <rPr>
        <sz val="10"/>
        <color indexed="8"/>
        <rFont val="微軟正黑體"/>
        <family val="2"/>
        <charset val="136"/>
      </rPr>
      <t>生活文化</t>
    </r>
    <r>
      <rPr>
        <sz val="10"/>
        <color indexed="8"/>
        <rFont val="Arial"/>
        <family val="2"/>
      </rPr>
      <t>25</t>
    </r>
  </si>
  <si>
    <r>
      <rPr>
        <sz val="10"/>
        <color indexed="8"/>
        <rFont val="微軟正黑體"/>
        <family val="2"/>
        <charset val="136"/>
      </rPr>
      <t>王儷容</t>
    </r>
  </si>
  <si>
    <t>9789571354965</t>
  </si>
  <si>
    <t>http://www.airitibooks.com/detail.aspx?PublicationID=P20120416017</t>
  </si>
  <si>
    <r>
      <rPr>
        <sz val="10"/>
        <color indexed="8"/>
        <rFont val="微軟正黑體"/>
        <family val="2"/>
        <charset val="136"/>
      </rPr>
      <t>免疫力提升全書</t>
    </r>
  </si>
  <si>
    <r>
      <rPr>
        <sz val="10"/>
        <color indexed="8"/>
        <rFont val="微軟正黑體"/>
        <family val="2"/>
        <charset val="136"/>
      </rPr>
      <t>憲業企管顧問有限公司</t>
    </r>
  </si>
  <si>
    <r>
      <rPr>
        <sz val="10"/>
        <color indexed="8"/>
        <rFont val="微軟正黑體"/>
        <family val="2"/>
        <charset val="136"/>
      </rPr>
      <t>龔海濤</t>
    </r>
  </si>
  <si>
    <t>9789866704154</t>
  </si>
  <si>
    <t>http://www.airitibooks.com/detail.aspx?PublicationID=P20090219146</t>
  </si>
  <si>
    <r>
      <rPr>
        <sz val="10"/>
        <color indexed="8"/>
        <rFont val="微軟正黑體"/>
        <family val="2"/>
        <charset val="136"/>
      </rPr>
      <t>給老爸老媽的保健全書</t>
    </r>
  </si>
  <si>
    <r>
      <rPr>
        <sz val="10"/>
        <color indexed="8"/>
        <rFont val="微軟正黑體"/>
        <family val="2"/>
        <charset val="136"/>
      </rPr>
      <t>孫玉梅</t>
    </r>
  </si>
  <si>
    <t>9789866945649</t>
  </si>
  <si>
    <t>http://www.airitibooks.com/detail.aspx?PublicationID=P20090219158</t>
  </si>
  <si>
    <r>
      <rPr>
        <sz val="10"/>
        <color indexed="8"/>
        <rFont val="微軟正黑體"/>
        <family val="2"/>
        <charset val="136"/>
      </rPr>
      <t>神妙貴州</t>
    </r>
  </si>
  <si>
    <r>
      <rPr>
        <sz val="10"/>
        <color indexed="8"/>
        <rFont val="微軟正黑體"/>
        <family val="2"/>
        <charset val="136"/>
      </rPr>
      <t>閒步古城書系</t>
    </r>
    <r>
      <rPr>
        <sz val="10"/>
        <color indexed="8"/>
        <rFont val="Arial"/>
        <family val="2"/>
      </rPr>
      <t>04</t>
    </r>
  </si>
  <si>
    <t>9789868754836</t>
  </si>
  <si>
    <t>http://www.airitibooks.com/detail.aspx?PublicationID=P20121205047</t>
  </si>
  <si>
    <r>
      <rPr>
        <sz val="10"/>
        <color indexed="8"/>
        <rFont val="微軟正黑體"/>
        <family val="2"/>
        <charset val="136"/>
      </rPr>
      <t>平價時尚力－時尚女王教你穿出個人競爭力</t>
    </r>
    <phoneticPr fontId="9" type="noConversion"/>
  </si>
  <si>
    <r>
      <rPr>
        <sz val="10"/>
        <color indexed="8"/>
        <rFont val="微軟正黑體"/>
        <family val="2"/>
        <charset val="136"/>
      </rPr>
      <t>鐵打的貴婦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微軟正黑體"/>
        <family val="2"/>
        <charset val="136"/>
      </rPr>
      <t>陳璧君</t>
    </r>
    <phoneticPr fontId="9" type="noConversion"/>
  </si>
  <si>
    <t>9789868827011</t>
  </si>
  <si>
    <t>http://www.airitibooks.com/detail.aspx?PublicationID=P20130131083</t>
  </si>
  <si>
    <r>
      <rPr>
        <sz val="10"/>
        <color indexed="8"/>
        <rFont val="微軟正黑體"/>
        <family val="2"/>
        <charset val="136"/>
      </rPr>
      <t>好風好水好運到</t>
    </r>
  </si>
  <si>
    <r>
      <rPr>
        <sz val="10"/>
        <color indexed="8"/>
        <rFont val="微軟正黑體"/>
        <family val="2"/>
        <charset val="136"/>
      </rPr>
      <t>鄭雅勻</t>
    </r>
  </si>
  <si>
    <t>9789866030222</t>
  </si>
  <si>
    <t>http://www.airitibooks.com/detail.aspx?PublicationID=P20130115075</t>
  </si>
  <si>
    <r>
      <rPr>
        <sz val="10"/>
        <color indexed="8"/>
        <rFont val="微軟正黑體"/>
        <family val="2"/>
        <charset val="136"/>
      </rPr>
      <t>飲食保健全集</t>
    </r>
  </si>
  <si>
    <r>
      <rPr>
        <sz val="10"/>
        <color indexed="8"/>
        <rFont val="微軟正黑體"/>
        <family val="2"/>
        <charset val="136"/>
      </rPr>
      <t>洪健藏</t>
    </r>
  </si>
  <si>
    <t>9789866353185</t>
  </si>
  <si>
    <t>http://www.airitibooks.com/detail.aspx?PublicationID=P20130510008</t>
  </si>
  <si>
    <r>
      <rPr>
        <sz val="10"/>
        <color indexed="8"/>
        <rFont val="微軟正黑體"/>
        <family val="2"/>
        <charset val="136"/>
      </rPr>
      <t>玩美達人劉培華‧時尚與經典</t>
    </r>
  </si>
  <si>
    <r>
      <rPr>
        <sz val="10"/>
        <color indexed="8"/>
        <rFont val="微軟正黑體"/>
        <family val="2"/>
        <charset val="136"/>
      </rPr>
      <t>就是要玩美</t>
    </r>
    <r>
      <rPr>
        <sz val="10"/>
        <color indexed="8"/>
        <rFont val="Arial"/>
        <family val="2"/>
      </rPr>
      <t>02</t>
    </r>
  </si>
  <si>
    <r>
      <rPr>
        <sz val="10"/>
        <color indexed="8"/>
        <rFont val="微軟正黑體"/>
        <family val="2"/>
        <charset val="136"/>
      </rPr>
      <t>劉培華</t>
    </r>
  </si>
  <si>
    <t>9789866334375</t>
  </si>
  <si>
    <t>http://www.airitibooks.com/detail.aspx?PublicationID=P20110815044</t>
  </si>
  <si>
    <r>
      <rPr>
        <sz val="10"/>
        <color indexed="8"/>
        <rFont val="微軟正黑體"/>
        <family val="2"/>
        <charset val="136"/>
      </rPr>
      <t>性與社會文化：性學和社會中的性愛</t>
    </r>
  </si>
  <si>
    <r>
      <rPr>
        <sz val="10"/>
        <color indexed="8"/>
        <rFont val="微軟正黑體"/>
        <family val="2"/>
        <charset val="136"/>
      </rPr>
      <t>巨流圖書股份有限公司</t>
    </r>
  </si>
  <si>
    <r>
      <rPr>
        <sz val="10"/>
        <color indexed="8"/>
        <rFont val="微軟正黑體"/>
        <family val="2"/>
        <charset val="136"/>
      </rPr>
      <t>阮芳賦</t>
    </r>
  </si>
  <si>
    <t>9789577323590</t>
  </si>
  <si>
    <t>http://www.airitibooks.com/detail.aspx?PublicationID=P20120420026</t>
  </si>
  <si>
    <t>印度聖境‧跟著佛陀去旅行</t>
    <phoneticPr fontId="9" type="noConversion"/>
  </si>
  <si>
    <r>
      <rPr>
        <sz val="10"/>
        <color indexed="8"/>
        <rFont val="新細明體"/>
        <family val="1"/>
        <charset val="136"/>
      </rPr>
      <t>柿子文化事業有限公司</t>
    </r>
  </si>
  <si>
    <r>
      <rPr>
        <sz val="10"/>
        <color indexed="8"/>
        <rFont val="新細明體"/>
        <family val="1"/>
        <charset val="136"/>
      </rPr>
      <t>林許文二、陳師蘭</t>
    </r>
  </si>
  <si>
    <t>9789866191350</t>
    <phoneticPr fontId="9" type="noConversion"/>
  </si>
  <si>
    <t>http://www.airitibooks.com/detail.aspx?PublicationID=P20130521210</t>
  </si>
  <si>
    <r>
      <rPr>
        <sz val="10"/>
        <color indexed="8"/>
        <rFont val="細明體"/>
        <family val="3"/>
        <charset val="136"/>
      </rPr>
      <t>因出版社改版發行，更新了書名、出版年代和</t>
    </r>
    <r>
      <rPr>
        <sz val="10"/>
        <color indexed="8"/>
        <rFont val="Arial"/>
        <family val="2"/>
      </rPr>
      <t>ISBN</t>
    </r>
    <r>
      <rPr>
        <sz val="10"/>
        <color indexed="8"/>
        <rFont val="細明體"/>
        <family val="3"/>
        <charset val="136"/>
      </rPr>
      <t>，書籍內容是相同</t>
    </r>
    <phoneticPr fontId="2" type="noConversion"/>
  </si>
  <si>
    <r>
      <rPr>
        <sz val="10"/>
        <color indexed="8"/>
        <rFont val="微軟正黑體"/>
        <family val="2"/>
        <charset val="136"/>
      </rPr>
      <t>蛋糕教室─百種經典蛋糕</t>
    </r>
  </si>
  <si>
    <r>
      <rPr>
        <sz val="10"/>
        <color indexed="8"/>
        <rFont val="微軟正黑體"/>
        <family val="2"/>
        <charset val="136"/>
      </rPr>
      <t>烘焙大師</t>
    </r>
    <r>
      <rPr>
        <sz val="10"/>
        <color indexed="8"/>
        <rFont val="Arial"/>
        <family val="2"/>
      </rPr>
      <t>2</t>
    </r>
  </si>
  <si>
    <r>
      <rPr>
        <sz val="10"/>
        <color indexed="8"/>
        <rFont val="微軟正黑體"/>
        <family val="2"/>
        <charset val="136"/>
      </rPr>
      <t>許正忠，林倍佳</t>
    </r>
  </si>
  <si>
    <t>9789866334320</t>
  </si>
  <si>
    <t>http://www.airitibooks.com/detail.aspx?PublicationID=P20110815048</t>
  </si>
  <si>
    <r>
      <rPr>
        <sz val="10"/>
        <color indexed="8"/>
        <rFont val="微軟正黑體"/>
        <family val="2"/>
        <charset val="136"/>
      </rPr>
      <t>中藥材茶療事典</t>
    </r>
  </si>
  <si>
    <r>
      <rPr>
        <sz val="10"/>
        <color indexed="8"/>
        <rFont val="微軟正黑體"/>
        <family val="2"/>
        <charset val="136"/>
      </rPr>
      <t>源樺文化</t>
    </r>
  </si>
  <si>
    <r>
      <rPr>
        <sz val="10"/>
        <color indexed="8"/>
        <rFont val="微軟正黑體"/>
        <family val="2"/>
        <charset val="136"/>
      </rPr>
      <t>紀戊霖</t>
    </r>
  </si>
  <si>
    <t>9789866612794</t>
  </si>
  <si>
    <t>http://www.airitibooks.com/detail.aspx?PublicationID=P20120808015</t>
  </si>
  <si>
    <r>
      <rPr>
        <sz val="10"/>
        <color indexed="10"/>
        <rFont val="微軟正黑體"/>
        <family val="2"/>
        <charset val="136"/>
      </rPr>
      <t>吳教授開運職場風水</t>
    </r>
    <phoneticPr fontId="2" type="noConversion"/>
  </si>
  <si>
    <r>
      <rPr>
        <sz val="10"/>
        <color indexed="8"/>
        <rFont val="微軟正黑體"/>
        <family val="2"/>
        <charset val="136"/>
      </rPr>
      <t>生活文化</t>
    </r>
    <r>
      <rPr>
        <sz val="10"/>
        <color indexed="8"/>
        <rFont val="Arial"/>
        <family val="2"/>
      </rPr>
      <t>14</t>
    </r>
  </si>
  <si>
    <r>
      <rPr>
        <sz val="10"/>
        <color indexed="8"/>
        <rFont val="微軟正黑體"/>
        <family val="2"/>
        <charset val="136"/>
      </rPr>
      <t>吳彰裕</t>
    </r>
  </si>
  <si>
    <t>9571345334</t>
  </si>
  <si>
    <t>http://www.airitibooks.com/detail.aspx?PublicationID=P20100722033</t>
  </si>
  <si>
    <r>
      <rPr>
        <sz val="10"/>
        <rFont val="微軟正黑體"/>
        <family val="2"/>
        <charset val="136"/>
      </rPr>
      <t>原書名</t>
    </r>
    <r>
      <rPr>
        <sz val="10"/>
        <rFont val="Arial"/>
        <family val="2"/>
      </rPr>
      <t xml:space="preserve">: </t>
    </r>
    <r>
      <rPr>
        <sz val="10"/>
        <rFont val="微軟正黑體"/>
        <family val="2"/>
        <charset val="136"/>
      </rPr>
      <t>吳</t>
    </r>
    <r>
      <rPr>
        <sz val="10"/>
        <color indexed="10"/>
        <rFont val="微軟正黑體"/>
        <family val="2"/>
        <charset val="136"/>
      </rPr>
      <t>授</t>
    </r>
    <r>
      <rPr>
        <sz val="10"/>
        <rFont val="微軟正黑體"/>
        <family val="2"/>
        <charset val="136"/>
      </rPr>
      <t>授開運職場風水</t>
    </r>
    <phoneticPr fontId="2" type="noConversion"/>
  </si>
  <si>
    <r>
      <rPr>
        <sz val="10"/>
        <color indexed="8"/>
        <rFont val="微軟正黑體"/>
        <family val="2"/>
        <charset val="136"/>
      </rPr>
      <t>考試用書</t>
    </r>
  </si>
  <si>
    <r>
      <rPr>
        <sz val="10"/>
        <color indexed="8"/>
        <rFont val="微軟正黑體"/>
        <family val="2"/>
        <charset val="136"/>
      </rPr>
      <t>觀光資源概要（包括台灣史地、觀光資源維護）［華語、外語導遊人員］</t>
    </r>
  </si>
  <si>
    <r>
      <rPr>
        <sz val="10"/>
        <color indexed="8"/>
        <rFont val="微軟正黑體"/>
        <family val="2"/>
        <charset val="136"/>
      </rPr>
      <t>千華數位文化股份有限公司</t>
    </r>
  </si>
  <si>
    <r>
      <t>9</t>
    </r>
    <r>
      <rPr>
        <sz val="10"/>
        <color indexed="8"/>
        <rFont val="微軟正黑體"/>
        <family val="2"/>
        <charset val="136"/>
      </rPr>
      <t>版</t>
    </r>
  </si>
  <si>
    <r>
      <rPr>
        <sz val="10"/>
        <color indexed="8"/>
        <rFont val="微軟正黑體"/>
        <family val="2"/>
        <charset val="136"/>
      </rPr>
      <t>邱燁，章琪</t>
    </r>
  </si>
  <si>
    <t>9789863150954</t>
  </si>
  <si>
    <t>http://www.airitibooks.com/detail.aspx?PublicationID=P20120731043</t>
  </si>
  <si>
    <r>
      <rPr>
        <sz val="10"/>
        <color indexed="8"/>
        <rFont val="微軟正黑體"/>
        <family val="2"/>
        <charset val="136"/>
      </rPr>
      <t>領隊實務（二）全真模擬考</t>
    </r>
  </si>
  <si>
    <r>
      <t>5</t>
    </r>
    <r>
      <rPr>
        <sz val="10"/>
        <color indexed="8"/>
        <rFont val="微軟正黑體"/>
        <family val="2"/>
        <charset val="136"/>
      </rPr>
      <t>版</t>
    </r>
  </si>
  <si>
    <r>
      <rPr>
        <sz val="10"/>
        <color indexed="8"/>
        <rFont val="微軟正黑體"/>
        <family val="2"/>
        <charset val="136"/>
      </rPr>
      <t>韓青</t>
    </r>
  </si>
  <si>
    <t>9789863151265</t>
  </si>
  <si>
    <t>http://www.airitibooks.com/detail.aspx?PublicationID=P20121214025</t>
  </si>
  <si>
    <r>
      <rPr>
        <sz val="10"/>
        <color indexed="8"/>
        <rFont val="微軟正黑體"/>
        <family val="2"/>
        <charset val="136"/>
      </rPr>
      <t>領隊實務（一）全真模擬考</t>
    </r>
  </si>
  <si>
    <r>
      <rPr>
        <sz val="10"/>
        <color indexed="8"/>
        <rFont val="微軟正黑體"/>
        <family val="2"/>
        <charset val="136"/>
      </rPr>
      <t>吳瑞峰</t>
    </r>
  </si>
  <si>
    <t>9789863150978</t>
  </si>
  <si>
    <t>http://www.airitibooks.com/detail.aspx?PublicationID=P20121121132</t>
  </si>
  <si>
    <r>
      <rPr>
        <sz val="10"/>
        <color indexed="8"/>
        <rFont val="微軟正黑體"/>
        <family val="2"/>
        <charset val="136"/>
      </rPr>
      <t>導遊觀光資源概要全真模擬考</t>
    </r>
    <r>
      <rPr>
        <sz val="10"/>
        <color indexed="8"/>
        <rFont val="Arial"/>
        <family val="2"/>
      </rPr>
      <t xml:space="preserve">  </t>
    </r>
  </si>
  <si>
    <r>
      <rPr>
        <sz val="10"/>
        <color indexed="8"/>
        <rFont val="微軟正黑體"/>
        <family val="2"/>
        <charset val="136"/>
      </rPr>
      <t>邱燁</t>
    </r>
  </si>
  <si>
    <t>9789863150923</t>
  </si>
  <si>
    <t>http://www.airitibooks.com/detail.aspx?PublicationID=P20120731045</t>
  </si>
  <si>
    <r>
      <rPr>
        <sz val="10"/>
        <color indexed="8"/>
        <rFont val="微軟正黑體"/>
        <family val="2"/>
        <charset val="136"/>
      </rPr>
      <t>觀光資源概要（包括世界史地、觀光資源維護）</t>
    </r>
  </si>
  <si>
    <t>9789863151258</t>
  </si>
  <si>
    <t>http://www.airitibooks.com/detail.aspx?PublicationID=P20120806006</t>
  </si>
  <si>
    <r>
      <rPr>
        <sz val="10"/>
        <color indexed="8"/>
        <rFont val="微軟正黑體"/>
        <family val="2"/>
        <charset val="136"/>
      </rPr>
      <t>領隊通關勝經合輯（含領隊實務一、二、觀光資源概要）</t>
    </r>
  </si>
  <si>
    <r>
      <rPr>
        <sz val="10"/>
        <color indexed="8"/>
        <rFont val="微軟正黑體"/>
        <family val="2"/>
        <charset val="136"/>
      </rPr>
      <t>吳瑞峰，韓青，邱燁</t>
    </r>
  </si>
  <si>
    <t>9789863151432</t>
  </si>
  <si>
    <t>http://www.airitibooks.com/detail.aspx?PublicationID=P20120910093</t>
  </si>
  <si>
    <r>
      <rPr>
        <sz val="10"/>
        <color indexed="8"/>
        <rFont val="微軟正黑體"/>
        <family val="2"/>
        <charset val="136"/>
      </rPr>
      <t>導遊實務（一）全真模擬考</t>
    </r>
  </si>
  <si>
    <t>9789863151029</t>
  </si>
  <si>
    <t>http://www.airitibooks.com/detail.aspx?PublicationID=P20121121129</t>
  </si>
  <si>
    <r>
      <rPr>
        <sz val="10"/>
        <color indexed="8"/>
        <rFont val="微軟正黑體"/>
        <family val="2"/>
        <charset val="136"/>
      </rPr>
      <t>導遊實務（二）全真模擬考</t>
    </r>
  </si>
  <si>
    <t>9789863151180</t>
  </si>
  <si>
    <t>http://www.airitibooks.com/detail.aspx?PublicationID=P20121121130</t>
  </si>
  <si>
    <r>
      <rPr>
        <sz val="10"/>
        <color indexed="8"/>
        <rFont val="微軟正黑體"/>
        <family val="2"/>
        <charset val="136"/>
      </rPr>
      <t>國貿業務丙級技術士學術科技能檢定得分寶典</t>
    </r>
  </si>
  <si>
    <r>
      <t xml:space="preserve"> </t>
    </r>
    <r>
      <rPr>
        <sz val="10"/>
        <color indexed="8"/>
        <rFont val="微軟正黑體"/>
        <family val="2"/>
        <charset val="136"/>
      </rPr>
      <t>陳忠孝</t>
    </r>
  </si>
  <si>
    <t>9789862618639</t>
  </si>
  <si>
    <t>http://www.airitibooks.com/detail.aspx?PublicationID=P20130523056</t>
  </si>
  <si>
    <t>原出版年代2012, 生產後發現出版社提供資訊有誤，更新為2011</t>
  </si>
  <si>
    <r>
      <rPr>
        <sz val="10"/>
        <color indexed="8"/>
        <rFont val="微軟正黑體"/>
        <family val="2"/>
        <charset val="136"/>
      </rPr>
      <t>中小企業財務資源與法規</t>
    </r>
    <r>
      <rPr>
        <sz val="10"/>
        <color indexed="8"/>
        <rFont val="Arial"/>
        <family val="2"/>
      </rPr>
      <t xml:space="preserve">  </t>
    </r>
  </si>
  <si>
    <r>
      <t xml:space="preserve"> </t>
    </r>
    <r>
      <rPr>
        <sz val="10"/>
        <color indexed="8"/>
        <rFont val="微軟正黑體"/>
        <family val="2"/>
        <charset val="136"/>
      </rPr>
      <t>劉憶娥</t>
    </r>
  </si>
  <si>
    <t>9789865993146</t>
  </si>
  <si>
    <t>http://www.airitibooks.com/detail.aspx?PublicationID=P20130523015</t>
  </si>
  <si>
    <r>
      <rPr>
        <sz val="10"/>
        <color indexed="8"/>
        <rFont val="微軟正黑體"/>
        <family val="2"/>
        <charset val="136"/>
      </rPr>
      <t>考試用書</t>
    </r>
    <phoneticPr fontId="9" type="noConversion"/>
  </si>
  <si>
    <r>
      <rPr>
        <sz val="10"/>
        <color indexed="10"/>
        <rFont val="細明體"/>
        <family val="3"/>
        <charset val="136"/>
      </rPr>
      <t>郵政內勤從業人員考題大解碼合輯</t>
    </r>
    <phoneticPr fontId="9" type="noConversion"/>
  </si>
  <si>
    <r>
      <rPr>
        <sz val="10"/>
        <color indexed="8"/>
        <rFont val="微軟正黑體"/>
        <family val="2"/>
        <charset val="136"/>
      </rPr>
      <t>千華數位文化股份有限公司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</si>
  <si>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千華編委會</t>
    </r>
    <r>
      <rPr>
        <sz val="10"/>
        <color indexed="8"/>
        <rFont val="Arial"/>
        <family val="2"/>
      </rPr>
      <t xml:space="preserve"> </t>
    </r>
    <phoneticPr fontId="9" type="noConversion"/>
  </si>
  <si>
    <t>9789863153603</t>
  </si>
  <si>
    <t>http://www.airitibooks.com/detail.aspx?PublicationID=P20130325017</t>
  </si>
  <si>
    <r>
      <rPr>
        <sz val="10"/>
        <color indexed="8"/>
        <rFont val="微軟正黑體"/>
        <family val="2"/>
        <charset val="136"/>
      </rPr>
      <t>原書名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微軟正黑體"/>
        <family val="2"/>
        <charset val="136"/>
      </rPr>
      <t>郵政內勤從業人員考</t>
    </r>
    <r>
      <rPr>
        <sz val="10"/>
        <color indexed="10"/>
        <rFont val="微軟正黑體"/>
        <family val="2"/>
        <charset val="136"/>
      </rPr>
      <t>古題</t>
    </r>
    <r>
      <rPr>
        <sz val="10"/>
        <color indexed="8"/>
        <rFont val="微軟正黑體"/>
        <family val="2"/>
        <charset val="136"/>
      </rPr>
      <t>合輯</t>
    </r>
    <phoneticPr fontId="9" type="noConversion"/>
  </si>
  <si>
    <r>
      <rPr>
        <sz val="10"/>
        <color indexed="8"/>
        <rFont val="微軟正黑體"/>
        <family val="2"/>
        <charset val="136"/>
      </rPr>
      <t>領隊實務（二）［華語、外語領隊人員］</t>
    </r>
  </si>
  <si>
    <t>9789863151135</t>
  </si>
  <si>
    <t>http://www.airitibooks.com/detail.aspx?PublicationID=P20120731047</t>
  </si>
  <si>
    <r>
      <rPr>
        <sz val="10"/>
        <color indexed="8"/>
        <rFont val="微軟正黑體"/>
        <family val="2"/>
        <charset val="136"/>
      </rPr>
      <t>導遊實務（二）［華語、外語導遊人員］</t>
    </r>
  </si>
  <si>
    <t>9789863151128</t>
  </si>
  <si>
    <t>http://www.airitibooks.com/detail.aspx?PublicationID=P20120731041</t>
  </si>
  <si>
    <r>
      <rPr>
        <sz val="10"/>
        <color indexed="8"/>
        <rFont val="微軟正黑體"/>
        <family val="2"/>
        <charset val="136"/>
      </rPr>
      <t>論文高分題庫</t>
    </r>
    <phoneticPr fontId="9" type="noConversion"/>
  </si>
  <si>
    <r>
      <rPr>
        <sz val="10"/>
        <color indexed="8"/>
        <rFont val="微軟正黑體"/>
        <family val="2"/>
        <charset val="136"/>
      </rPr>
      <t>千華編委會</t>
    </r>
    <phoneticPr fontId="9" type="noConversion"/>
  </si>
  <si>
    <t>9789863153580</t>
  </si>
  <si>
    <t>http://www.airitibooks.com/detail.aspx?PublicationID=P20130325049</t>
  </si>
  <si>
    <r>
      <rPr>
        <sz val="10"/>
        <color indexed="8"/>
        <rFont val="微軟正黑體"/>
        <family val="2"/>
        <charset val="136"/>
      </rPr>
      <t>貨幣銀行學大意全真題本（含歷年試題）</t>
    </r>
  </si>
  <si>
    <r>
      <rPr>
        <sz val="10"/>
        <color indexed="8"/>
        <rFont val="微軟正黑體"/>
        <family val="2"/>
        <charset val="136"/>
      </rPr>
      <t>陳忠孝</t>
    </r>
  </si>
  <si>
    <t>9789863150381</t>
  </si>
  <si>
    <t>http://www.airitibooks.com/detail.aspx?PublicationID=P20120731034</t>
  </si>
  <si>
    <r>
      <rPr>
        <sz val="10"/>
        <color indexed="8"/>
        <rFont val="微軟正黑體"/>
        <family val="2"/>
        <charset val="136"/>
      </rPr>
      <t>電腦常識</t>
    </r>
    <r>
      <rPr>
        <sz val="10"/>
        <color indexed="8"/>
        <rFont val="Arial"/>
        <family val="2"/>
      </rPr>
      <t>(</t>
    </r>
    <r>
      <rPr>
        <sz val="10"/>
        <color indexed="8"/>
        <rFont val="微軟正黑體"/>
        <family val="2"/>
        <charset val="136"/>
      </rPr>
      <t>含概論</t>
    </r>
    <r>
      <rPr>
        <sz val="10"/>
        <color indexed="8"/>
        <rFont val="Arial"/>
        <family val="2"/>
      </rPr>
      <t>)</t>
    </r>
    <phoneticPr fontId="2" type="noConversion"/>
  </si>
  <si>
    <r>
      <t xml:space="preserve"> </t>
    </r>
    <r>
      <rPr>
        <sz val="10"/>
        <color indexed="8"/>
        <rFont val="微軟正黑體"/>
        <family val="2"/>
        <charset val="136"/>
      </rPr>
      <t>蔡穎</t>
    </r>
  </si>
  <si>
    <t>9789863153573</t>
    <phoneticPr fontId="9" type="noConversion"/>
  </si>
  <si>
    <t>http://www.airitibooks.com/detail.aspx?PublicationID=P20130523006</t>
  </si>
  <si>
    <r>
      <rPr>
        <sz val="10"/>
        <color indexed="8"/>
        <rFont val="細明體"/>
        <family val="3"/>
        <charset val="136"/>
      </rPr>
      <t>因出版社改版發行，更新了出版年代和</t>
    </r>
    <r>
      <rPr>
        <sz val="10"/>
        <color indexed="8"/>
        <rFont val="Arial"/>
        <family val="2"/>
      </rPr>
      <t>ISBN</t>
    </r>
    <r>
      <rPr>
        <sz val="10"/>
        <color indexed="8"/>
        <rFont val="細明體"/>
        <family val="3"/>
        <charset val="136"/>
      </rPr>
      <t>，書籍內容是相同</t>
    </r>
    <phoneticPr fontId="2" type="noConversion"/>
  </si>
  <si>
    <r>
      <rPr>
        <sz val="10"/>
        <color indexed="8"/>
        <rFont val="微軟正黑體"/>
        <family val="2"/>
        <charset val="136"/>
      </rPr>
      <t>銀行法（含金融常識）實戰題庫</t>
    </r>
  </si>
  <si>
    <r>
      <rPr>
        <sz val="10"/>
        <color indexed="8"/>
        <rFont val="微軟正黑體"/>
        <family val="2"/>
        <charset val="136"/>
      </rPr>
      <t>金融編輯小組</t>
    </r>
  </si>
  <si>
    <t>9789863151562</t>
  </si>
  <si>
    <t>http://www.airitibooks.com/detail.aspx?PublicationID=P20121016019</t>
  </si>
  <si>
    <r>
      <rPr>
        <sz val="10"/>
        <color indexed="8"/>
        <rFont val="微軟正黑體"/>
        <family val="2"/>
        <charset val="136"/>
      </rPr>
      <t>餐旅概論【歷年試題＋模擬考】</t>
    </r>
  </si>
  <si>
    <r>
      <rPr>
        <sz val="10"/>
        <color indexed="8"/>
        <rFont val="微軟正黑體"/>
        <family val="2"/>
        <charset val="136"/>
      </rPr>
      <t>高芬</t>
    </r>
  </si>
  <si>
    <t>9789863151807</t>
  </si>
  <si>
    <t>http://www.airitibooks.com/detail.aspx?PublicationID=P20121016027</t>
  </si>
  <si>
    <t>國文（作文、公文與測驗）焦點總複習</t>
  </si>
  <si>
    <t>9789863153771</t>
  </si>
  <si>
    <t>http://www.airitibooks.com/detail.aspx?PublicationID=P20130325046</t>
  </si>
  <si>
    <r>
      <rPr>
        <sz val="10"/>
        <color indexed="8"/>
        <rFont val="微軟正黑體"/>
        <family val="2"/>
        <charset val="136"/>
      </rPr>
      <t>財務管理</t>
    </r>
  </si>
  <si>
    <r>
      <t xml:space="preserve"> </t>
    </r>
    <r>
      <rPr>
        <sz val="10"/>
        <color indexed="8"/>
        <rFont val="微軟正黑體"/>
        <family val="2"/>
        <charset val="136"/>
      </rPr>
      <t>周良、卓凡</t>
    </r>
  </si>
  <si>
    <t>9789865993498</t>
  </si>
  <si>
    <t>http://www.airitibooks.com/detail.aspx?PublicationID=P20130523005</t>
  </si>
  <si>
    <r>
      <rPr>
        <sz val="10"/>
        <color indexed="8"/>
        <rFont val="微軟正黑體"/>
        <family val="2"/>
        <charset val="136"/>
      </rPr>
      <t>會計事務丙級技能檢定學科測驗題庫終極解碼</t>
    </r>
  </si>
  <si>
    <r>
      <t xml:space="preserve"> </t>
    </r>
    <r>
      <rPr>
        <sz val="10"/>
        <color indexed="8"/>
        <rFont val="微軟正黑體"/>
        <family val="2"/>
        <charset val="136"/>
      </rPr>
      <t>歐欣亞</t>
    </r>
  </si>
  <si>
    <t>9789865993153</t>
  </si>
  <si>
    <t>http://www.airitibooks.com/detail.aspx?PublicationID=P20130523003</t>
  </si>
  <si>
    <r>
      <rPr>
        <sz val="10"/>
        <color indexed="8"/>
        <rFont val="微軟正黑體"/>
        <family val="2"/>
        <charset val="136"/>
      </rPr>
      <t>事務管理大意</t>
    </r>
    <phoneticPr fontId="9" type="noConversion"/>
  </si>
  <si>
    <r>
      <rPr>
        <sz val="10"/>
        <color indexed="8"/>
        <rFont val="微軟正黑體"/>
        <family val="2"/>
        <charset val="136"/>
      </rPr>
      <t>白文傑</t>
    </r>
    <phoneticPr fontId="9" type="noConversion"/>
  </si>
  <si>
    <t>9789863153054</t>
  </si>
  <si>
    <t>http://www.airitibooks.com/detail.aspx?PublicationID=P20130325029</t>
  </si>
  <si>
    <r>
      <rPr>
        <sz val="10"/>
        <color indexed="8"/>
        <rFont val="微軟正黑體"/>
        <family val="2"/>
        <charset val="136"/>
      </rPr>
      <t>國文（作文、公文與測驗）〔題庫＋歷年試題〕</t>
    </r>
    <phoneticPr fontId="9" type="noConversion"/>
  </si>
  <si>
    <r>
      <rPr>
        <sz val="10"/>
        <rFont val="微軟正黑體"/>
        <family val="2"/>
        <charset val="136"/>
      </rPr>
      <t>千華數位文化股份有限公司</t>
    </r>
    <phoneticPr fontId="9" type="noConversion"/>
  </si>
  <si>
    <t>9789863152514</t>
  </si>
  <si>
    <r>
      <t>800</t>
    </r>
    <r>
      <rPr>
        <sz val="10"/>
        <color indexed="8"/>
        <rFont val="微軟正黑體"/>
        <family val="2"/>
        <charset val="136"/>
      </rPr>
      <t>語言學總論</t>
    </r>
    <phoneticPr fontId="9" type="noConversion"/>
  </si>
  <si>
    <t>http://www.airitibooks.com/detail.aspx?PublicationID=P20130205093</t>
  </si>
  <si>
    <r>
      <rPr>
        <sz val="10"/>
        <color indexed="8"/>
        <rFont val="微軟正黑體"/>
        <family val="2"/>
        <charset val="136"/>
      </rPr>
      <t>鐵路法（含概要、大意）</t>
    </r>
    <phoneticPr fontId="9" type="noConversion"/>
  </si>
  <si>
    <r>
      <rPr>
        <sz val="10"/>
        <color indexed="8"/>
        <rFont val="微軟正黑體"/>
        <family val="2"/>
        <charset val="136"/>
      </rPr>
      <t>陳鴻慶</t>
    </r>
    <phoneticPr fontId="9" type="noConversion"/>
  </si>
  <si>
    <t>9789863152361</t>
  </si>
  <si>
    <t>http://www.airitibooks.com/detail.aspx?PublicationID=P20130205088</t>
  </si>
  <si>
    <r>
      <rPr>
        <sz val="10"/>
        <color indexed="8"/>
        <rFont val="微軟正黑體"/>
        <family val="2"/>
        <charset val="136"/>
      </rPr>
      <t>捷運常識（含捷運系統概述）</t>
    </r>
    <phoneticPr fontId="9" type="noConversion"/>
  </si>
  <si>
    <r>
      <rPr>
        <sz val="10"/>
        <color indexed="8"/>
        <rFont val="微軟正黑體"/>
        <family val="2"/>
        <charset val="136"/>
      </rPr>
      <t>白崑成</t>
    </r>
    <phoneticPr fontId="9" type="noConversion"/>
  </si>
  <si>
    <t>9789863151999</t>
  </si>
  <si>
    <r>
      <t>550</t>
    </r>
    <r>
      <rPr>
        <sz val="10"/>
        <color indexed="8"/>
        <rFont val="微軟正黑體"/>
        <family val="2"/>
        <charset val="136"/>
      </rPr>
      <t>經濟</t>
    </r>
    <phoneticPr fontId="9" type="noConversion"/>
  </si>
  <si>
    <t>http://www.airitibooks.com/detail.aspx?PublicationID=P20130205084</t>
  </si>
  <si>
    <r>
      <rPr>
        <sz val="10"/>
        <color indexed="8"/>
        <rFont val="微軟正黑體"/>
        <family val="2"/>
        <charset val="136"/>
      </rPr>
      <t>高普考英文</t>
    </r>
    <phoneticPr fontId="9" type="noConversion"/>
  </si>
  <si>
    <r>
      <rPr>
        <sz val="10"/>
        <color indexed="8"/>
        <rFont val="微軟正黑體"/>
        <family val="2"/>
        <charset val="136"/>
      </rPr>
      <t>劉似蓉</t>
    </r>
    <phoneticPr fontId="9" type="noConversion"/>
  </si>
  <si>
    <t>9789863152002</t>
  </si>
  <si>
    <t>http://www.airitibooks.com/detail.aspx?PublicationID=P20130325037</t>
  </si>
  <si>
    <r>
      <rPr>
        <sz val="10"/>
        <color indexed="8"/>
        <rFont val="微軟正黑體"/>
        <family val="2"/>
        <charset val="136"/>
      </rPr>
      <t>郵政外勤從業人員考題大解碼合輯</t>
    </r>
    <phoneticPr fontId="9" type="noConversion"/>
  </si>
  <si>
    <r>
      <rPr>
        <sz val="10"/>
        <color indexed="8"/>
        <rFont val="微軟正黑體"/>
        <family val="2"/>
        <charset val="136"/>
      </rPr>
      <t>千華編委會</t>
    </r>
    <r>
      <rPr>
        <sz val="10"/>
        <color indexed="8"/>
        <rFont val="Arial"/>
        <family val="2"/>
      </rPr>
      <t xml:space="preserve">  </t>
    </r>
    <phoneticPr fontId="9" type="noConversion"/>
  </si>
  <si>
    <t>9789863153610</t>
  </si>
  <si>
    <t>http://www.airitibooks.com/detail.aspx?PublicationID=P20130325018</t>
  </si>
  <si>
    <t>大法官開講－最新憲法釋字題庫大全</t>
  </si>
  <si>
    <r>
      <rPr>
        <sz val="10"/>
        <color indexed="8"/>
        <rFont val="微軟正黑體"/>
        <family val="2"/>
        <charset val="136"/>
      </rPr>
      <t>林俐</t>
    </r>
    <phoneticPr fontId="9" type="noConversion"/>
  </si>
  <si>
    <t>9789863152866</t>
  </si>
  <si>
    <t>http://www.airitibooks.com/detail.aspx?PublicationID=P20130325036</t>
  </si>
  <si>
    <r>
      <rPr>
        <sz val="10"/>
        <color indexed="8"/>
        <rFont val="微軟正黑體"/>
        <family val="2"/>
        <charset val="136"/>
      </rPr>
      <t>導遊通關勝經合輯（含導遊實務一、二、觀光資源概要）</t>
    </r>
  </si>
  <si>
    <t>9789863151333</t>
  </si>
  <si>
    <t>http://www.airitibooks.com/detail.aspx?PublicationID=P20120910092</t>
  </si>
  <si>
    <r>
      <rPr>
        <sz val="10"/>
        <color indexed="8"/>
        <rFont val="微軟正黑體"/>
        <family val="2"/>
        <charset val="136"/>
      </rPr>
      <t>學姐說：護理師證照要這樣考！</t>
    </r>
  </si>
  <si>
    <r>
      <rPr>
        <sz val="10"/>
        <color indexed="8"/>
        <rFont val="微軟正黑體"/>
        <family val="2"/>
        <charset val="136"/>
      </rPr>
      <t>考用出版股份有限公司</t>
    </r>
  </si>
  <si>
    <r>
      <rPr>
        <sz val="10"/>
        <color indexed="8"/>
        <rFont val="微軟正黑體"/>
        <family val="2"/>
        <charset val="136"/>
      </rPr>
      <t>許玉君</t>
    </r>
  </si>
  <si>
    <t>9789862653838</t>
  </si>
  <si>
    <t>http://www.airitibooks.com/detail.aspx?PublicationID=P20121112045</t>
  </si>
  <si>
    <r>
      <rPr>
        <sz val="10"/>
        <color indexed="8"/>
        <rFont val="微軟正黑體"/>
        <family val="2"/>
        <charset val="136"/>
      </rPr>
      <t>英文寫作完全攻略</t>
    </r>
  </si>
  <si>
    <r>
      <rPr>
        <sz val="10"/>
        <color indexed="8"/>
        <rFont val="微軟正黑體"/>
        <family val="2"/>
        <charset val="136"/>
      </rPr>
      <t>劉似蓉</t>
    </r>
  </si>
  <si>
    <t>9789863150091</t>
  </si>
  <si>
    <t>http://www.airitibooks.com/detail.aspx?PublicationID=P20120731064</t>
  </si>
  <si>
    <t>國文－公文格式用語－看這本就夠了</t>
  </si>
  <si>
    <r>
      <t xml:space="preserve"> </t>
    </r>
    <r>
      <rPr>
        <sz val="10"/>
        <color indexed="8"/>
        <rFont val="微軟正黑體"/>
        <family val="2"/>
        <charset val="136"/>
      </rPr>
      <t>鍾裕</t>
    </r>
  </si>
  <si>
    <t>9789865993320</t>
  </si>
  <si>
    <t>http://www.airitibooks.com/detail.aspx?PublicationID=P20130523010</t>
  </si>
  <si>
    <r>
      <rPr>
        <sz val="10"/>
        <color indexed="8"/>
        <rFont val="微軟正黑體"/>
        <family val="2"/>
        <charset val="136"/>
      </rPr>
      <t>會計學【歷年試題</t>
    </r>
    <r>
      <rPr>
        <sz val="10"/>
        <color indexed="8"/>
        <rFont val="Arial"/>
        <family val="2"/>
      </rPr>
      <t>+</t>
    </r>
    <r>
      <rPr>
        <sz val="10"/>
        <color indexed="8"/>
        <rFont val="微軟正黑體"/>
        <family val="2"/>
        <charset val="136"/>
      </rPr>
      <t>模擬考】</t>
    </r>
  </si>
  <si>
    <r>
      <rPr>
        <sz val="10"/>
        <color indexed="8"/>
        <rFont val="微軟正黑體"/>
        <family val="2"/>
        <charset val="136"/>
      </rPr>
      <t>歐欣亞</t>
    </r>
  </si>
  <si>
    <t>9789863151234</t>
  </si>
  <si>
    <t>http://www.airitibooks.com/detail.aspx?PublicationID=P20120806009</t>
  </si>
  <si>
    <r>
      <rPr>
        <sz val="10"/>
        <color indexed="8"/>
        <rFont val="微軟正黑體"/>
        <family val="2"/>
        <charset val="136"/>
      </rPr>
      <t>領隊外語人員華語人員：領隊實務〈一〉全真模擬考</t>
    </r>
  </si>
  <si>
    <r>
      <rPr>
        <sz val="10"/>
        <color indexed="8"/>
        <rFont val="微軟正黑體"/>
        <family val="2"/>
        <charset val="136"/>
      </rPr>
      <t>導遊外語華語人員</t>
    </r>
  </si>
  <si>
    <r>
      <rPr>
        <sz val="10"/>
        <color indexed="8"/>
        <rFont val="微軟正黑體"/>
        <family val="2"/>
        <charset val="136"/>
      </rPr>
      <t>楚懷寧</t>
    </r>
  </si>
  <si>
    <t>9789861951249</t>
  </si>
  <si>
    <t>http://www.airitibooks.com/detail.aspx?PublicationID=P20090227016</t>
  </si>
  <si>
    <r>
      <rPr>
        <sz val="10"/>
        <color indexed="8"/>
        <rFont val="微軟正黑體"/>
        <family val="2"/>
        <charset val="136"/>
      </rPr>
      <t>領隊外語人員華語人員：領隊實務〈二〉全真模擬考</t>
    </r>
  </si>
  <si>
    <t>9789861950891</t>
  </si>
  <si>
    <t>http://www.airitibooks.com/detail.aspx?PublicationID=P20090227013</t>
  </si>
  <si>
    <r>
      <rPr>
        <sz val="10"/>
        <color indexed="8"/>
        <rFont val="微軟正黑體"/>
        <family val="2"/>
        <charset val="136"/>
      </rPr>
      <t>導遊外語華語人員：導遊實務〈二〉全真模擬考</t>
    </r>
  </si>
  <si>
    <t>9789861951294</t>
  </si>
  <si>
    <t>http://www.airitibooks.com/detail.aspx?PublicationID=P200903262072</t>
  </si>
  <si>
    <r>
      <rPr>
        <sz val="10"/>
        <color indexed="8"/>
        <rFont val="微軟正黑體"/>
        <family val="2"/>
        <charset val="136"/>
      </rPr>
      <t>英文閱讀完全攻略</t>
    </r>
  </si>
  <si>
    <r>
      <t>4</t>
    </r>
    <r>
      <rPr>
        <sz val="10"/>
        <color indexed="8"/>
        <rFont val="微軟正黑體"/>
        <family val="2"/>
        <charset val="136"/>
      </rPr>
      <t>版</t>
    </r>
  </si>
  <si>
    <t>9789863150251</t>
  </si>
  <si>
    <t>http://www.airitibooks.com/detail.aspx?PublicationID=P20120731063</t>
  </si>
  <si>
    <r>
      <rPr>
        <sz val="10"/>
        <color indexed="8"/>
        <rFont val="微軟正黑體"/>
        <family val="2"/>
        <charset val="136"/>
      </rPr>
      <t>智力測驗快攻搶分要訣</t>
    </r>
  </si>
  <si>
    <r>
      <t xml:space="preserve"> </t>
    </r>
    <r>
      <rPr>
        <sz val="10"/>
        <color indexed="8"/>
        <rFont val="微軟正黑體"/>
        <family val="2"/>
        <charset val="136"/>
      </rPr>
      <t>預官編輯小組</t>
    </r>
  </si>
  <si>
    <t>9789863150022</t>
  </si>
  <si>
    <t>http://www.airitibooks.com/detail.aspx?PublicationID=P20120731053</t>
  </si>
  <si>
    <r>
      <rPr>
        <sz val="10"/>
        <color indexed="8"/>
        <rFont val="微軟正黑體"/>
        <family val="2"/>
        <charset val="136"/>
      </rPr>
      <t>決戰黃金</t>
    </r>
    <r>
      <rPr>
        <sz val="10"/>
        <color indexed="8"/>
        <rFont val="Arial"/>
        <family val="2"/>
      </rPr>
      <t>72</t>
    </r>
    <r>
      <rPr>
        <sz val="10"/>
        <color indexed="8"/>
        <rFont val="微軟正黑體"/>
        <family val="2"/>
        <charset val="136"/>
      </rPr>
      <t>小時：人事行政大意</t>
    </r>
  </si>
  <si>
    <t>http://www.airitibooks.com/detail.aspx?PublicationID=P20101022360</t>
  </si>
  <si>
    <r>
      <rPr>
        <sz val="10"/>
        <color indexed="8"/>
        <rFont val="微軟正黑體"/>
        <family val="2"/>
        <charset val="136"/>
      </rPr>
      <t>世界最經典的勵志奇書</t>
    </r>
  </si>
  <si>
    <r>
      <rPr>
        <sz val="10"/>
        <color indexed="8"/>
        <rFont val="微軟正黑體"/>
        <family val="2"/>
        <charset val="136"/>
      </rPr>
      <t>班傑明</t>
    </r>
    <r>
      <rPr>
        <sz val="10"/>
        <color indexed="8"/>
        <rFont val="Arial"/>
        <family val="2"/>
      </rPr>
      <t>.</t>
    </r>
    <r>
      <rPr>
        <sz val="10"/>
        <color indexed="8"/>
        <rFont val="微軟正黑體"/>
        <family val="2"/>
        <charset val="136"/>
      </rPr>
      <t>富蘭克林等</t>
    </r>
  </si>
  <si>
    <t>9789866845987</t>
  </si>
  <si>
    <t>http://www.airitibooks.com/detail.aspx?PublicationID=P20090813428</t>
  </si>
  <si>
    <r>
      <rPr>
        <sz val="10"/>
        <color indexed="8"/>
        <rFont val="新細明體"/>
        <family val="1"/>
        <charset val="136"/>
      </rPr>
      <t>滿城盡帶黃金甲</t>
    </r>
  </si>
  <si>
    <t>History23</t>
  </si>
  <si>
    <r>
      <rPr>
        <sz val="10"/>
        <color indexed="8"/>
        <rFont val="新細明體"/>
        <family val="1"/>
        <charset val="136"/>
      </rPr>
      <t>吳蔚</t>
    </r>
  </si>
  <si>
    <t>9789867480699</t>
  </si>
  <si>
    <t>http://www.airitibooks.com/detail.aspx?PublicationID=P20090813170</t>
  </si>
  <si>
    <r>
      <rPr>
        <sz val="10"/>
        <color indexed="8"/>
        <rFont val="新細明體"/>
        <family val="1"/>
        <charset val="136"/>
      </rPr>
      <t>世界最古老的伊索寓言</t>
    </r>
  </si>
  <si>
    <r>
      <rPr>
        <sz val="10"/>
        <color indexed="8"/>
        <rFont val="新細明體"/>
        <family val="1"/>
        <charset val="136"/>
      </rPr>
      <t>德威國際文化事業有限公司</t>
    </r>
  </si>
  <si>
    <r>
      <rPr>
        <sz val="10"/>
        <color indexed="8"/>
        <rFont val="新細明體"/>
        <family val="1"/>
        <charset val="136"/>
      </rPr>
      <t>陳書凱</t>
    </r>
  </si>
  <si>
    <t>9789866845079</t>
  </si>
  <si>
    <r>
      <t>870</t>
    </r>
    <r>
      <rPr>
        <sz val="10"/>
        <color indexed="8"/>
        <rFont val="新細明體"/>
        <family val="1"/>
        <charset val="136"/>
      </rPr>
      <t>西洋文學</t>
    </r>
  </si>
  <si>
    <t>http://www.airitibooks.com/detail.aspx?PublicationID=P20091026023</t>
  </si>
  <si>
    <r>
      <rPr>
        <sz val="10"/>
        <color indexed="8"/>
        <rFont val="微軟正黑體"/>
        <family val="2"/>
        <charset val="136"/>
      </rPr>
      <t>劍橋倚天屠龍史</t>
    </r>
  </si>
  <si>
    <r>
      <rPr>
        <sz val="10"/>
        <color indexed="8"/>
        <rFont val="微軟正黑體"/>
        <family val="2"/>
        <charset val="136"/>
      </rPr>
      <t>文經書海</t>
    </r>
    <r>
      <rPr>
        <sz val="10"/>
        <color indexed="8"/>
        <rFont val="Arial"/>
        <family val="2"/>
      </rPr>
      <t>67</t>
    </r>
  </si>
  <si>
    <r>
      <rPr>
        <sz val="10"/>
        <color indexed="8"/>
        <rFont val="微軟正黑體"/>
        <family val="2"/>
        <charset val="136"/>
      </rPr>
      <t>新垣平</t>
    </r>
  </si>
  <si>
    <t>9789577134905</t>
  </si>
  <si>
    <t>http://www.airitibooks.com/detail.aspx?PublicationID=P20120703052</t>
  </si>
  <si>
    <r>
      <rPr>
        <sz val="10"/>
        <color indexed="8"/>
        <rFont val="微軟正黑體"/>
        <family val="2"/>
        <charset val="136"/>
      </rPr>
      <t>文學小說</t>
    </r>
    <phoneticPr fontId="9" type="noConversion"/>
  </si>
  <si>
    <r>
      <rPr>
        <sz val="10"/>
        <color indexed="8"/>
        <rFont val="微軟正黑體"/>
        <family val="2"/>
        <charset val="136"/>
      </rPr>
      <t>迎風巡航：拉法葉艦航海日誌</t>
    </r>
  </si>
  <si>
    <r>
      <rPr>
        <sz val="10"/>
        <color indexed="8"/>
        <rFont val="微軟正黑體"/>
        <family val="2"/>
        <charset val="136"/>
      </rPr>
      <t>丘樹華</t>
    </r>
  </si>
  <si>
    <t>9789575748760</t>
  </si>
  <si>
    <t>http://www.airitibooks.com/detail.aspx?PublicationID=P20130319018</t>
  </si>
  <si>
    <r>
      <rPr>
        <sz val="10"/>
        <color indexed="8"/>
        <rFont val="微軟正黑體"/>
        <family val="2"/>
        <charset val="136"/>
      </rPr>
      <t>中學生跟我這樣讀古典散文</t>
    </r>
  </si>
  <si>
    <r>
      <rPr>
        <sz val="10"/>
        <color indexed="8"/>
        <rFont val="微軟正黑體"/>
        <family val="2"/>
        <charset val="136"/>
      </rPr>
      <t>陳銘磻</t>
    </r>
  </si>
  <si>
    <t>9789576598777</t>
  </si>
  <si>
    <t>http://www.airitibooks.com/detail.aspx?PublicationID=P20130115063</t>
  </si>
  <si>
    <r>
      <rPr>
        <sz val="10"/>
        <color indexed="8"/>
        <rFont val="微軟正黑體"/>
        <family val="2"/>
        <charset val="136"/>
      </rPr>
      <t>中國人一生一定要懂的成語故事</t>
    </r>
  </si>
  <si>
    <r>
      <rPr>
        <sz val="10"/>
        <color indexed="8"/>
        <rFont val="微軟正黑體"/>
        <family val="2"/>
        <charset val="136"/>
      </rPr>
      <t>謝安雄</t>
    </r>
  </si>
  <si>
    <t>9789866030178</t>
  </si>
  <si>
    <t>http://www.airitibooks.com/detail.aspx?PublicationID=P20130125045</t>
  </si>
  <si>
    <r>
      <rPr>
        <sz val="10"/>
        <color indexed="8"/>
        <rFont val="微軟正黑體"/>
        <family val="2"/>
        <charset val="136"/>
      </rPr>
      <t>哈納斯湖畔之夜</t>
    </r>
    <phoneticPr fontId="9" type="noConversion"/>
  </si>
  <si>
    <r>
      <rPr>
        <sz val="10"/>
        <color indexed="8"/>
        <rFont val="微軟正黑體"/>
        <family val="2"/>
        <charset val="136"/>
      </rPr>
      <t>新地文化藝術有限公司</t>
    </r>
    <phoneticPr fontId="9" type="noConversion"/>
  </si>
  <si>
    <r>
      <rPr>
        <sz val="10"/>
        <color indexed="8"/>
        <rFont val="微軟正黑體"/>
        <family val="2"/>
        <charset val="136"/>
      </rPr>
      <t>艾克拜爾‧米吉提</t>
    </r>
    <phoneticPr fontId="9" type="noConversion"/>
  </si>
  <si>
    <t>9789868615199</t>
  </si>
  <si>
    <r>
      <t>8</t>
    </r>
    <r>
      <rPr>
        <sz val="10"/>
        <color indexed="8"/>
        <rFont val="微軟正黑體"/>
        <family val="2"/>
        <charset val="136"/>
      </rPr>
      <t>語言文學類</t>
    </r>
    <phoneticPr fontId="9" type="noConversion"/>
  </si>
  <si>
    <r>
      <t>850</t>
    </r>
    <r>
      <rPr>
        <sz val="10"/>
        <color indexed="8"/>
        <rFont val="微軟正黑體"/>
        <family val="2"/>
        <charset val="136"/>
      </rPr>
      <t>中國各種文學</t>
    </r>
    <phoneticPr fontId="9" type="noConversion"/>
  </si>
  <si>
    <t>http://www.airitibooks.com/detail.aspx?PublicationID=P20130306030</t>
  </si>
  <si>
    <r>
      <rPr>
        <sz val="10"/>
        <color indexed="8"/>
        <rFont val="微軟正黑體"/>
        <family val="2"/>
        <charset val="136"/>
      </rPr>
      <t>纏來纏去</t>
    </r>
    <phoneticPr fontId="9" type="noConversion"/>
  </si>
  <si>
    <r>
      <rPr>
        <sz val="10"/>
        <color indexed="8"/>
        <rFont val="微軟正黑體"/>
        <family val="2"/>
        <charset val="136"/>
      </rPr>
      <t>董恕明</t>
    </r>
    <phoneticPr fontId="9" type="noConversion"/>
  </si>
  <si>
    <t>9789868615182</t>
  </si>
  <si>
    <t>http://www.airitibooks.com/detail.aspx?PublicationID=P20130306031</t>
  </si>
  <si>
    <r>
      <rPr>
        <sz val="10"/>
        <color indexed="8"/>
        <rFont val="微軟正黑體"/>
        <family val="2"/>
        <charset val="136"/>
      </rPr>
      <t>關於唐詩宋詞的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個故事</t>
    </r>
  </si>
  <si>
    <t>9789576598661</t>
  </si>
  <si>
    <t>http://www.airitibooks.com/detail.aspx?PublicationID=P20130115034</t>
  </si>
  <si>
    <r>
      <rPr>
        <sz val="10"/>
        <color indexed="8"/>
        <rFont val="微軟正黑體"/>
        <family val="2"/>
        <charset val="136"/>
      </rPr>
      <t>關於羅馬神話的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個故事</t>
    </r>
  </si>
  <si>
    <r>
      <rPr>
        <sz val="10"/>
        <color indexed="8"/>
        <rFont val="微軟正黑體"/>
        <family val="2"/>
        <charset val="136"/>
      </rPr>
      <t>黃禹潔</t>
    </r>
  </si>
  <si>
    <t>9789576598524</t>
  </si>
  <si>
    <t>http://www.airitibooks.com/detail.aspx?PublicationID=P20130115032</t>
  </si>
  <si>
    <r>
      <rPr>
        <sz val="10"/>
        <color indexed="8"/>
        <rFont val="微軟正黑體"/>
        <family val="2"/>
        <charset val="136"/>
      </rPr>
      <t>一生一定要看的世界名曲故事</t>
    </r>
  </si>
  <si>
    <r>
      <rPr>
        <sz val="10"/>
        <color indexed="8"/>
        <rFont val="微軟正黑體"/>
        <family val="2"/>
        <charset val="136"/>
      </rPr>
      <t>郭瑜潁◎著</t>
    </r>
    <r>
      <rPr>
        <sz val="10"/>
        <color indexed="8"/>
        <rFont val="Arial"/>
        <family val="2"/>
      </rPr>
      <t>/</t>
    </r>
    <r>
      <rPr>
        <sz val="10"/>
        <color indexed="8"/>
        <rFont val="微軟正黑體"/>
        <family val="2"/>
        <charset val="136"/>
      </rPr>
      <t>黃健欽◎審訂</t>
    </r>
  </si>
  <si>
    <t>9789866276989</t>
  </si>
  <si>
    <t>http://www.airitibooks.com/detail.aspx?PublicationID=P20130125038</t>
  </si>
  <si>
    <r>
      <rPr>
        <sz val="10"/>
        <color indexed="8"/>
        <rFont val="微軟正黑體"/>
        <family val="2"/>
        <charset val="136"/>
      </rPr>
      <t>一生一定要懂的歷史學故事</t>
    </r>
  </si>
  <si>
    <r>
      <rPr>
        <sz val="10"/>
        <color indexed="8"/>
        <rFont val="微軟正黑體"/>
        <family val="2"/>
        <charset val="136"/>
      </rPr>
      <t>楊書銘</t>
    </r>
  </si>
  <si>
    <t>9789866030062</t>
  </si>
  <si>
    <t>http://www.airitibooks.com/detail.aspx?PublicationID=P20130125042</t>
  </si>
  <si>
    <r>
      <rPr>
        <sz val="10"/>
        <color indexed="8"/>
        <rFont val="微軟正黑體"/>
        <family val="2"/>
        <charset val="136"/>
      </rPr>
      <t>一生不能不看的世界名著故事</t>
    </r>
  </si>
  <si>
    <r>
      <rPr>
        <sz val="10"/>
        <color indexed="8"/>
        <rFont val="微軟正黑體"/>
        <family val="2"/>
        <charset val="136"/>
      </rPr>
      <t>李小翠◎編著</t>
    </r>
  </si>
  <si>
    <t>9789866276965</t>
  </si>
  <si>
    <t>http://www.airitibooks.com/detail.aspx?PublicationID=P20130125039</t>
  </si>
  <si>
    <r>
      <rPr>
        <sz val="10"/>
        <color indexed="8"/>
        <rFont val="微軟正黑體"/>
        <family val="2"/>
        <charset val="136"/>
      </rPr>
      <t>一生不能不懂的教育學故事</t>
    </r>
  </si>
  <si>
    <r>
      <rPr>
        <sz val="10"/>
        <color indexed="8"/>
        <rFont val="微軟正黑體"/>
        <family val="2"/>
        <charset val="136"/>
      </rPr>
      <t>盧靜文</t>
    </r>
  </si>
  <si>
    <t>9789866030055</t>
  </si>
  <si>
    <t>http://www.airitibooks.com/detail.aspx?PublicationID=P20130125041</t>
  </si>
  <si>
    <r>
      <rPr>
        <sz val="10"/>
        <color indexed="8"/>
        <rFont val="微軟正黑體"/>
        <family val="2"/>
        <charset val="136"/>
      </rPr>
      <t>一生必須知道的醫學故事</t>
    </r>
  </si>
  <si>
    <r>
      <rPr>
        <sz val="10"/>
        <color indexed="8"/>
        <rFont val="微軟正黑體"/>
        <family val="2"/>
        <charset val="136"/>
      </rPr>
      <t>張健</t>
    </r>
  </si>
  <si>
    <t>9789866276958</t>
  </si>
  <si>
    <t>http://www.airitibooks.com/detail.aspx?PublicationID=P20130125040</t>
  </si>
  <si>
    <r>
      <rPr>
        <sz val="10"/>
        <color indexed="8"/>
        <rFont val="微軟正黑體"/>
        <family val="2"/>
        <charset val="136"/>
      </rPr>
      <t>一生應該知道的倫理學故事</t>
    </r>
  </si>
  <si>
    <t>9789866030079</t>
  </si>
  <si>
    <t>http://www.airitibooks.com/detail.aspx?PublicationID=P20130125043</t>
  </si>
  <si>
    <r>
      <rPr>
        <sz val="10"/>
        <color indexed="8"/>
        <rFont val="微軟正黑體"/>
        <family val="2"/>
        <charset val="136"/>
      </rPr>
      <t>最好看的埃及神話故事</t>
    </r>
  </si>
  <si>
    <r>
      <rPr>
        <sz val="10"/>
        <color indexed="8"/>
        <rFont val="微軟正黑體"/>
        <family val="2"/>
        <charset val="136"/>
      </rPr>
      <t>鍾怡陽</t>
    </r>
  </si>
  <si>
    <t>9789866030109</t>
  </si>
  <si>
    <t>http://www.airitibooks.com/detail.aspx?PublicationID=P20130125044</t>
  </si>
  <si>
    <r>
      <rPr>
        <sz val="10"/>
        <color indexed="8"/>
        <rFont val="微軟正黑體"/>
        <family val="2"/>
        <charset val="136"/>
      </rPr>
      <t>只剩一個角落的繁華</t>
    </r>
  </si>
  <si>
    <t>PE0366</t>
  </si>
  <si>
    <r>
      <rPr>
        <sz val="10"/>
        <color indexed="8"/>
        <rFont val="微軟正黑體"/>
        <family val="2"/>
        <charset val="136"/>
      </rPr>
      <t>陳文茜</t>
    </r>
  </si>
  <si>
    <t>9789571354873</t>
  </si>
  <si>
    <t>http://www.airitibooks.com/detail.aspx?PublicationID=P20120621258</t>
  </si>
  <si>
    <r>
      <rPr>
        <sz val="10"/>
        <color indexed="8"/>
        <rFont val="微軟正黑體"/>
        <family val="2"/>
        <charset val="136"/>
      </rPr>
      <t>千手玫瑰</t>
    </r>
  </si>
  <si>
    <r>
      <rPr>
        <sz val="10"/>
        <color indexed="8"/>
        <rFont val="微軟正黑體"/>
        <family val="2"/>
        <charset val="136"/>
      </rPr>
      <t>張瀛太</t>
    </r>
  </si>
  <si>
    <t>9789868692930</t>
  </si>
  <si>
    <t>http://www.airitibooks.com/detail.aspx?PublicationID=P20120319002</t>
  </si>
  <si>
    <r>
      <rPr>
        <sz val="10"/>
        <color indexed="8"/>
        <rFont val="微軟正黑體"/>
        <family val="2"/>
        <charset val="136"/>
      </rPr>
      <t>生命个樓梯：客語散文</t>
    </r>
    <phoneticPr fontId="9" type="noConversion"/>
  </si>
  <si>
    <r>
      <rPr>
        <sz val="10"/>
        <color indexed="8"/>
        <rFont val="微軟正黑體"/>
        <family val="2"/>
        <charset val="136"/>
      </rPr>
      <t>客家散文集</t>
    </r>
  </si>
  <si>
    <r>
      <rPr>
        <sz val="10"/>
        <color indexed="8"/>
        <rFont val="微軟正黑體"/>
        <family val="2"/>
        <charset val="136"/>
      </rPr>
      <t>江秀鳳（江昀）</t>
    </r>
  </si>
  <si>
    <t>9789868532595</t>
  </si>
  <si>
    <t>http://www.airitibooks.com/detail.aspx?PublicationID=P20120924060</t>
  </si>
  <si>
    <r>
      <rPr>
        <sz val="10"/>
        <color indexed="8"/>
        <rFont val="微軟正黑體"/>
        <family val="2"/>
        <charset val="136"/>
      </rPr>
      <t>紐約‧</t>
    </r>
    <r>
      <rPr>
        <sz val="10"/>
        <color indexed="8"/>
        <rFont val="Arial"/>
        <family val="2"/>
      </rPr>
      <t>TOGO</t>
    </r>
  </si>
  <si>
    <r>
      <rPr>
        <sz val="10"/>
        <color indexed="8"/>
        <rFont val="微軟正黑體"/>
        <family val="2"/>
        <charset val="136"/>
      </rPr>
      <t>柯書品</t>
    </r>
  </si>
  <si>
    <t>9789576394621</t>
  </si>
  <si>
    <t>http://www.airitibooks.com/detail.aspx?PublicationID=P20100425221</t>
  </si>
  <si>
    <r>
      <rPr>
        <sz val="10"/>
        <color indexed="8"/>
        <rFont val="微軟正黑體"/>
        <family val="2"/>
        <charset val="136"/>
      </rPr>
      <t>宇文正短篇小說精選集</t>
    </r>
  </si>
  <si>
    <r>
      <rPr>
        <sz val="10"/>
        <color indexed="8"/>
        <rFont val="微軟正黑體"/>
        <family val="2"/>
        <charset val="136"/>
      </rPr>
      <t>宇文正</t>
    </r>
  </si>
  <si>
    <t>9789570523034</t>
  </si>
  <si>
    <t>http://www.airitibooks.com/detail.aspx?PublicationID=P20100511019</t>
  </si>
  <si>
    <r>
      <rPr>
        <sz val="10"/>
        <color indexed="8"/>
        <rFont val="微軟正黑體"/>
        <family val="2"/>
        <charset val="136"/>
      </rPr>
      <t>陳祖彥小說選</t>
    </r>
  </si>
  <si>
    <r>
      <rPr>
        <sz val="10"/>
        <color indexed="8"/>
        <rFont val="微軟正黑體"/>
        <family val="2"/>
        <charset val="136"/>
      </rPr>
      <t>陳祖彥</t>
    </r>
  </si>
  <si>
    <t>9789570522693</t>
  </si>
  <si>
    <t>http://www.airitibooks.com/detail.aspx?PublicationID=P20100511014</t>
  </si>
  <si>
    <r>
      <rPr>
        <sz val="10"/>
        <color indexed="8"/>
        <rFont val="微軟正黑體"/>
        <family val="2"/>
        <charset val="136"/>
      </rPr>
      <t>蘇東坡的創造力與靜坐</t>
    </r>
  </si>
  <si>
    <r>
      <rPr>
        <sz val="10"/>
        <color indexed="8"/>
        <rFont val="微軟正黑體"/>
        <family val="2"/>
        <charset val="136"/>
      </rPr>
      <t>黃俊仁</t>
    </r>
  </si>
  <si>
    <t>9789576688027</t>
  </si>
  <si>
    <t>http://www.airitibooks.com/detail.aspx?PublicationID=P20090331067</t>
  </si>
  <si>
    <r>
      <rPr>
        <sz val="10"/>
        <color indexed="8"/>
        <rFont val="微軟正黑體"/>
        <family val="2"/>
        <charset val="136"/>
      </rPr>
      <t>傳奇天下與無神年代</t>
    </r>
    <phoneticPr fontId="9" type="noConversion"/>
  </si>
  <si>
    <r>
      <rPr>
        <sz val="10"/>
        <color indexed="8"/>
        <rFont val="微軟正黑體"/>
        <family val="2"/>
        <charset val="136"/>
      </rPr>
      <t>明日工作室股份有限公司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</si>
  <si>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沈默</t>
    </r>
    <phoneticPr fontId="9" type="noConversion"/>
  </si>
  <si>
    <t>9789862903407</t>
  </si>
  <si>
    <t>http://www.airitibooks.com/detail.aspx?PublicationID=P20120920022</t>
  </si>
  <si>
    <r>
      <rPr>
        <sz val="10"/>
        <color indexed="8"/>
        <rFont val="微軟正黑體"/>
        <family val="2"/>
        <charset val="136"/>
      </rPr>
      <t>愛的教育</t>
    </r>
  </si>
  <si>
    <r>
      <rPr>
        <sz val="10"/>
        <color indexed="8"/>
        <rFont val="微軟正黑體"/>
        <family val="2"/>
        <charset val="136"/>
      </rPr>
      <t>教育書</t>
    </r>
    <r>
      <rPr>
        <sz val="10"/>
        <color indexed="8"/>
        <rFont val="Arial"/>
        <family val="2"/>
      </rPr>
      <t>A16</t>
    </r>
  </si>
  <si>
    <r>
      <rPr>
        <sz val="10"/>
        <color indexed="8"/>
        <rFont val="微軟正黑體"/>
        <family val="2"/>
        <charset val="136"/>
      </rPr>
      <t>（義）愛德蒙多‧德‧亞米契斯</t>
    </r>
  </si>
  <si>
    <t>9789868767478</t>
  </si>
  <si>
    <t>http://www.airitibooks.com/detail.aspx?PublicationID=P20121009015</t>
  </si>
  <si>
    <r>
      <rPr>
        <sz val="10"/>
        <color indexed="8"/>
        <rFont val="微軟正黑體"/>
        <family val="2"/>
        <charset val="136"/>
      </rPr>
      <t>每一天，都有美好的發現</t>
    </r>
    <phoneticPr fontId="9" type="noConversion"/>
  </si>
  <si>
    <t>Vision 56</t>
  </si>
  <si>
    <r>
      <rPr>
        <sz val="10"/>
        <color indexed="8"/>
        <rFont val="微軟正黑體"/>
        <family val="2"/>
        <charset val="136"/>
      </rPr>
      <t>洪金鳳</t>
    </r>
  </si>
  <si>
    <t>9789866216930</t>
  </si>
  <si>
    <t>http://www.airitibooks.com/detail.aspx?PublicationID=P20110920015</t>
  </si>
  <si>
    <r>
      <rPr>
        <sz val="10"/>
        <color indexed="8"/>
        <rFont val="微軟正黑體"/>
        <family val="2"/>
        <charset val="136"/>
      </rPr>
      <t>別鬧了，地球人</t>
    </r>
  </si>
  <si>
    <r>
      <rPr>
        <sz val="10"/>
        <color indexed="8"/>
        <rFont val="微軟正黑體"/>
        <family val="2"/>
        <charset val="136"/>
      </rPr>
      <t>宇宙花園有限公司</t>
    </r>
  </si>
  <si>
    <r>
      <rPr>
        <sz val="10"/>
        <color indexed="8"/>
        <rFont val="微軟正黑體"/>
        <family val="2"/>
        <charset val="136"/>
      </rPr>
      <t>宇宙花園：</t>
    </r>
    <r>
      <rPr>
        <sz val="10"/>
        <color indexed="8"/>
        <rFont val="Arial"/>
        <family val="2"/>
      </rPr>
      <t>13</t>
    </r>
  </si>
  <si>
    <r>
      <t>Gardener</t>
    </r>
    <r>
      <rPr>
        <sz val="10"/>
        <color indexed="8"/>
        <rFont val="微軟正黑體"/>
        <family val="2"/>
        <charset val="136"/>
      </rPr>
      <t>（園丁）</t>
    </r>
  </si>
  <si>
    <t>9789868601833</t>
  </si>
  <si>
    <t>http://www.airitibooks.com/detail.aspx?PublicationID=P20120706034</t>
  </si>
  <si>
    <r>
      <rPr>
        <sz val="10"/>
        <color indexed="8"/>
        <rFont val="微軟正黑體"/>
        <family val="2"/>
        <charset val="136"/>
      </rPr>
      <t>仙湖月夜</t>
    </r>
  </si>
  <si>
    <r>
      <rPr>
        <sz val="10"/>
        <color indexed="8"/>
        <rFont val="微軟正黑體"/>
        <family val="2"/>
        <charset val="136"/>
      </rPr>
      <t>寒玉　</t>
    </r>
  </si>
  <si>
    <t>9789866216114</t>
  </si>
  <si>
    <t>http://www.airitibooks.com/detail.aspx?PublicationID=P20110920007</t>
  </si>
  <si>
    <r>
      <rPr>
        <sz val="10"/>
        <color indexed="8"/>
        <rFont val="微軟正黑體"/>
        <family val="2"/>
        <charset val="136"/>
      </rPr>
      <t>徐坤小說選集</t>
    </r>
  </si>
  <si>
    <r>
      <rPr>
        <sz val="10"/>
        <color indexed="8"/>
        <rFont val="微軟正黑體"/>
        <family val="2"/>
        <charset val="136"/>
      </rPr>
      <t>徐坤</t>
    </r>
  </si>
  <si>
    <t>9789570522907</t>
  </si>
  <si>
    <t>http://www.airitibooks.com/detail.aspx?PublicationID=P20100511017</t>
  </si>
  <si>
    <r>
      <rPr>
        <sz val="10"/>
        <color indexed="8"/>
        <rFont val="微軟正黑體"/>
        <family val="2"/>
        <charset val="136"/>
      </rPr>
      <t>文言文好好讀</t>
    </r>
  </si>
  <si>
    <r>
      <rPr>
        <sz val="10"/>
        <color indexed="8"/>
        <rFont val="微軟正黑體"/>
        <family val="2"/>
        <charset val="136"/>
      </rPr>
      <t>經典今點</t>
    </r>
    <r>
      <rPr>
        <sz val="10"/>
        <color indexed="8"/>
        <rFont val="Arial"/>
        <family val="2"/>
      </rPr>
      <t>01</t>
    </r>
  </si>
  <si>
    <r>
      <rPr>
        <sz val="10"/>
        <color indexed="8"/>
        <rFont val="微軟正黑體"/>
        <family val="2"/>
        <charset val="136"/>
      </rPr>
      <t>最新版</t>
    </r>
  </si>
  <si>
    <r>
      <rPr>
        <sz val="10"/>
        <color indexed="8"/>
        <rFont val="微軟正黑體"/>
        <family val="2"/>
        <charset val="136"/>
      </rPr>
      <t>遲嘯川</t>
    </r>
  </si>
  <si>
    <t>9789861279589</t>
  </si>
  <si>
    <t>http://www.airitibooks.com/detail.aspx?PublicationID=P20120910005</t>
  </si>
  <si>
    <r>
      <rPr>
        <sz val="10"/>
        <color indexed="8"/>
        <rFont val="微軟正黑體"/>
        <family val="2"/>
        <charset val="136"/>
      </rPr>
      <t>中國古典文學之美</t>
    </r>
  </si>
  <si>
    <t>9789868731332</t>
  </si>
  <si>
    <t>http://www.airitibooks.com/detail.aspx?PublicationID=P20120924068</t>
  </si>
  <si>
    <r>
      <rPr>
        <sz val="10"/>
        <color indexed="8"/>
        <rFont val="微軟正黑體"/>
        <family val="2"/>
        <charset val="136"/>
      </rPr>
      <t>白求恩的孩子們</t>
    </r>
    <phoneticPr fontId="9" type="noConversion"/>
  </si>
  <si>
    <r>
      <rPr>
        <sz val="10"/>
        <color indexed="8"/>
        <rFont val="微軟正黑體"/>
        <family val="2"/>
        <charset val="136"/>
      </rPr>
      <t>薛憶溈</t>
    </r>
    <phoneticPr fontId="9" type="noConversion"/>
  </si>
  <si>
    <t>9789865877033</t>
  </si>
  <si>
    <t>http://www.airitibooks.com/detail.aspx?PublicationID=P20130306026</t>
  </si>
  <si>
    <r>
      <rPr>
        <sz val="10"/>
        <color indexed="8"/>
        <rFont val="微軟正黑體"/>
        <family val="2"/>
        <charset val="136"/>
      </rPr>
      <t>英雄不卸甲：出發！《慾望城國》的傳奇旅程</t>
    </r>
  </si>
  <si>
    <r>
      <rPr>
        <sz val="10"/>
        <color indexed="8"/>
        <rFont val="微軟正黑體"/>
        <family val="2"/>
        <charset val="136"/>
      </rPr>
      <t>日月文化出版股份有限公司</t>
    </r>
  </si>
  <si>
    <r>
      <rPr>
        <sz val="10"/>
        <color indexed="8"/>
        <rFont val="微軟正黑體"/>
        <family val="2"/>
        <charset val="136"/>
      </rPr>
      <t>吳興國，林秀偉</t>
    </r>
  </si>
  <si>
    <t>9789862480854</t>
  </si>
  <si>
    <t>http://www.airitibooks.com/detail.aspx?PublicationID=P20110712005</t>
  </si>
  <si>
    <r>
      <rPr>
        <sz val="10"/>
        <color indexed="8"/>
        <rFont val="微軟正黑體"/>
        <family val="2"/>
        <charset val="136"/>
      </rPr>
      <t>台灣另類牧師‧醫師─謝緯</t>
    </r>
  </si>
  <si>
    <r>
      <rPr>
        <sz val="10"/>
        <color indexed="8"/>
        <rFont val="微軟正黑體"/>
        <family val="2"/>
        <charset val="136"/>
      </rPr>
      <t>草根出版事業有限公司</t>
    </r>
  </si>
  <si>
    <r>
      <rPr>
        <sz val="10"/>
        <color indexed="8"/>
        <rFont val="微軟正黑體"/>
        <family val="2"/>
        <charset val="136"/>
      </rPr>
      <t>陳金興</t>
    </r>
  </si>
  <si>
    <t>9789866656361</t>
  </si>
  <si>
    <t>http://www.airitibooks.com/detail.aspx?PublicationID=P20111006019</t>
  </si>
  <si>
    <r>
      <rPr>
        <sz val="10"/>
        <color indexed="8"/>
        <rFont val="新細明體"/>
        <family val="1"/>
        <charset val="136"/>
      </rPr>
      <t>流光千里芰荷香：吳越江南三十天紀行</t>
    </r>
  </si>
  <si>
    <r>
      <rPr>
        <sz val="10"/>
        <color indexed="8"/>
        <rFont val="新細明體"/>
        <family val="1"/>
        <charset val="136"/>
      </rPr>
      <t>葉珠紅</t>
    </r>
  </si>
  <si>
    <t>9789862210017</t>
  </si>
  <si>
    <t>http://www.airitibooks.com/detail.aspx?PublicationID=P20101022355</t>
  </si>
  <si>
    <r>
      <rPr>
        <sz val="10"/>
        <color indexed="8"/>
        <rFont val="微軟正黑體"/>
        <family val="2"/>
        <charset val="136"/>
      </rPr>
      <t>那年，那月，典藏的記憶－世界名人情書大全</t>
    </r>
  </si>
  <si>
    <r>
      <rPr>
        <sz val="10"/>
        <color indexed="8"/>
        <rFont val="微軟正黑體"/>
        <family val="2"/>
        <charset val="136"/>
      </rPr>
      <t>青春講義</t>
    </r>
    <r>
      <rPr>
        <sz val="10"/>
        <color indexed="8"/>
        <rFont val="Arial"/>
        <family val="2"/>
      </rPr>
      <t>102</t>
    </r>
  </si>
  <si>
    <r>
      <rPr>
        <sz val="10"/>
        <color indexed="8"/>
        <rFont val="微軟正黑體"/>
        <family val="2"/>
        <charset val="136"/>
      </rPr>
      <t>雅瑟，王藝璐</t>
    </r>
  </si>
  <si>
    <t>9789866340949</t>
  </si>
  <si>
    <t>http://www.airitibooks.com/detail.aspx?PublicationID=P20120927070</t>
  </si>
  <si>
    <r>
      <rPr>
        <sz val="10"/>
        <color indexed="8"/>
        <rFont val="微軟正黑體"/>
        <family val="2"/>
        <charset val="136"/>
      </rPr>
      <t>重讀紅樓夢</t>
    </r>
  </si>
  <si>
    <r>
      <rPr>
        <sz val="10"/>
        <color indexed="8"/>
        <rFont val="微軟正黑體"/>
        <family val="2"/>
        <charset val="136"/>
      </rPr>
      <t>詹丹</t>
    </r>
  </si>
  <si>
    <t>9789862210031</t>
  </si>
  <si>
    <t>http://www.airitibooks.com/detail.aspx?PublicationID=P20101022242</t>
  </si>
  <si>
    <r>
      <rPr>
        <sz val="10"/>
        <color indexed="8"/>
        <rFont val="微軟正黑體"/>
        <family val="2"/>
        <charset val="136"/>
      </rPr>
      <t>在文學研究與文化研究之間</t>
    </r>
  </si>
  <si>
    <r>
      <rPr>
        <sz val="10"/>
        <color indexed="8"/>
        <rFont val="微軟正黑體"/>
        <family val="2"/>
        <charset val="136"/>
      </rPr>
      <t>書林出版有限公司</t>
    </r>
  </si>
  <si>
    <r>
      <rPr>
        <sz val="10"/>
        <color indexed="8"/>
        <rFont val="微軟正黑體"/>
        <family val="2"/>
        <charset val="136"/>
      </rPr>
      <t>李有成，王安琪</t>
    </r>
  </si>
  <si>
    <t>9574451410</t>
  </si>
  <si>
    <t>http://www.airitibooks.com/detail.aspx?PublicationID=P200903281450</t>
  </si>
  <si>
    <t>New TOEIC 990快速上手！新多益聽力全真試題</t>
  </si>
  <si>
    <t>9789862481424</t>
  </si>
  <si>
    <t>http://www.airitibooks.com/detail.aspx?PublicationID=P20121011073</t>
  </si>
  <si>
    <r>
      <rPr>
        <sz val="10"/>
        <color indexed="8"/>
        <rFont val="微軟正黑體"/>
        <family val="2"/>
        <charset val="136"/>
      </rPr>
      <t>走讀周有光：漢語拼音之父</t>
    </r>
  </si>
  <si>
    <r>
      <rPr>
        <sz val="10"/>
        <color indexed="8"/>
        <rFont val="微軟正黑體"/>
        <family val="2"/>
        <charset val="136"/>
      </rPr>
      <t>陳光中</t>
    </r>
  </si>
  <si>
    <t>9789868780897</t>
  </si>
  <si>
    <t>http://www.airitibooks.com/detail.aspx?PublicationID=P20121119026</t>
  </si>
  <si>
    <r>
      <rPr>
        <sz val="10"/>
        <color indexed="8"/>
        <rFont val="微軟正黑體"/>
        <family val="2"/>
        <charset val="136"/>
      </rPr>
      <t>也是人間事</t>
    </r>
    <phoneticPr fontId="9" type="noConversion"/>
  </si>
  <si>
    <r>
      <rPr>
        <sz val="10"/>
        <color indexed="8"/>
        <rFont val="微軟正黑體"/>
        <family val="2"/>
        <charset val="136"/>
      </rPr>
      <t>淡瑩</t>
    </r>
    <phoneticPr fontId="9" type="noConversion"/>
  </si>
  <si>
    <t>9789865877040</t>
  </si>
  <si>
    <t>http://www.airitibooks.com/detail.aspx?PublicationID=P20130306025</t>
  </si>
  <si>
    <r>
      <rPr>
        <sz val="10"/>
        <color indexed="8"/>
        <rFont val="微軟正黑體"/>
        <family val="2"/>
        <charset val="136"/>
      </rPr>
      <t>城北人</t>
    </r>
  </si>
  <si>
    <r>
      <rPr>
        <sz val="10"/>
        <color indexed="8"/>
        <rFont val="微軟正黑體"/>
        <family val="2"/>
        <charset val="136"/>
      </rPr>
      <t>風潮</t>
    </r>
    <r>
      <rPr>
        <sz val="10"/>
        <color indexed="8"/>
        <rFont val="Arial"/>
        <family val="2"/>
      </rPr>
      <t xml:space="preserve"> 4</t>
    </r>
  </si>
  <si>
    <r>
      <rPr>
        <sz val="10"/>
        <color indexed="8"/>
        <rFont val="微軟正黑體"/>
        <family val="2"/>
        <charset val="136"/>
      </rPr>
      <t>黃國榮</t>
    </r>
  </si>
  <si>
    <t>9789576597589</t>
  </si>
  <si>
    <t>http://www.airitibooks.com/detail.aspx?PublicationID=P20120305087</t>
  </si>
  <si>
    <r>
      <rPr>
        <sz val="10"/>
        <color indexed="8"/>
        <rFont val="微軟正黑體"/>
        <family val="2"/>
        <charset val="136"/>
      </rPr>
      <t>反三國演義六十回</t>
    </r>
  </si>
  <si>
    <r>
      <rPr>
        <sz val="10"/>
        <color indexed="8"/>
        <rFont val="微軟正黑體"/>
        <family val="2"/>
        <charset val="136"/>
      </rPr>
      <t>捷幼出版社</t>
    </r>
  </si>
  <si>
    <r>
      <rPr>
        <sz val="10"/>
        <color indexed="8"/>
        <rFont val="微軟正黑體"/>
        <family val="2"/>
        <charset val="136"/>
      </rPr>
      <t>增訂</t>
    </r>
    <r>
      <rPr>
        <sz val="10"/>
        <color indexed="8"/>
        <rFont val="Arial"/>
        <family val="2"/>
      </rPr>
      <t>1</t>
    </r>
    <r>
      <rPr>
        <sz val="10"/>
        <color indexed="8"/>
        <rFont val="微軟正黑體"/>
        <family val="2"/>
        <charset val="136"/>
      </rPr>
      <t>版</t>
    </r>
  </si>
  <si>
    <r>
      <rPr>
        <sz val="10"/>
        <color indexed="8"/>
        <rFont val="微軟正黑體"/>
        <family val="2"/>
        <charset val="136"/>
      </rPr>
      <t>周大荒</t>
    </r>
  </si>
  <si>
    <t>9789578523791</t>
  </si>
  <si>
    <t>http://www.airitibooks.com/detail.aspx?PublicationID=P20090813325</t>
  </si>
  <si>
    <r>
      <rPr>
        <sz val="10"/>
        <color indexed="8"/>
        <rFont val="微軟正黑體"/>
        <family val="2"/>
        <charset val="136"/>
      </rPr>
      <t>五色眩迷</t>
    </r>
    <phoneticPr fontId="9" type="noConversion"/>
  </si>
  <si>
    <r>
      <rPr>
        <sz val="10"/>
        <color indexed="8"/>
        <rFont val="微軟正黑體"/>
        <family val="2"/>
        <charset val="136"/>
      </rPr>
      <t>韓小蕙</t>
    </r>
    <phoneticPr fontId="9" type="noConversion"/>
  </si>
  <si>
    <t>9789865877057</t>
  </si>
  <si>
    <t>http://www.airitibooks.com/detail.aspx?PublicationID=P20130306024</t>
  </si>
  <si>
    <r>
      <rPr>
        <sz val="10"/>
        <color indexed="8"/>
        <rFont val="微軟正黑體"/>
        <family val="2"/>
        <charset val="136"/>
      </rPr>
      <t>文學史理論的新探索</t>
    </r>
    <phoneticPr fontId="9" type="noConversion"/>
  </si>
  <si>
    <r>
      <rPr>
        <sz val="10"/>
        <color indexed="8"/>
        <rFont val="微軟正黑體"/>
        <family val="2"/>
        <charset val="136"/>
      </rPr>
      <t>陳思和</t>
    </r>
    <phoneticPr fontId="9" type="noConversion"/>
  </si>
  <si>
    <t>9789865877026</t>
  </si>
  <si>
    <r>
      <t>820</t>
    </r>
    <r>
      <rPr>
        <sz val="10"/>
        <color indexed="8"/>
        <rFont val="微軟正黑體"/>
        <family val="2"/>
        <charset val="136"/>
      </rPr>
      <t>中國文學</t>
    </r>
    <phoneticPr fontId="9" type="noConversion"/>
  </si>
  <si>
    <t>http://www.airitibooks.com/detail.aspx?PublicationID=P20130306027</t>
  </si>
  <si>
    <r>
      <rPr>
        <sz val="10"/>
        <color indexed="8"/>
        <rFont val="微軟正黑體"/>
        <family val="2"/>
        <charset val="136"/>
      </rPr>
      <t>牡丹的拒絕</t>
    </r>
    <phoneticPr fontId="9" type="noConversion"/>
  </si>
  <si>
    <r>
      <rPr>
        <sz val="10"/>
        <color indexed="8"/>
        <rFont val="微軟正黑體"/>
        <family val="2"/>
        <charset val="136"/>
      </rPr>
      <t>張抗抗</t>
    </r>
    <phoneticPr fontId="9" type="noConversion"/>
  </si>
  <si>
    <t>9789865877071</t>
  </si>
  <si>
    <t>http://www.airitibooks.com/detail.aspx?PublicationID=P20130306022</t>
  </si>
  <si>
    <r>
      <rPr>
        <sz val="10"/>
        <color indexed="8"/>
        <rFont val="新細明體"/>
        <family val="1"/>
        <charset val="136"/>
      </rPr>
      <t>帝國與族裔：英國近代早期戲劇中的國族主義與身分認同</t>
    </r>
  </si>
  <si>
    <r>
      <rPr>
        <sz val="10"/>
        <color indexed="8"/>
        <rFont val="新細明體"/>
        <family val="1"/>
        <charset val="136"/>
      </rPr>
      <t>國立中山大學</t>
    </r>
  </si>
  <si>
    <r>
      <rPr>
        <sz val="10"/>
        <color indexed="8"/>
        <rFont val="新細明體"/>
        <family val="1"/>
        <charset val="136"/>
      </rPr>
      <t>王儀君</t>
    </r>
  </si>
  <si>
    <t>9789868664159</t>
  </si>
  <si>
    <t>http://www.airitibooks.com/detail.aspx?PublicationID=P20120621199</t>
  </si>
  <si>
    <r>
      <rPr>
        <sz val="10"/>
        <color indexed="8"/>
        <rFont val="微軟正黑體"/>
        <family val="2"/>
        <charset val="136"/>
      </rPr>
      <t>勞倫斯小說與現代主義文化政治</t>
    </r>
  </si>
  <si>
    <r>
      <rPr>
        <sz val="10"/>
        <color indexed="8"/>
        <rFont val="微軟正黑體"/>
        <family val="2"/>
        <charset val="136"/>
      </rPr>
      <t>劉洪濤</t>
    </r>
  </si>
  <si>
    <t>9789866909566</t>
  </si>
  <si>
    <t>http://www.airitibooks.com/detail.aspx?PublicationID=P20101022234</t>
  </si>
  <si>
    <r>
      <rPr>
        <sz val="10"/>
        <color indexed="8"/>
        <rFont val="微軟正黑體"/>
        <family val="2"/>
        <charset val="136"/>
      </rPr>
      <t>伊琳娜的禮帽</t>
    </r>
    <phoneticPr fontId="9" type="noConversion"/>
  </si>
  <si>
    <r>
      <rPr>
        <sz val="10"/>
        <color indexed="8"/>
        <rFont val="微軟正黑體"/>
        <family val="2"/>
        <charset val="136"/>
      </rPr>
      <t>鐵凝</t>
    </r>
    <phoneticPr fontId="9" type="noConversion"/>
  </si>
  <si>
    <t>9789865877088</t>
  </si>
  <si>
    <t>http://www.airitibooks.com/detail.aspx?PublicationID=P20130306021</t>
  </si>
  <si>
    <r>
      <rPr>
        <sz val="10"/>
        <color indexed="8"/>
        <rFont val="微軟正黑體"/>
        <family val="2"/>
        <charset val="136"/>
      </rPr>
      <t>《滾滾塵石的族群離合：莫拉克颱風前後的楠梓仙溪與荖濃溪部落變遷史（四社平埔卷）》</t>
    </r>
  </si>
  <si>
    <t>9789860229745</t>
  </si>
  <si>
    <t>http://www.airitibooks.com/detail.aspx?PublicationID=P20130604006</t>
  </si>
  <si>
    <r>
      <rPr>
        <sz val="10"/>
        <color indexed="8"/>
        <rFont val="微軟正黑體"/>
        <family val="2"/>
        <charset val="136"/>
      </rPr>
      <t>三蘇散文研究及其他</t>
    </r>
  </si>
  <si>
    <r>
      <rPr>
        <sz val="10"/>
        <color indexed="8"/>
        <rFont val="微軟正黑體"/>
        <family val="2"/>
        <charset val="136"/>
      </rPr>
      <t>李李</t>
    </r>
  </si>
  <si>
    <t>9789862210055</t>
  </si>
  <si>
    <t>http://www.airitibooks.com/detail.aspx?PublicationID=P20101022243</t>
  </si>
  <si>
    <t>清華大學—王者之校</t>
  </si>
  <si>
    <r>
      <rPr>
        <sz val="10"/>
        <color indexed="8"/>
        <rFont val="微軟正黑體"/>
        <family val="2"/>
        <charset val="136"/>
      </rPr>
      <t>明鏡新聞出版集團</t>
    </r>
  </si>
  <si>
    <r>
      <rPr>
        <sz val="10"/>
        <color indexed="8"/>
        <rFont val="微軟正黑體"/>
        <family val="2"/>
        <charset val="136"/>
      </rPr>
      <t>袁小怡</t>
    </r>
  </si>
  <si>
    <t>9789628744381</t>
  </si>
  <si>
    <t>http://www.airitibooks.com/detail.aspx?PublicationID=P20130521104</t>
  </si>
  <si>
    <r>
      <rPr>
        <sz val="10"/>
        <color indexed="8"/>
        <rFont val="微軟正黑體"/>
        <family val="2"/>
        <charset val="136"/>
      </rPr>
      <t>暗箭－孫龐鬥智</t>
    </r>
    <phoneticPr fontId="9" type="noConversion"/>
  </si>
  <si>
    <r>
      <rPr>
        <sz val="10"/>
        <color indexed="8"/>
        <rFont val="微軟正黑體"/>
        <family val="2"/>
        <charset val="136"/>
      </rPr>
      <t>開企有限公司</t>
    </r>
    <phoneticPr fontId="9" type="noConversion"/>
  </si>
  <si>
    <r>
      <rPr>
        <sz val="10"/>
        <color indexed="8"/>
        <rFont val="微軟正黑體"/>
        <family val="2"/>
        <charset val="136"/>
      </rPr>
      <t>朔雪寒</t>
    </r>
    <phoneticPr fontId="9" type="noConversion"/>
  </si>
  <si>
    <t>9789868827028</t>
  </si>
  <si>
    <t>http://www.airitibooks.com/detail.aspx?PublicationID=P20130131095</t>
  </si>
  <si>
    <r>
      <rPr>
        <sz val="10"/>
        <color indexed="8"/>
        <rFont val="微軟正黑體"/>
        <family val="2"/>
        <charset val="136"/>
      </rPr>
      <t>第九夜</t>
    </r>
  </si>
  <si>
    <r>
      <rPr>
        <sz val="10"/>
        <color indexed="8"/>
        <rFont val="微軟正黑體"/>
        <family val="2"/>
        <charset val="136"/>
      </rPr>
      <t>文學花園</t>
    </r>
    <r>
      <rPr>
        <sz val="10"/>
        <color indexed="8"/>
        <rFont val="Arial"/>
        <family val="2"/>
      </rPr>
      <t>C078</t>
    </r>
  </si>
  <si>
    <r>
      <rPr>
        <sz val="10"/>
        <color indexed="8"/>
        <rFont val="微軟正黑體"/>
        <family val="2"/>
        <charset val="136"/>
      </rPr>
      <t>駱英</t>
    </r>
  </si>
  <si>
    <t>9789866490545</t>
  </si>
  <si>
    <t>http://www.airitibooks.com/detail.aspx?PublicationID=P20120920008</t>
  </si>
  <si>
    <r>
      <rPr>
        <sz val="10"/>
        <color indexed="8"/>
        <rFont val="微軟正黑體"/>
        <family val="2"/>
        <charset val="136"/>
      </rPr>
      <t>臺灣兒童文學作家及作品論</t>
    </r>
  </si>
  <si>
    <r>
      <rPr>
        <sz val="10"/>
        <color indexed="8"/>
        <rFont val="微軟正黑體"/>
        <family val="2"/>
        <charset val="136"/>
      </rPr>
      <t>富春文化事業股份有限公司</t>
    </r>
  </si>
  <si>
    <r>
      <rPr>
        <sz val="10"/>
        <color indexed="8"/>
        <rFont val="微軟正黑體"/>
        <family val="2"/>
        <charset val="136"/>
      </rPr>
      <t>邱各容</t>
    </r>
  </si>
  <si>
    <t>9789867023124</t>
  </si>
  <si>
    <t>http://www.airitibooks.com/detail.aspx?PublicationID=P20090615010</t>
  </si>
  <si>
    <r>
      <rPr>
        <sz val="10"/>
        <color indexed="10"/>
        <rFont val="微軟正黑體"/>
        <family val="2"/>
        <charset val="136"/>
      </rPr>
      <t>鄧小平‧胡耀邦‧趙紫陽</t>
    </r>
    <r>
      <rPr>
        <sz val="10"/>
        <color indexed="10"/>
        <rFont val="Arial"/>
        <family val="2"/>
      </rPr>
      <t>-</t>
    </r>
    <r>
      <rPr>
        <sz val="10"/>
        <color indexed="10"/>
        <rFont val="微軟正黑體"/>
        <family val="2"/>
        <charset val="136"/>
      </rPr>
      <t>三頭馬車的時代</t>
    </r>
    <phoneticPr fontId="2" type="noConversion"/>
  </si>
  <si>
    <r>
      <rPr>
        <sz val="10"/>
        <color indexed="8"/>
        <rFont val="微軟正黑體"/>
        <family val="2"/>
        <charset val="136"/>
      </rPr>
      <t>高皋</t>
    </r>
  </si>
  <si>
    <t>9781932138801</t>
  </si>
  <si>
    <t>http://www.airitibooks.com/detail.aspx?PublicationID=P20130523031</t>
  </si>
  <si>
    <t>原出版年代2010, 生產後發現出版社提供資訊有誤，更新為2009，書名亦更新，原名為"鄧小平‧胡耀邦‧趙紫陽-三頭馬"</t>
  </si>
  <si>
    <r>
      <rPr>
        <sz val="10"/>
        <color indexed="8"/>
        <rFont val="微軟正黑體"/>
        <family val="2"/>
        <charset val="136"/>
      </rPr>
      <t>紅樓‧文化記藝</t>
    </r>
    <phoneticPr fontId="9" type="noConversion"/>
  </si>
  <si>
    <r>
      <rPr>
        <sz val="10"/>
        <color indexed="8"/>
        <rFont val="微軟正黑體"/>
        <family val="2"/>
        <charset val="136"/>
      </rPr>
      <t>翔思游藝社</t>
    </r>
  </si>
  <si>
    <r>
      <rPr>
        <sz val="10"/>
        <color indexed="8"/>
        <rFont val="微軟正黑體"/>
        <family val="2"/>
        <charset val="136"/>
      </rPr>
      <t>李栩鈺，林宗毅</t>
    </r>
  </si>
  <si>
    <t>9789868607927</t>
  </si>
  <si>
    <t>http://www.airitibooks.com/detail.aspx?PublicationID=P20111215003</t>
  </si>
  <si>
    <r>
      <rPr>
        <sz val="10"/>
        <color indexed="8"/>
        <rFont val="微軟正黑體"/>
        <family val="2"/>
        <charset val="136"/>
      </rPr>
      <t>美國的總統</t>
    </r>
  </si>
  <si>
    <r>
      <rPr>
        <sz val="10"/>
        <color indexed="8"/>
        <rFont val="微軟正黑體"/>
        <family val="2"/>
        <charset val="136"/>
      </rPr>
      <t>胡述兆</t>
    </r>
  </si>
  <si>
    <t>9789570524741</t>
  </si>
  <si>
    <t>http://www.airitibooks.com/detail.aspx?PublicationID=P20110420081</t>
  </si>
  <si>
    <t>他領導中國—胡錦濤新傳</t>
  </si>
  <si>
    <r>
      <rPr>
        <sz val="10"/>
        <color indexed="8"/>
        <rFont val="新細明體"/>
        <family val="1"/>
        <charset val="136"/>
      </rPr>
      <t>明鏡新聞出版集團</t>
    </r>
  </si>
  <si>
    <r>
      <rPr>
        <sz val="10"/>
        <color indexed="8"/>
        <rFont val="新細明體"/>
        <family val="1"/>
        <charset val="136"/>
      </rPr>
      <t>文思詠、任知初</t>
    </r>
  </si>
  <si>
    <t>9789628744336</t>
  </si>
  <si>
    <t>http://www.airitibooks.com/detail.aspx?PublicationID=P20130521106</t>
  </si>
  <si>
    <r>
      <rPr>
        <sz val="10"/>
        <color indexed="8"/>
        <rFont val="微軟正黑體"/>
        <family val="2"/>
        <charset val="136"/>
      </rPr>
      <t>劉曉波傳</t>
    </r>
    <r>
      <rPr>
        <sz val="10"/>
        <color indexed="8"/>
        <rFont val="Arial"/>
        <family val="2"/>
      </rPr>
      <t>-</t>
    </r>
    <r>
      <rPr>
        <sz val="10"/>
        <color indexed="8"/>
        <rFont val="微軟正黑體"/>
        <family val="2"/>
        <charset val="136"/>
      </rPr>
      <t>諾貝爾和平獎得主</t>
    </r>
  </si>
  <si>
    <r>
      <rPr>
        <sz val="10"/>
        <color indexed="8"/>
        <rFont val="微軟正黑體"/>
        <family val="2"/>
        <charset val="136"/>
      </rPr>
      <t>公小玄</t>
    </r>
  </si>
  <si>
    <t>9781935981077</t>
  </si>
  <si>
    <t>http://www.airitibooks.com/detail.aspx?PublicationID=P20130521103</t>
  </si>
  <si>
    <t>原出版年代2011, 生產後發現出版社提供資訊有誤，更新為2010</t>
  </si>
  <si>
    <r>
      <rPr>
        <sz val="10"/>
        <color indexed="8"/>
        <rFont val="新細明體"/>
        <family val="1"/>
        <charset val="136"/>
      </rPr>
      <t>他將領導中國</t>
    </r>
    <r>
      <rPr>
        <sz val="10"/>
        <color indexed="8"/>
        <rFont val="Arial"/>
        <family val="2"/>
      </rPr>
      <t>-</t>
    </r>
    <r>
      <rPr>
        <sz val="10"/>
        <color indexed="8"/>
        <rFont val="新細明體"/>
        <family val="1"/>
        <charset val="136"/>
      </rPr>
      <t>習近平傳</t>
    </r>
  </si>
  <si>
    <r>
      <rPr>
        <sz val="10"/>
        <color indexed="8"/>
        <rFont val="新細明體"/>
        <family val="1"/>
        <charset val="136"/>
      </rPr>
      <t>高曉</t>
    </r>
  </si>
  <si>
    <t>9789628744442</t>
  </si>
  <si>
    <t>http://www.airitibooks.com/detail.aspx?PublicationID=P20130523033</t>
  </si>
  <si>
    <r>
      <rPr>
        <sz val="10"/>
        <color indexed="8"/>
        <rFont val="微軟正黑體"/>
        <family val="2"/>
        <charset val="136"/>
      </rPr>
      <t>中國十大富豪家族</t>
    </r>
  </si>
  <si>
    <r>
      <rPr>
        <sz val="10"/>
        <color indexed="8"/>
        <rFont val="微軟正黑體"/>
        <family val="2"/>
        <charset val="136"/>
      </rPr>
      <t>費岩</t>
    </r>
  </si>
  <si>
    <t>9781935981138</t>
  </si>
  <si>
    <t>http://www.airitibooks.com/detail.aspx?PublicationID=P20130523032</t>
  </si>
  <si>
    <r>
      <rPr>
        <sz val="10"/>
        <color indexed="8"/>
        <rFont val="微軟正黑體"/>
        <family val="2"/>
        <charset val="136"/>
      </rPr>
      <t>生活</t>
    </r>
    <phoneticPr fontId="9" type="noConversion"/>
  </si>
  <si>
    <r>
      <rPr>
        <sz val="10"/>
        <color indexed="8"/>
        <rFont val="微軟正黑體"/>
        <family val="2"/>
        <charset val="136"/>
      </rPr>
      <t>吳寶春按讚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微軟正黑體"/>
        <family val="2"/>
        <charset val="136"/>
      </rPr>
      <t>健康優土產</t>
    </r>
    <phoneticPr fontId="9" type="noConversion"/>
  </si>
  <si>
    <r>
      <rPr>
        <sz val="10"/>
        <rFont val="微軟正黑體"/>
        <family val="2"/>
        <charset val="136"/>
      </rPr>
      <t>吳寶春著</t>
    </r>
    <r>
      <rPr>
        <sz val="10"/>
        <rFont val="Arial"/>
        <family val="2"/>
      </rPr>
      <t xml:space="preserve"> </t>
    </r>
    <r>
      <rPr>
        <sz val="10"/>
        <rFont val="微軟正黑體"/>
        <family val="2"/>
        <charset val="136"/>
      </rPr>
      <t>中時編輯部策畫</t>
    </r>
    <r>
      <rPr>
        <sz val="10"/>
        <rFont val="Arial"/>
        <family val="2"/>
      </rPr>
      <t xml:space="preserve"> </t>
    </r>
    <phoneticPr fontId="9" type="noConversion"/>
  </si>
  <si>
    <t>9789571356570</t>
  </si>
  <si>
    <t>http://www.airitibooks.com/detail.aspx?PublicationID=P20130205008</t>
  </si>
  <si>
    <r>
      <rPr>
        <sz val="10"/>
        <color indexed="8"/>
        <rFont val="微軟正黑體"/>
        <family val="2"/>
        <charset val="136"/>
      </rPr>
      <t>沿著海濱走，台灣</t>
    </r>
    <r>
      <rPr>
        <sz val="10"/>
        <color indexed="8"/>
        <rFont val="Arial"/>
        <family val="2"/>
      </rPr>
      <t>60</t>
    </r>
    <r>
      <rPr>
        <sz val="10"/>
        <color indexed="8"/>
        <rFont val="微軟正黑體"/>
        <family val="2"/>
        <charset val="136"/>
      </rPr>
      <t>個最美樂活景點</t>
    </r>
    <phoneticPr fontId="9" type="noConversion"/>
  </si>
  <si>
    <r>
      <rPr>
        <sz val="10"/>
        <color indexed="8"/>
        <rFont val="微軟正黑體"/>
        <family val="2"/>
        <charset val="136"/>
      </rPr>
      <t>華成圖書出版股份有限公司</t>
    </r>
    <phoneticPr fontId="9" type="noConversion"/>
  </si>
  <si>
    <t>Clare</t>
    <phoneticPr fontId="9" type="noConversion"/>
  </si>
  <si>
    <t>9789861921419</t>
  </si>
  <si>
    <t>http://www.airitibooks.com/detail.aspx?PublicationID=P20130125050</t>
  </si>
  <si>
    <r>
      <rPr>
        <sz val="10"/>
        <color indexed="8"/>
        <rFont val="微軟正黑體"/>
        <family val="2"/>
        <charset val="136"/>
      </rPr>
      <t>在旅館房間裡旅行</t>
    </r>
    <phoneticPr fontId="9" type="noConversion"/>
  </si>
  <si>
    <r>
      <rPr>
        <sz val="10"/>
        <rFont val="微軟正黑體"/>
        <family val="2"/>
        <charset val="136"/>
      </rPr>
      <t>丁一</t>
    </r>
    <phoneticPr fontId="9" type="noConversion"/>
  </si>
  <si>
    <t>9789571356587</t>
  </si>
  <si>
    <t>http://www.airitibooks.com/detail.aspx?PublicationID=P20130205006</t>
  </si>
  <si>
    <r>
      <rPr>
        <sz val="10"/>
        <color indexed="8"/>
        <rFont val="微軟正黑體"/>
        <family val="2"/>
        <charset val="136"/>
      </rPr>
      <t>家事小老師：家事眉角報給你知</t>
    </r>
    <phoneticPr fontId="9" type="noConversion"/>
  </si>
  <si>
    <r>
      <rPr>
        <sz val="10"/>
        <color indexed="8"/>
        <rFont val="微軟正黑體"/>
        <family val="2"/>
        <charset val="136"/>
      </rPr>
      <t>智學堂</t>
    </r>
    <phoneticPr fontId="9" type="noConversion"/>
  </si>
  <si>
    <r>
      <rPr>
        <sz val="10"/>
        <color indexed="8"/>
        <rFont val="微軟正黑體"/>
        <family val="2"/>
        <charset val="136"/>
      </rPr>
      <t>許書蓉</t>
    </r>
    <phoneticPr fontId="9" type="noConversion"/>
  </si>
  <si>
    <t>9789868888050</t>
  </si>
  <si>
    <r>
      <t>420</t>
    </r>
    <r>
      <rPr>
        <sz val="10"/>
        <color indexed="8"/>
        <rFont val="微軟正黑體"/>
        <family val="2"/>
        <charset val="136"/>
      </rPr>
      <t>家政</t>
    </r>
    <phoneticPr fontId="9" type="noConversion"/>
  </si>
  <si>
    <t>http://www.airitibooks.com/detail.aspx?PublicationID=P20130314014</t>
  </si>
  <si>
    <r>
      <rPr>
        <sz val="10"/>
        <color indexed="8"/>
        <rFont val="微軟正黑體"/>
        <family val="2"/>
        <charset val="136"/>
      </rPr>
      <t>首爾自助超簡單</t>
    </r>
  </si>
  <si>
    <r>
      <rPr>
        <sz val="10"/>
        <color indexed="8"/>
        <rFont val="微軟正黑體"/>
        <family val="2"/>
        <charset val="136"/>
      </rPr>
      <t>華成圖書出版股份有限公司</t>
    </r>
  </si>
  <si>
    <t>Mavis</t>
  </si>
  <si>
    <t>9789861921501</t>
  </si>
  <si>
    <t>http://www.airitibooks.com/detail.aspx?PublicationID=P20130125059</t>
  </si>
  <si>
    <r>
      <rPr>
        <sz val="10"/>
        <color indexed="8"/>
        <rFont val="微軟正黑體"/>
        <family val="2"/>
        <charset val="136"/>
      </rPr>
      <t>我的瑜珈‧我的旅程：</t>
    </r>
    <r>
      <rPr>
        <sz val="10"/>
        <color indexed="8"/>
        <rFont val="Arial"/>
        <family val="2"/>
      </rPr>
      <t>365</t>
    </r>
    <r>
      <rPr>
        <sz val="10"/>
        <color indexed="8"/>
        <rFont val="微軟正黑體"/>
        <family val="2"/>
        <charset val="136"/>
      </rPr>
      <t>堂的瑜珈課</t>
    </r>
  </si>
  <si>
    <t>9789868588066</t>
  </si>
  <si>
    <r>
      <t>410</t>
    </r>
    <r>
      <rPr>
        <sz val="10"/>
        <color indexed="8"/>
        <rFont val="微軟正黑體"/>
        <family val="2"/>
        <charset val="136"/>
      </rPr>
      <t>醫藥</t>
    </r>
  </si>
  <si>
    <t>http://www.airitibooks.com/detail.aspx?PublicationID=P20121119027</t>
  </si>
  <si>
    <r>
      <rPr>
        <sz val="10"/>
        <color indexed="8"/>
        <rFont val="微軟正黑體"/>
        <family val="2"/>
        <charset val="136"/>
      </rPr>
      <t>無規則，居食歐洲</t>
    </r>
    <phoneticPr fontId="9" type="noConversion"/>
  </si>
  <si>
    <r>
      <rPr>
        <sz val="10"/>
        <color indexed="8"/>
        <rFont val="微軟正黑體"/>
        <family val="2"/>
        <charset val="136"/>
      </rPr>
      <t>戴雅芳</t>
    </r>
    <phoneticPr fontId="9" type="noConversion"/>
  </si>
  <si>
    <t>9789861921532</t>
  </si>
  <si>
    <r>
      <t>740</t>
    </r>
    <r>
      <rPr>
        <sz val="10"/>
        <color indexed="8"/>
        <rFont val="微軟正黑體"/>
        <family val="2"/>
        <charset val="136"/>
      </rPr>
      <t>歐洲史地</t>
    </r>
    <phoneticPr fontId="9" type="noConversion"/>
  </si>
  <si>
    <t>http://www.airitibooks.com/detail.aspx?PublicationID=P20130125053</t>
  </si>
  <si>
    <r>
      <rPr>
        <sz val="10"/>
        <color indexed="8"/>
        <rFont val="微軟正黑體"/>
        <family val="2"/>
        <charset val="136"/>
      </rPr>
      <t>簡單住好宅</t>
    </r>
  </si>
  <si>
    <r>
      <rPr>
        <sz val="10"/>
        <color indexed="8"/>
        <rFont val="微軟正黑體"/>
        <family val="2"/>
        <charset val="136"/>
      </rPr>
      <t>天地道（</t>
    </r>
    <r>
      <rPr>
        <sz val="10"/>
        <color indexed="8"/>
        <rFont val="Arial"/>
        <family val="2"/>
      </rPr>
      <t>5</t>
    </r>
    <r>
      <rPr>
        <sz val="10"/>
        <color indexed="8"/>
        <rFont val="微軟正黑體"/>
        <family val="2"/>
        <charset val="136"/>
      </rPr>
      <t>）</t>
    </r>
  </si>
  <si>
    <r>
      <rPr>
        <sz val="10"/>
        <color indexed="8"/>
        <rFont val="微軟正黑體"/>
        <family val="2"/>
        <charset val="136"/>
      </rPr>
      <t>林金郎</t>
    </r>
  </si>
  <si>
    <t>9789866047947</t>
  </si>
  <si>
    <r>
      <t>290</t>
    </r>
    <r>
      <rPr>
        <sz val="10"/>
        <color indexed="8"/>
        <rFont val="微軟正黑體"/>
        <family val="2"/>
        <charset val="136"/>
      </rPr>
      <t>術數；迷信</t>
    </r>
  </si>
  <si>
    <t>http://www.airitibooks.com/detail.aspx?PublicationID=P20121203009</t>
  </si>
  <si>
    <r>
      <rPr>
        <sz val="10"/>
        <color indexed="8"/>
        <rFont val="微軟正黑體"/>
        <family val="2"/>
        <charset val="136"/>
      </rPr>
      <t>真的很好吃！跟著大廚逛賣場做料理</t>
    </r>
    <phoneticPr fontId="9" type="noConversion"/>
  </si>
  <si>
    <r>
      <rPr>
        <sz val="10"/>
        <color indexed="8"/>
        <rFont val="微軟正黑體"/>
        <family val="2"/>
        <charset val="136"/>
      </rPr>
      <t>和平國際</t>
    </r>
  </si>
  <si>
    <r>
      <rPr>
        <sz val="10"/>
        <color indexed="8"/>
        <rFont val="微軟正黑體"/>
        <family val="2"/>
        <charset val="136"/>
      </rPr>
      <t>林昕志</t>
    </r>
  </si>
  <si>
    <t>9789866041310</t>
  </si>
  <si>
    <t>http://www.airitibooks.com/detail.aspx?PublicationID=P20121115154</t>
  </si>
  <si>
    <r>
      <rPr>
        <sz val="10"/>
        <color indexed="8"/>
        <rFont val="微軟正黑體"/>
        <family val="2"/>
        <charset val="136"/>
      </rPr>
      <t>這樣好吃！</t>
    </r>
    <r>
      <rPr>
        <sz val="10"/>
        <color indexed="8"/>
        <rFont val="Arial"/>
        <family val="2"/>
      </rPr>
      <t>5</t>
    </r>
    <r>
      <rPr>
        <sz val="10"/>
        <color indexed="8"/>
        <rFont val="微軟正黑體"/>
        <family val="2"/>
        <charset val="136"/>
      </rPr>
      <t>分鐘做出變化無限的超級美味</t>
    </r>
  </si>
  <si>
    <r>
      <rPr>
        <sz val="10"/>
        <color indexed="8"/>
        <rFont val="微軟正黑體"/>
        <family val="2"/>
        <charset val="136"/>
      </rPr>
      <t>維多利亞</t>
    </r>
  </si>
  <si>
    <t>9789866041327</t>
  </si>
  <si>
    <t>http://www.airitibooks.com/detail.aspx?PublicationID=P20121115153</t>
  </si>
  <si>
    <r>
      <rPr>
        <sz val="10"/>
        <color indexed="8"/>
        <rFont val="微軟正黑體"/>
        <family val="2"/>
        <charset val="136"/>
      </rPr>
      <t>東京小旅及保健採購地圖</t>
    </r>
  </si>
  <si>
    <r>
      <rPr>
        <sz val="10"/>
        <color indexed="8"/>
        <rFont val="微軟正黑體"/>
        <family val="2"/>
        <charset val="136"/>
      </rPr>
      <t>大康出版社</t>
    </r>
  </si>
  <si>
    <r>
      <rPr>
        <sz val="10"/>
        <color indexed="8"/>
        <rFont val="微軟正黑體"/>
        <family val="2"/>
        <charset val="136"/>
      </rPr>
      <t>鄭世彬</t>
    </r>
  </si>
  <si>
    <t>9789866353239</t>
  </si>
  <si>
    <t>http://www.airitibooks.com/detail.aspx?PublicationID=P20130510004</t>
  </si>
  <si>
    <r>
      <rPr>
        <sz val="10"/>
        <color indexed="8"/>
        <rFont val="微軟正黑體"/>
        <family val="2"/>
        <charset val="136"/>
      </rPr>
      <t>吃五穀雜糧做漂亮女人</t>
    </r>
  </si>
  <si>
    <r>
      <rPr>
        <sz val="10"/>
        <color indexed="8"/>
        <rFont val="微軟正黑體"/>
        <family val="2"/>
        <charset val="136"/>
      </rPr>
      <t>王美如</t>
    </r>
  </si>
  <si>
    <t>9789866030253</t>
  </si>
  <si>
    <t>http://www.airitibooks.com/detail.aspx?PublicationID=P20130610030</t>
  </si>
  <si>
    <r>
      <rPr>
        <sz val="10"/>
        <color indexed="8"/>
        <rFont val="微軟正黑體"/>
        <family val="2"/>
        <charset val="136"/>
      </rPr>
      <t>生活妙招偷吃步</t>
    </r>
    <phoneticPr fontId="9" type="noConversion"/>
  </si>
  <si>
    <r>
      <rPr>
        <sz val="10"/>
        <color indexed="8"/>
        <rFont val="微軟正黑體"/>
        <family val="2"/>
        <charset val="136"/>
      </rPr>
      <t>方雅晴</t>
    </r>
    <phoneticPr fontId="9" type="noConversion"/>
  </si>
  <si>
    <t>9789868888029</t>
  </si>
  <si>
    <t>http://www.airitibooks.com/detail.aspx?PublicationID=P20130314005</t>
  </si>
  <si>
    <r>
      <rPr>
        <sz val="10"/>
        <color indexed="8"/>
        <rFont val="微軟正黑體"/>
        <family val="2"/>
        <charset val="136"/>
      </rPr>
      <t>樂活好幫手！小蘇打的</t>
    </r>
    <r>
      <rPr>
        <sz val="10"/>
        <color indexed="8"/>
        <rFont val="Arial"/>
        <family val="2"/>
      </rPr>
      <t>63</t>
    </r>
    <r>
      <rPr>
        <sz val="10"/>
        <color indexed="8"/>
        <rFont val="微軟正黑體"/>
        <family val="2"/>
        <charset val="136"/>
      </rPr>
      <t>種無毒清潔神奇功效</t>
    </r>
    <phoneticPr fontId="9" type="noConversion"/>
  </si>
  <si>
    <t>ALL FRESH03</t>
  </si>
  <si>
    <r>
      <rPr>
        <sz val="10"/>
        <color indexed="8"/>
        <rFont val="微軟正黑體"/>
        <family val="2"/>
        <charset val="136"/>
      </rPr>
      <t>挪亞方舟文化創意工作室</t>
    </r>
  </si>
  <si>
    <t>9789866041747</t>
  </si>
  <si>
    <t>http://www.airitibooks.com/detail.aspx?PublicationID=P20121115140</t>
  </si>
  <si>
    <r>
      <rPr>
        <sz val="10"/>
        <color indexed="8"/>
        <rFont val="微軟正黑體"/>
        <family val="2"/>
        <charset val="136"/>
      </rPr>
      <t>不是多吃就好，這樣吃維生素＆礦物質才健康！</t>
    </r>
  </si>
  <si>
    <r>
      <rPr>
        <sz val="10"/>
        <color indexed="8"/>
        <rFont val="微軟正黑體"/>
        <family val="2"/>
        <charset val="136"/>
      </rPr>
      <t>活泉書坊有限公司</t>
    </r>
  </si>
  <si>
    <r>
      <rPr>
        <sz val="10"/>
        <color indexed="8"/>
        <rFont val="微軟正黑體"/>
        <family val="2"/>
        <charset val="136"/>
      </rPr>
      <t>健康新亮點</t>
    </r>
    <r>
      <rPr>
        <sz val="10"/>
        <color indexed="8"/>
        <rFont val="Arial"/>
        <family val="2"/>
      </rPr>
      <t>11</t>
    </r>
  </si>
  <si>
    <r>
      <rPr>
        <sz val="10"/>
        <color indexed="8"/>
        <rFont val="微軟正黑體"/>
        <family val="2"/>
        <charset val="136"/>
      </rPr>
      <t>楊新玲</t>
    </r>
  </si>
  <si>
    <t>9789862711866</t>
  </si>
  <si>
    <r>
      <t>390</t>
    </r>
    <r>
      <rPr>
        <sz val="10"/>
        <color indexed="8"/>
        <rFont val="微軟正黑體"/>
        <family val="2"/>
        <charset val="136"/>
      </rPr>
      <t>人類學</t>
    </r>
  </si>
  <si>
    <t>http://www.airitibooks.com/detail.aspx?PublicationID=P20121121144</t>
  </si>
  <si>
    <r>
      <t>45</t>
    </r>
    <r>
      <rPr>
        <sz val="10"/>
        <color indexed="8"/>
        <rFont val="微軟正黑體"/>
        <family val="2"/>
        <charset val="136"/>
      </rPr>
      <t>歲退休，你準備好了？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</si>
  <si>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微軟正黑體"/>
        <family val="2"/>
        <charset val="136"/>
      </rPr>
      <t>人生顧問：</t>
    </r>
    <r>
      <rPr>
        <sz val="10"/>
        <color indexed="8"/>
        <rFont val="Arial"/>
        <family val="2"/>
      </rPr>
      <t>177</t>
    </r>
  </si>
  <si>
    <r>
      <rPr>
        <sz val="10"/>
        <color indexed="8"/>
        <rFont val="微軟正黑體"/>
        <family val="2"/>
        <charset val="136"/>
      </rPr>
      <t>田臨斌</t>
    </r>
  </si>
  <si>
    <t>9789571355207</t>
  </si>
  <si>
    <t>http://www.airitibooks.com/detail.aspx?PublicationID=P20120620059</t>
  </si>
  <si>
    <r>
      <rPr>
        <sz val="10"/>
        <color indexed="8"/>
        <rFont val="微軟正黑體"/>
        <family val="2"/>
        <charset val="136"/>
      </rPr>
      <t>車行</t>
    </r>
    <r>
      <rPr>
        <sz val="10"/>
        <color indexed="8"/>
        <rFont val="Arial"/>
        <family val="2"/>
      </rPr>
      <t>3000</t>
    </r>
    <r>
      <rPr>
        <sz val="10"/>
        <color indexed="8"/>
        <rFont val="微軟正黑體"/>
        <family val="2"/>
        <charset val="136"/>
      </rPr>
      <t>公里暢遊英國</t>
    </r>
  </si>
  <si>
    <r>
      <rPr>
        <sz val="10"/>
        <color indexed="8"/>
        <rFont val="微軟正黑體"/>
        <family val="2"/>
        <charset val="136"/>
      </rPr>
      <t>自主行系列</t>
    </r>
    <r>
      <rPr>
        <sz val="10"/>
        <color indexed="8"/>
        <rFont val="Arial"/>
        <family val="2"/>
      </rPr>
      <t>121</t>
    </r>
  </si>
  <si>
    <r>
      <rPr>
        <sz val="10"/>
        <color indexed="8"/>
        <rFont val="微軟正黑體"/>
        <family val="2"/>
        <charset val="136"/>
      </rPr>
      <t>賴富蘋</t>
    </r>
  </si>
  <si>
    <t>9789861921334</t>
  </si>
  <si>
    <t>http://www.airitibooks.com/detail.aspx?PublicationID=P20121211005</t>
  </si>
  <si>
    <r>
      <rPr>
        <sz val="10"/>
        <color indexed="8"/>
        <rFont val="微軟正黑體"/>
        <family val="2"/>
        <charset val="136"/>
      </rPr>
      <t>起司蛋糕圖解版</t>
    </r>
  </si>
  <si>
    <r>
      <rPr>
        <sz val="10"/>
        <color indexed="8"/>
        <rFont val="微軟正黑體"/>
        <family val="2"/>
        <charset val="136"/>
      </rPr>
      <t>邦聯文化事業有限公司</t>
    </r>
  </si>
  <si>
    <r>
      <t>Daily Cooking</t>
    </r>
    <r>
      <rPr>
        <sz val="10"/>
        <color indexed="8"/>
        <rFont val="微軟正黑體"/>
        <family val="2"/>
        <charset val="136"/>
      </rPr>
      <t>：</t>
    </r>
    <r>
      <rPr>
        <sz val="10"/>
        <color indexed="8"/>
        <rFont val="Arial"/>
        <family val="2"/>
      </rPr>
      <t>52</t>
    </r>
  </si>
  <si>
    <r>
      <rPr>
        <sz val="10"/>
        <color indexed="8"/>
        <rFont val="微軟正黑體"/>
        <family val="2"/>
        <charset val="136"/>
      </rPr>
      <t>王安琪</t>
    </r>
  </si>
  <si>
    <t>9789866232244</t>
  </si>
  <si>
    <t>http://www.airitibooks.com/detail.aspx?PublicationID=P20120704020</t>
  </si>
  <si>
    <r>
      <t>20</t>
    </r>
    <r>
      <rPr>
        <sz val="10"/>
        <color indexed="8"/>
        <rFont val="微軟正黑體"/>
        <family val="2"/>
        <charset val="136"/>
      </rPr>
      <t>幾歲就做對的事：兩個世紀以來影響美國青年的第一勵志書</t>
    </r>
  </si>
  <si>
    <t>Grow6</t>
  </si>
  <si>
    <r>
      <rPr>
        <sz val="10"/>
        <color indexed="8"/>
        <rFont val="微軟正黑體"/>
        <family val="2"/>
        <charset val="136"/>
      </rPr>
      <t>納撒尼爾‧</t>
    </r>
    <r>
      <rPr>
        <sz val="10"/>
        <color indexed="8"/>
        <rFont val="Arial"/>
        <family val="2"/>
      </rPr>
      <t>C</t>
    </r>
    <r>
      <rPr>
        <sz val="10"/>
        <color indexed="8"/>
        <rFont val="微軟正黑體"/>
        <family val="2"/>
        <charset val="136"/>
      </rPr>
      <t>‧福勒</t>
    </r>
  </si>
  <si>
    <t>9789868781016</t>
  </si>
  <si>
    <t>http://www.airitibooks.com/detail.aspx?PublicationID=P20121025033</t>
  </si>
  <si>
    <r>
      <rPr>
        <sz val="10"/>
        <color indexed="8"/>
        <rFont val="微軟正黑體"/>
        <family val="2"/>
        <charset val="136"/>
      </rPr>
      <t>怎麼吃都能瘦！花小錢就能做的美人低卡輕食</t>
    </r>
    <phoneticPr fontId="9" type="noConversion"/>
  </si>
  <si>
    <t>Color Life 28</t>
  </si>
  <si>
    <t>9789862712184</t>
  </si>
  <si>
    <t>http://www.airitibooks.com/detail.aspx?PublicationID=P20121121150</t>
  </si>
  <si>
    <r>
      <rPr>
        <sz val="10"/>
        <color indexed="8"/>
        <rFont val="微軟正黑體"/>
        <family val="2"/>
        <charset val="136"/>
      </rPr>
      <t>危機就是機會</t>
    </r>
  </si>
  <si>
    <r>
      <rPr>
        <sz val="10"/>
        <color indexed="8"/>
        <rFont val="微軟正黑體"/>
        <family val="2"/>
        <charset val="136"/>
      </rPr>
      <t>喬木書房</t>
    </r>
  </si>
  <si>
    <r>
      <rPr>
        <sz val="10"/>
        <color indexed="8"/>
        <rFont val="微軟正黑體"/>
        <family val="2"/>
        <charset val="136"/>
      </rPr>
      <t>謝高德</t>
    </r>
  </si>
  <si>
    <t>9789866546600</t>
  </si>
  <si>
    <t>http://www.airitibooks.com/detail.aspx?PublicationID=P20130319032</t>
  </si>
  <si>
    <r>
      <rPr>
        <sz val="10"/>
        <color indexed="8"/>
        <rFont val="微軟正黑體"/>
        <family val="2"/>
        <charset val="136"/>
      </rPr>
      <t>魅力書</t>
    </r>
    <phoneticPr fontId="9" type="noConversion"/>
  </si>
  <si>
    <r>
      <rPr>
        <sz val="10"/>
        <color indexed="8"/>
        <rFont val="微軟正黑體"/>
        <family val="2"/>
        <charset val="136"/>
      </rPr>
      <t>老樹創意出版中心</t>
    </r>
  </si>
  <si>
    <r>
      <t>Betty</t>
    </r>
    <r>
      <rPr>
        <sz val="10"/>
        <color indexed="8"/>
        <rFont val="微軟正黑體"/>
        <family val="2"/>
        <charset val="136"/>
      </rPr>
      <t>馮</t>
    </r>
  </si>
  <si>
    <t>9789866297342</t>
  </si>
  <si>
    <t>http://www.airitibooks.com/detail.aspx?PublicationID=P20130125025</t>
  </si>
  <si>
    <r>
      <rPr>
        <sz val="10"/>
        <color indexed="8"/>
        <rFont val="微軟正黑體"/>
        <family val="2"/>
        <charset val="136"/>
      </rPr>
      <t>土包子愛臺灣</t>
    </r>
    <phoneticPr fontId="9" type="noConversion"/>
  </si>
  <si>
    <r>
      <rPr>
        <sz val="10"/>
        <rFont val="微軟正黑體"/>
        <family val="2"/>
        <charset val="136"/>
      </rPr>
      <t>吳鳳</t>
    </r>
    <r>
      <rPr>
        <sz val="10"/>
        <rFont val="Arial"/>
        <family val="2"/>
      </rPr>
      <t xml:space="preserve"> Rifat Karlova</t>
    </r>
    <phoneticPr fontId="9" type="noConversion"/>
  </si>
  <si>
    <t>9789571356075</t>
  </si>
  <si>
    <t>http://www.airitibooks.com/detail.aspx?PublicationID=P20130205001</t>
  </si>
  <si>
    <r>
      <rPr>
        <sz val="10"/>
        <color indexed="8"/>
        <rFont val="微軟正黑體"/>
        <family val="2"/>
        <charset val="136"/>
      </rPr>
      <t>居遊塔吉克‧體驗伊斯蘭文化</t>
    </r>
  </si>
  <si>
    <r>
      <rPr>
        <sz val="10"/>
        <color indexed="8"/>
        <rFont val="微軟正黑體"/>
        <family val="2"/>
        <charset val="136"/>
      </rPr>
      <t>閱讀系列</t>
    </r>
    <r>
      <rPr>
        <sz val="10"/>
        <color indexed="8"/>
        <rFont val="Arial"/>
        <family val="2"/>
      </rPr>
      <t>23</t>
    </r>
  </si>
  <si>
    <r>
      <rPr>
        <sz val="10"/>
        <color indexed="8"/>
        <rFont val="微軟正黑體"/>
        <family val="2"/>
        <charset val="136"/>
      </rPr>
      <t>左拉</t>
    </r>
  </si>
  <si>
    <t>9789861921310</t>
  </si>
  <si>
    <t>http://www.airitibooks.com/detail.aspx?PublicationID=P20121211007</t>
  </si>
  <si>
    <r>
      <rPr>
        <sz val="10"/>
        <color indexed="8"/>
        <rFont val="微軟正黑體"/>
        <family val="2"/>
        <charset val="136"/>
      </rPr>
      <t>穿越</t>
    </r>
    <r>
      <rPr>
        <sz val="10"/>
        <color indexed="8"/>
        <rFont val="Arial"/>
        <family val="2"/>
      </rPr>
      <t>9</t>
    </r>
    <r>
      <rPr>
        <sz val="10"/>
        <color indexed="8"/>
        <rFont val="微軟正黑體"/>
        <family val="2"/>
        <charset val="136"/>
      </rPr>
      <t>又</t>
    </r>
    <r>
      <rPr>
        <sz val="10"/>
        <color indexed="8"/>
        <rFont val="Arial"/>
        <family val="2"/>
      </rPr>
      <t>3/4</t>
    </r>
    <r>
      <rPr>
        <sz val="10"/>
        <color indexed="8"/>
        <rFont val="微軟正黑體"/>
        <family val="2"/>
        <charset val="136"/>
      </rPr>
      <t>月台，漫遊英國</t>
    </r>
  </si>
  <si>
    <r>
      <rPr>
        <sz val="10"/>
        <color indexed="8"/>
        <rFont val="微軟正黑體"/>
        <family val="2"/>
        <charset val="136"/>
      </rPr>
      <t>自主行系列</t>
    </r>
    <r>
      <rPr>
        <sz val="10"/>
        <color indexed="8"/>
        <rFont val="Arial"/>
        <family val="2"/>
      </rPr>
      <t>123</t>
    </r>
  </si>
  <si>
    <r>
      <rPr>
        <sz val="10"/>
        <color indexed="8"/>
        <rFont val="微軟正黑體"/>
        <family val="2"/>
        <charset val="136"/>
      </rPr>
      <t>蕭立馨</t>
    </r>
  </si>
  <si>
    <t>9789861921358</t>
  </si>
  <si>
    <t>http://www.airitibooks.com/detail.aspx?PublicationID=P20121211008</t>
  </si>
  <si>
    <r>
      <rPr>
        <sz val="10"/>
        <color indexed="8"/>
        <rFont val="微軟正黑體"/>
        <family val="2"/>
        <charset val="136"/>
      </rPr>
      <t>斯里蘭卡－不華麗的精采</t>
    </r>
    <phoneticPr fontId="9" type="noConversion"/>
  </si>
  <si>
    <r>
      <rPr>
        <sz val="10"/>
        <color indexed="8"/>
        <rFont val="微軟正黑體"/>
        <family val="2"/>
        <charset val="136"/>
      </rPr>
      <t>汪吉和</t>
    </r>
    <phoneticPr fontId="9" type="noConversion"/>
  </si>
  <si>
    <t>9789861921457</t>
  </si>
  <si>
    <t>http://www.airitibooks.com/detail.aspx?PublicationID=P20130125052</t>
  </si>
  <si>
    <r>
      <rPr>
        <sz val="10"/>
        <color indexed="8"/>
        <rFont val="微軟正黑體"/>
        <family val="2"/>
        <charset val="136"/>
      </rPr>
      <t>華盛頓</t>
    </r>
    <r>
      <rPr>
        <sz val="10"/>
        <color indexed="8"/>
        <rFont val="Arial"/>
        <family val="2"/>
      </rPr>
      <t>D.C.</t>
    </r>
    <r>
      <rPr>
        <sz val="10"/>
        <color indexed="8"/>
        <rFont val="微軟正黑體"/>
        <family val="2"/>
        <charset val="136"/>
      </rPr>
      <t>自助超簡單</t>
    </r>
  </si>
  <si>
    <r>
      <rPr>
        <sz val="10"/>
        <color indexed="8"/>
        <rFont val="微軟正黑體"/>
        <family val="2"/>
        <charset val="136"/>
      </rPr>
      <t>郝英琪</t>
    </r>
  </si>
  <si>
    <t>9789861921518</t>
  </si>
  <si>
    <t>http://www.airitibooks.com/detail.aspx?PublicationID=P20130125060</t>
  </si>
  <si>
    <r>
      <rPr>
        <sz val="10"/>
        <color indexed="8"/>
        <rFont val="微軟正黑體"/>
        <family val="2"/>
        <charset val="136"/>
      </rPr>
      <t>快樂心理學：每天懂一點，快樂在身邊！</t>
    </r>
  </si>
  <si>
    <t>Grow12</t>
  </si>
  <si>
    <r>
      <rPr>
        <sz val="10"/>
        <color indexed="8"/>
        <rFont val="微軟正黑體"/>
        <family val="2"/>
        <charset val="136"/>
      </rPr>
      <t>奧里森‧斯威特‧馬登</t>
    </r>
  </si>
  <si>
    <t>9789868820951</t>
  </si>
  <si>
    <t>http://www.airitibooks.com/detail.aspx?PublicationID=P20121025039</t>
  </si>
  <si>
    <r>
      <rPr>
        <sz val="10"/>
        <color indexed="8"/>
        <rFont val="新細明體"/>
        <family val="1"/>
        <charset val="136"/>
      </rPr>
      <t>生活</t>
    </r>
  </si>
  <si>
    <r>
      <rPr>
        <sz val="10"/>
        <color indexed="8"/>
        <rFont val="新細明體"/>
        <family val="1"/>
        <charset val="136"/>
      </rPr>
      <t>贏在轉捩點：機遇只留給有準備的人</t>
    </r>
  </si>
  <si>
    <r>
      <rPr>
        <sz val="10"/>
        <color indexed="8"/>
        <rFont val="新細明體"/>
        <family val="1"/>
        <charset val="136"/>
      </rPr>
      <t>冠橙出版有限公司</t>
    </r>
  </si>
  <si>
    <t>Life4</t>
  </si>
  <si>
    <r>
      <rPr>
        <sz val="10"/>
        <color indexed="8"/>
        <rFont val="新細明體"/>
        <family val="1"/>
        <charset val="136"/>
      </rPr>
      <t>弗雷德里克‧阿諾德</t>
    </r>
  </si>
  <si>
    <t>9789868781047</t>
  </si>
  <si>
    <t>http://www.airitibooks.com/detail.aspx?PublicationID=P20121025051</t>
  </si>
  <si>
    <r>
      <rPr>
        <sz val="10"/>
        <color indexed="8"/>
        <rFont val="微軟正黑體"/>
        <family val="2"/>
        <charset val="136"/>
      </rPr>
      <t>台北老街</t>
    </r>
    <phoneticPr fontId="9" type="noConversion"/>
  </si>
  <si>
    <r>
      <rPr>
        <sz val="10"/>
        <rFont val="微軟正黑體"/>
        <family val="2"/>
        <charset val="136"/>
      </rPr>
      <t>莊永明</t>
    </r>
    <phoneticPr fontId="9" type="noConversion"/>
  </si>
  <si>
    <t>9789571356501</t>
  </si>
  <si>
    <t>http://www.airitibooks.com/detail.aspx?PublicationID=P20130205005</t>
  </si>
  <si>
    <t>北極的呼喚－斯巴瓦、冰島、格陵蘭記行</t>
  </si>
  <si>
    <r>
      <rPr>
        <sz val="10"/>
        <color indexed="8"/>
        <rFont val="微軟正黑體"/>
        <family val="2"/>
        <charset val="136"/>
      </rPr>
      <t>秋雨文化事業股份有限公司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</si>
  <si>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張隆盛</t>
    </r>
    <phoneticPr fontId="9" type="noConversion"/>
  </si>
  <si>
    <t>9789867120328</t>
  </si>
  <si>
    <t>http://www.airitibooks.com/detail.aspx?PublicationID=P20130521181</t>
  </si>
  <si>
    <r>
      <rPr>
        <sz val="10"/>
        <color indexed="8"/>
        <rFont val="微軟正黑體"/>
        <family val="2"/>
        <charset val="136"/>
      </rPr>
      <t>葡萄酒</t>
    </r>
    <r>
      <rPr>
        <sz val="10"/>
        <color indexed="8"/>
        <rFont val="Arial"/>
        <family val="2"/>
      </rPr>
      <t>ABC</t>
    </r>
    <phoneticPr fontId="9" type="noConversion"/>
  </si>
  <si>
    <r>
      <rPr>
        <sz val="10"/>
        <color indexed="8"/>
        <rFont val="微軟正黑體"/>
        <family val="2"/>
        <charset val="136"/>
      </rPr>
      <t>楊子葆</t>
    </r>
    <phoneticPr fontId="9" type="noConversion"/>
  </si>
  <si>
    <t>9789867120502</t>
  </si>
  <si>
    <t>http://www.airitibooks.com/detail.aspx?PublicationID=P20130517063</t>
  </si>
  <si>
    <t>原出版年代2012, 生產後發現出版社提供資訊有誤，更新為2013</t>
  </si>
  <si>
    <r>
      <rPr>
        <sz val="10"/>
        <color indexed="8"/>
        <rFont val="微軟正黑體"/>
        <family val="2"/>
        <charset val="136"/>
      </rPr>
      <t>懶人也能成為家事王：省時省力的超效清潔術</t>
    </r>
    <phoneticPr fontId="9" type="noConversion"/>
  </si>
  <si>
    <t>Color Life27</t>
  </si>
  <si>
    <r>
      <rPr>
        <sz val="10"/>
        <color indexed="8"/>
        <rFont val="微軟正黑體"/>
        <family val="2"/>
        <charset val="136"/>
      </rPr>
      <t>活泉書坊編輯群</t>
    </r>
  </si>
  <si>
    <t>9789862711736</t>
  </si>
  <si>
    <t>http://www.airitibooks.com/detail.aspx?PublicationID=P20120720018</t>
  </si>
  <si>
    <r>
      <rPr>
        <sz val="10"/>
        <color indexed="8"/>
        <rFont val="微軟正黑體"/>
        <family val="2"/>
        <charset val="136"/>
      </rPr>
      <t>還心靈一個自由：改變心態，改變你的未來</t>
    </r>
  </si>
  <si>
    <r>
      <rPr>
        <sz val="10"/>
        <color indexed="8"/>
        <rFont val="微軟正黑體"/>
        <family val="2"/>
        <charset val="136"/>
      </rPr>
      <t>正面思考系列：</t>
    </r>
    <r>
      <rPr>
        <sz val="10"/>
        <color indexed="8"/>
        <rFont val="Arial"/>
        <family val="2"/>
      </rPr>
      <t>37</t>
    </r>
  </si>
  <si>
    <t>9789866145926</t>
  </si>
  <si>
    <t>http://www.airitibooks.com/detail.aspx?PublicationID=P20121105013</t>
  </si>
  <si>
    <r>
      <rPr>
        <sz val="10"/>
        <color indexed="8"/>
        <rFont val="微軟正黑體"/>
        <family val="2"/>
        <charset val="136"/>
      </rPr>
      <t>生活</t>
    </r>
    <phoneticPr fontId="9" type="noConversion"/>
  </si>
  <si>
    <r>
      <rPr>
        <sz val="10"/>
        <color indexed="8"/>
        <rFont val="微軟正黑體"/>
        <family val="2"/>
        <charset val="136"/>
      </rPr>
      <t>東京小旅及保健採購地圖：外用藥篇</t>
    </r>
  </si>
  <si>
    <t>9789866353215</t>
  </si>
  <si>
    <t>http://www.airitibooks.com/detail.aspx?PublicationID=P20130510005</t>
  </si>
  <si>
    <r>
      <rPr>
        <sz val="10"/>
        <color indexed="8"/>
        <rFont val="微軟正黑體"/>
        <family val="2"/>
        <charset val="136"/>
      </rPr>
      <t>怦然心動極致美顏底妝</t>
    </r>
  </si>
  <si>
    <r>
      <rPr>
        <sz val="10"/>
        <color indexed="8"/>
        <rFont val="微軟正黑體"/>
        <family val="2"/>
        <charset val="136"/>
      </rPr>
      <t>莫菱</t>
    </r>
  </si>
  <si>
    <t>9789866041549</t>
  </si>
  <si>
    <t>http://www.airitibooks.com/detail.aspx?PublicationID=P20121115146</t>
  </si>
  <si>
    <r>
      <rPr>
        <sz val="10"/>
        <color indexed="8"/>
        <rFont val="微軟正黑體"/>
        <family val="2"/>
        <charset val="136"/>
      </rPr>
      <t>換一個方式思考人生</t>
    </r>
  </si>
  <si>
    <r>
      <rPr>
        <sz val="10"/>
        <color indexed="8"/>
        <rFont val="微軟正黑體"/>
        <family val="2"/>
        <charset val="136"/>
      </rPr>
      <t>成長階梯系列</t>
    </r>
    <r>
      <rPr>
        <sz val="10"/>
        <color indexed="8"/>
        <rFont val="Arial"/>
        <family val="2"/>
      </rPr>
      <t>:34</t>
    </r>
  </si>
  <si>
    <r>
      <rPr>
        <sz val="10"/>
        <color indexed="8"/>
        <rFont val="微軟正黑體"/>
        <family val="2"/>
        <charset val="136"/>
      </rPr>
      <t>蘇逸群</t>
    </r>
  </si>
  <si>
    <t>9789866145377</t>
  </si>
  <si>
    <t>http://www.airitibooks.com/detail.aspx?PublicationID=P20120430016</t>
  </si>
  <si>
    <r>
      <rPr>
        <sz val="10"/>
        <color indexed="8"/>
        <rFont val="微軟正黑體"/>
        <family val="2"/>
        <charset val="136"/>
      </rPr>
      <t>冰箱食材收納保鮮真簡單</t>
    </r>
  </si>
  <si>
    <r>
      <rPr>
        <sz val="10"/>
        <color indexed="8"/>
        <rFont val="微軟正黑體"/>
        <family val="2"/>
        <charset val="136"/>
      </rPr>
      <t>生活新概念</t>
    </r>
    <r>
      <rPr>
        <sz val="10"/>
        <color indexed="8"/>
        <rFont val="Arial"/>
        <family val="2"/>
      </rPr>
      <t>01</t>
    </r>
  </si>
  <si>
    <r>
      <t>Green Life</t>
    </r>
    <r>
      <rPr>
        <sz val="10"/>
        <color indexed="8"/>
        <rFont val="微軟正黑體"/>
        <family val="2"/>
        <charset val="136"/>
      </rPr>
      <t>生活收納編輯部</t>
    </r>
  </si>
  <si>
    <t>9789862253076</t>
  </si>
  <si>
    <t>http://www.airitibooks.com/detail.aspx?PublicationID=P20121115123</t>
  </si>
  <si>
    <r>
      <rPr>
        <sz val="10"/>
        <color indexed="8"/>
        <rFont val="微軟正黑體"/>
        <family val="2"/>
        <charset val="136"/>
      </rPr>
      <t>你的身體幾歲了？</t>
    </r>
    <phoneticPr fontId="9" type="noConversion"/>
  </si>
  <si>
    <r>
      <rPr>
        <sz val="10"/>
        <color indexed="8"/>
        <rFont val="微軟正黑體"/>
        <family val="2"/>
        <charset val="136"/>
      </rPr>
      <t>采竹文化事業有限公司</t>
    </r>
    <phoneticPr fontId="9" type="noConversion"/>
  </si>
  <si>
    <r>
      <rPr>
        <sz val="10"/>
        <color indexed="8"/>
        <rFont val="微軟正黑體"/>
        <family val="2"/>
        <charset val="136"/>
      </rPr>
      <t>李燕</t>
    </r>
    <phoneticPr fontId="9" type="noConversion"/>
  </si>
  <si>
    <t>9789861975337</t>
  </si>
  <si>
    <r>
      <t>410</t>
    </r>
    <r>
      <rPr>
        <sz val="10"/>
        <color indexed="8"/>
        <rFont val="微軟正黑體"/>
        <family val="2"/>
        <charset val="136"/>
      </rPr>
      <t>醫藥</t>
    </r>
    <phoneticPr fontId="9" type="noConversion"/>
  </si>
  <si>
    <t>http://www.airitibooks.com/detail.aspx?PublicationID=P20130206026</t>
  </si>
  <si>
    <r>
      <rPr>
        <sz val="10"/>
        <color indexed="8"/>
        <rFont val="微軟正黑體"/>
        <family val="2"/>
        <charset val="136"/>
      </rPr>
      <t>氣候異常下的健康調理術</t>
    </r>
  </si>
  <si>
    <r>
      <rPr>
        <sz val="10"/>
        <color indexed="8"/>
        <rFont val="微軟正黑體"/>
        <family val="2"/>
        <charset val="136"/>
      </rPr>
      <t>舒活館</t>
    </r>
    <r>
      <rPr>
        <sz val="10"/>
        <color indexed="8"/>
        <rFont val="Arial"/>
        <family val="2"/>
      </rPr>
      <t>14</t>
    </r>
  </si>
  <si>
    <r>
      <rPr>
        <sz val="10"/>
        <color indexed="8"/>
        <rFont val="微軟正黑體"/>
        <family val="2"/>
        <charset val="136"/>
      </rPr>
      <t>鄒瑋倫</t>
    </r>
  </si>
  <si>
    <t>9789861975115</t>
  </si>
  <si>
    <t>http://www.airitibooks.com/detail.aspx?PublicationID=P20121122047</t>
  </si>
  <si>
    <r>
      <t>Shiny shiny</t>
    </r>
    <r>
      <rPr>
        <sz val="10"/>
        <color indexed="8"/>
        <rFont val="微軟正黑體"/>
        <family val="2"/>
        <charset val="136"/>
      </rPr>
      <t>女孩都該有的時尚美甲</t>
    </r>
  </si>
  <si>
    <r>
      <rPr>
        <sz val="10"/>
        <color indexed="8"/>
        <rFont val="微軟正黑體"/>
        <family val="2"/>
        <charset val="136"/>
      </rPr>
      <t>金蝶文化有限公司</t>
    </r>
  </si>
  <si>
    <r>
      <rPr>
        <sz val="10"/>
        <color indexed="8"/>
        <rFont val="微軟正黑體"/>
        <family val="2"/>
        <charset val="136"/>
      </rPr>
      <t>陳冠伶，苑媛</t>
    </r>
  </si>
  <si>
    <t>9789868898301</t>
  </si>
  <si>
    <t>http://www.airitibooks.com/detail.aspx?PublicationID=P20130205022</t>
  </si>
  <si>
    <r>
      <rPr>
        <sz val="10"/>
        <color indexed="8"/>
        <rFont val="新細明體"/>
        <family val="1"/>
        <charset val="136"/>
      </rPr>
      <t>人生一定要精彩：機會就在生命的轉彎處</t>
    </r>
  </si>
  <si>
    <t>Grow8</t>
  </si>
  <si>
    <r>
      <rPr>
        <sz val="10"/>
        <color indexed="8"/>
        <rFont val="新細明體"/>
        <family val="1"/>
        <charset val="136"/>
      </rPr>
      <t>奧里森‧斯威特‧馬登</t>
    </r>
  </si>
  <si>
    <t>9789868781061</t>
  </si>
  <si>
    <t>http://www.airitibooks.com/detail.aspx?PublicationID=P20121025035</t>
  </si>
  <si>
    <r>
      <rPr>
        <sz val="10"/>
        <color indexed="8"/>
        <rFont val="微軟正黑體"/>
        <family val="2"/>
        <charset val="136"/>
      </rPr>
      <t>不寂寞，也不愛情</t>
    </r>
    <phoneticPr fontId="9" type="noConversion"/>
  </si>
  <si>
    <r>
      <rPr>
        <sz val="10"/>
        <rFont val="微軟正黑體"/>
        <family val="2"/>
        <charset val="136"/>
      </rPr>
      <t>許常德</t>
    </r>
    <phoneticPr fontId="9" type="noConversion"/>
  </si>
  <si>
    <t>9789571356662</t>
  </si>
  <si>
    <t>http://www.airitibooks.com/detail.aspx?PublicationID=P20130205003</t>
  </si>
  <si>
    <r>
      <rPr>
        <sz val="10"/>
        <color indexed="8"/>
        <rFont val="微軟正黑體"/>
        <family val="2"/>
        <charset val="136"/>
      </rPr>
      <t>林書豪：夢想的力量</t>
    </r>
  </si>
  <si>
    <r>
      <rPr>
        <sz val="10"/>
        <color indexed="8"/>
        <rFont val="微軟正黑體"/>
        <family val="2"/>
        <charset val="136"/>
      </rPr>
      <t>葡萄樹文化</t>
    </r>
  </si>
  <si>
    <r>
      <t>New</t>
    </r>
    <r>
      <rPr>
        <sz val="10"/>
        <color indexed="8"/>
        <rFont val="微軟正黑體"/>
        <family val="2"/>
        <charset val="136"/>
      </rPr>
      <t>文庫</t>
    </r>
    <r>
      <rPr>
        <sz val="10"/>
        <color indexed="8"/>
        <rFont val="Arial"/>
        <family val="2"/>
      </rPr>
      <t>060</t>
    </r>
  </si>
  <si>
    <r>
      <rPr>
        <sz val="10"/>
        <color indexed="8"/>
        <rFont val="微軟正黑體"/>
        <family val="2"/>
        <charset val="136"/>
      </rPr>
      <t>王丹</t>
    </r>
  </si>
  <si>
    <t>9789866079450</t>
  </si>
  <si>
    <t>http://www.airitibooks.com/detail.aspx?PublicationID=P20121115188</t>
  </si>
  <si>
    <r>
      <rPr>
        <sz val="10"/>
        <color indexed="8"/>
        <rFont val="微軟正黑體"/>
        <family val="2"/>
        <charset val="136"/>
      </rPr>
      <t>重新訂價－懂得改變，讓你贏得千萬身價</t>
    </r>
  </si>
  <si>
    <r>
      <rPr>
        <sz val="10"/>
        <color indexed="8"/>
        <rFont val="微軟正黑體"/>
        <family val="2"/>
        <charset val="136"/>
      </rPr>
      <t>金塊文化事業有限公司</t>
    </r>
  </si>
  <si>
    <r>
      <rPr>
        <sz val="10"/>
        <color indexed="8"/>
        <rFont val="微軟正黑體"/>
        <family val="2"/>
        <charset val="136"/>
      </rPr>
      <t>陳冠伶</t>
    </r>
  </si>
  <si>
    <t>9789868738065</t>
  </si>
  <si>
    <t>http://www.airitibooks.com/detail.aspx?PublicationID=P20130205030</t>
  </si>
  <si>
    <r>
      <rPr>
        <sz val="10"/>
        <color indexed="8"/>
        <rFont val="微軟正黑體"/>
        <family val="2"/>
        <charset val="136"/>
      </rPr>
      <t>慢生活</t>
    </r>
  </si>
  <si>
    <r>
      <rPr>
        <sz val="10"/>
        <color indexed="8"/>
        <rFont val="微軟正黑體"/>
        <family val="2"/>
        <charset val="136"/>
      </rPr>
      <t>人生智典</t>
    </r>
    <r>
      <rPr>
        <sz val="10"/>
        <color indexed="8"/>
        <rFont val="Arial"/>
        <family val="2"/>
      </rPr>
      <t>035</t>
    </r>
  </si>
  <si>
    <r>
      <rPr>
        <sz val="10"/>
        <color indexed="8"/>
        <rFont val="微軟正黑體"/>
        <family val="2"/>
        <charset val="136"/>
      </rPr>
      <t>黃旭成</t>
    </r>
  </si>
  <si>
    <t>9789865950149</t>
  </si>
  <si>
    <t>http://www.airitibooks.com/detail.aspx?PublicationID=P20121115192</t>
  </si>
  <si>
    <r>
      <rPr>
        <sz val="10"/>
        <color indexed="8"/>
        <rFont val="微軟正黑體"/>
        <family val="2"/>
        <charset val="136"/>
      </rPr>
      <t>變魔術</t>
    </r>
    <r>
      <rPr>
        <sz val="10"/>
        <color indexed="8"/>
        <rFont val="Arial"/>
        <family val="2"/>
      </rPr>
      <t>—</t>
    </r>
    <r>
      <rPr>
        <sz val="10"/>
        <color indexed="8"/>
        <rFont val="微軟正黑體"/>
        <family val="2"/>
        <charset val="136"/>
      </rPr>
      <t>我的第一堂魔術課</t>
    </r>
  </si>
  <si>
    <r>
      <rPr>
        <sz val="10"/>
        <color indexed="8"/>
        <rFont val="微軟正黑體"/>
        <family val="2"/>
        <charset val="136"/>
      </rPr>
      <t>張德鑫</t>
    </r>
  </si>
  <si>
    <t>9789576598869</t>
  </si>
  <si>
    <t>http://www.airitibooks.com/detail.aspx?PublicationID=P20130115068</t>
  </si>
  <si>
    <r>
      <rPr>
        <sz val="10"/>
        <color indexed="8"/>
        <rFont val="微軟正黑體"/>
        <family val="2"/>
        <charset val="136"/>
      </rPr>
      <t>到底要怎樣吃才健康？</t>
    </r>
  </si>
  <si>
    <r>
      <rPr>
        <sz val="10"/>
        <color indexed="8"/>
        <rFont val="微軟正黑體"/>
        <family val="2"/>
        <charset val="136"/>
      </rPr>
      <t>莊淑芹</t>
    </r>
  </si>
  <si>
    <t>9789866030215</t>
  </si>
  <si>
    <t>http://www.airitibooks.com/detail.aspx?PublicationID=P20130125007</t>
  </si>
  <si>
    <r>
      <rPr>
        <sz val="10"/>
        <color indexed="8"/>
        <rFont val="微軟正黑體"/>
        <family val="2"/>
        <charset val="136"/>
      </rPr>
      <t>小心！頸椎病就在你身邊！</t>
    </r>
  </si>
  <si>
    <r>
      <rPr>
        <sz val="10"/>
        <color indexed="8"/>
        <rFont val="微軟正黑體"/>
        <family val="2"/>
        <charset val="136"/>
      </rPr>
      <t>健康新亮點</t>
    </r>
    <r>
      <rPr>
        <sz val="10"/>
        <color indexed="8"/>
        <rFont val="Arial"/>
        <family val="2"/>
      </rPr>
      <t>12</t>
    </r>
  </si>
  <si>
    <r>
      <rPr>
        <sz val="10"/>
        <color indexed="8"/>
        <rFont val="微軟正黑體"/>
        <family val="2"/>
        <charset val="136"/>
      </rPr>
      <t>孫苓獻，賴鎮源</t>
    </r>
  </si>
  <si>
    <t>9789862711941</t>
  </si>
  <si>
    <t>http://www.airitibooks.com/detail.aspx?PublicationID=P20121121143</t>
  </si>
  <si>
    <r>
      <rPr>
        <sz val="10"/>
        <color indexed="8"/>
        <rFont val="微軟正黑體"/>
        <family val="2"/>
        <charset val="136"/>
      </rPr>
      <t>日本中部北陸玩全祕笈</t>
    </r>
  </si>
  <si>
    <r>
      <rPr>
        <sz val="10"/>
        <color indexed="8"/>
        <rFont val="微軟正黑體"/>
        <family val="2"/>
        <charset val="136"/>
      </rPr>
      <t>森津玉</t>
    </r>
  </si>
  <si>
    <t>9789861921433</t>
  </si>
  <si>
    <t>http://www.airitibooks.com/detail.aspx?PublicationID=P20130125051</t>
  </si>
  <si>
    <r>
      <rPr>
        <sz val="10"/>
        <color indexed="8"/>
        <rFont val="微軟正黑體"/>
        <family val="2"/>
        <charset val="136"/>
      </rPr>
      <t>追隨澤木耕太郎的足跡：屬於我的歐亞特急</t>
    </r>
    <phoneticPr fontId="9" type="noConversion"/>
  </si>
  <si>
    <r>
      <rPr>
        <sz val="10"/>
        <color indexed="8"/>
        <rFont val="微軟正黑體"/>
        <family val="2"/>
        <charset val="136"/>
      </rPr>
      <t>劉政暉</t>
    </r>
    <phoneticPr fontId="9" type="noConversion"/>
  </si>
  <si>
    <t>9789861921488</t>
  </si>
  <si>
    <r>
      <t>710</t>
    </r>
    <r>
      <rPr>
        <sz val="10"/>
        <color indexed="8"/>
        <rFont val="微軟正黑體"/>
        <family val="2"/>
        <charset val="136"/>
      </rPr>
      <t>世界史地</t>
    </r>
    <phoneticPr fontId="9" type="noConversion"/>
  </si>
  <si>
    <t>http://www.airitibooks.com/detail.aspx?PublicationID=P20130125056</t>
  </si>
  <si>
    <r>
      <rPr>
        <sz val="10"/>
        <color indexed="8"/>
        <rFont val="微軟正黑體"/>
        <family val="2"/>
        <charset val="136"/>
      </rPr>
      <t>必玩！北京！地鐵通－在地人才知道的私景點</t>
    </r>
  </si>
  <si>
    <r>
      <rPr>
        <sz val="10"/>
        <color indexed="8"/>
        <rFont val="微軟正黑體"/>
        <family val="2"/>
        <charset val="136"/>
      </rPr>
      <t>李睿，李輝</t>
    </r>
  </si>
  <si>
    <t>9789866041266</t>
  </si>
  <si>
    <r>
      <t>670</t>
    </r>
    <r>
      <rPr>
        <sz val="10"/>
        <color indexed="8"/>
        <rFont val="微軟正黑體"/>
        <family val="2"/>
        <charset val="136"/>
      </rPr>
      <t>中國方志</t>
    </r>
  </si>
  <si>
    <t>http://www.airitibooks.com/detail.aspx?PublicationID=P20121115143</t>
  </si>
  <si>
    <r>
      <rPr>
        <sz val="10"/>
        <color indexed="8"/>
        <rFont val="微軟正黑體"/>
        <family val="2"/>
        <charset val="136"/>
      </rPr>
      <t>超越巔峰：一部邁向成功、獲得快樂、名譽和財富的絕世藏書</t>
    </r>
  </si>
  <si>
    <t>Win7</t>
  </si>
  <si>
    <r>
      <rPr>
        <sz val="10"/>
        <color indexed="8"/>
        <rFont val="微軟正黑體"/>
        <family val="2"/>
        <charset val="136"/>
      </rPr>
      <t>亞當‧克雷格</t>
    </r>
  </si>
  <si>
    <t>9789868820913</t>
  </si>
  <si>
    <t>http://www.airitibooks.com/detail.aspx?PublicationID=P20121025046</t>
  </si>
  <si>
    <r>
      <rPr>
        <sz val="10"/>
        <color indexed="8"/>
        <rFont val="微軟正黑體"/>
        <family val="2"/>
        <charset val="136"/>
      </rPr>
      <t>完美牛排烹飪全書－</t>
    </r>
    <r>
      <rPr>
        <sz val="10"/>
        <color indexed="8"/>
        <rFont val="Arial"/>
        <family val="2"/>
      </rPr>
      <t>12</t>
    </r>
    <r>
      <rPr>
        <sz val="10"/>
        <color indexed="8"/>
        <rFont val="微軟正黑體"/>
        <family val="2"/>
        <charset val="136"/>
      </rPr>
      <t>道全世界都在享用的經典牛排食譜</t>
    </r>
    <phoneticPr fontId="9" type="noConversion"/>
  </si>
  <si>
    <r>
      <rPr>
        <sz val="10"/>
        <color indexed="8"/>
        <rFont val="微軟正黑體"/>
        <family val="2"/>
        <charset val="136"/>
      </rPr>
      <t>東西小棧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微軟正黑體"/>
        <family val="2"/>
        <charset val="136"/>
      </rPr>
      <t>王永賢</t>
    </r>
    <phoneticPr fontId="9" type="noConversion"/>
  </si>
  <si>
    <t>9789868774193</t>
  </si>
  <si>
    <t>http://www.airitibooks.com/detail.aspx?PublicationID=P20130131089</t>
  </si>
  <si>
    <r>
      <rPr>
        <sz val="10"/>
        <color indexed="10"/>
        <rFont val="細明體"/>
        <family val="3"/>
        <charset val="136"/>
      </rPr>
      <t>歐巴，開動囉</t>
    </r>
    <r>
      <rPr>
        <sz val="10"/>
        <color indexed="10"/>
        <rFont val="Arial"/>
        <family val="2"/>
      </rPr>
      <t xml:space="preserve"> ~ </t>
    </r>
    <r>
      <rPr>
        <sz val="10"/>
        <color indexed="10"/>
        <rFont val="細明體"/>
        <family val="3"/>
        <charset val="136"/>
      </rPr>
      <t>宋米秦的幸福韓式料理</t>
    </r>
    <phoneticPr fontId="9" type="noConversion"/>
  </si>
  <si>
    <r>
      <rPr>
        <sz val="10"/>
        <color indexed="8"/>
        <rFont val="微軟正黑體"/>
        <family val="2"/>
        <charset val="136"/>
      </rPr>
      <t>宋米秦</t>
    </r>
  </si>
  <si>
    <t>9789868807549</t>
  </si>
  <si>
    <t>http://www.airitibooks.com/detail.aspx?PublicationID=P20130502170</t>
  </si>
  <si>
    <r>
      <rPr>
        <sz val="10"/>
        <color indexed="8"/>
        <rFont val="微軟正黑體"/>
        <family val="2"/>
        <charset val="136"/>
      </rPr>
      <t>原書名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微軟正黑體"/>
        <family val="2"/>
        <charset val="136"/>
      </rPr>
      <t>歐巴，開動囉</t>
    </r>
    <r>
      <rPr>
        <sz val="10"/>
        <color indexed="8"/>
        <rFont val="Arial"/>
        <family val="2"/>
      </rPr>
      <t xml:space="preserve"> ~ </t>
    </r>
    <r>
      <rPr>
        <sz val="10"/>
        <color indexed="8"/>
        <rFont val="微軟正黑體"/>
        <family val="2"/>
        <charset val="136"/>
      </rPr>
      <t>宋米秦的</t>
    </r>
    <r>
      <rPr>
        <sz val="10"/>
        <color indexed="10"/>
        <rFont val="微軟正黑體"/>
        <family val="2"/>
        <charset val="136"/>
      </rPr>
      <t>韓式幸福</t>
    </r>
    <r>
      <rPr>
        <sz val="10"/>
        <color indexed="8"/>
        <rFont val="微軟正黑體"/>
        <family val="2"/>
        <charset val="136"/>
      </rPr>
      <t>料理</t>
    </r>
    <phoneticPr fontId="2" type="noConversion"/>
  </si>
  <si>
    <r>
      <rPr>
        <sz val="10"/>
        <color indexed="8"/>
        <rFont val="微軟正黑體"/>
        <family val="2"/>
        <charset val="136"/>
      </rPr>
      <t>千里步道</t>
    </r>
    <r>
      <rPr>
        <sz val="10"/>
        <color indexed="8"/>
        <rFont val="Arial"/>
        <family val="2"/>
      </rPr>
      <t>2</t>
    </r>
    <r>
      <rPr>
        <sz val="10"/>
        <color indexed="8"/>
        <rFont val="微軟正黑體"/>
        <family val="2"/>
        <charset val="136"/>
      </rPr>
      <t>：到農漁村住一晚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微軟正黑體"/>
        <family val="2"/>
        <charset val="136"/>
      </rPr>
      <t>慢速‧定點‧深入環島路網上的九個小宇宙</t>
    </r>
    <phoneticPr fontId="9" type="noConversion"/>
  </si>
  <si>
    <r>
      <rPr>
        <sz val="10"/>
        <color indexed="8"/>
        <rFont val="微軟正黑體"/>
        <family val="2"/>
        <charset val="136"/>
      </rPr>
      <t>新自然主義股份有限公司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</si>
  <si>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周聖心，林芸姿，陳朝政，黃詩芳，曾慧雯，楊雨青</t>
    </r>
    <phoneticPr fontId="9" type="noConversion"/>
  </si>
  <si>
    <t>9789576967146</t>
  </si>
  <si>
    <t>http://www.airitibooks.com/detail.aspx?PublicationID=P20130311036</t>
  </si>
  <si>
    <r>
      <rPr>
        <sz val="10"/>
        <color indexed="8"/>
        <rFont val="微軟正黑體"/>
        <family val="2"/>
        <charset val="136"/>
      </rPr>
      <t>膳食療養學</t>
    </r>
  </si>
  <si>
    <r>
      <rPr>
        <sz val="10"/>
        <color indexed="8"/>
        <rFont val="微軟正黑體"/>
        <family val="2"/>
        <charset val="136"/>
      </rPr>
      <t>永大書局有限公司</t>
    </r>
  </si>
  <si>
    <r>
      <rPr>
        <sz val="10"/>
        <color indexed="8"/>
        <rFont val="微軟正黑體"/>
        <family val="2"/>
        <charset val="136"/>
      </rPr>
      <t>楊淑惠等</t>
    </r>
  </si>
  <si>
    <t>9789866120244</t>
  </si>
  <si>
    <t>http://www.airitibooks.com/detail.aspx?PublicationID=P20120330037</t>
  </si>
  <si>
    <r>
      <rPr>
        <sz val="10"/>
        <color indexed="8"/>
        <rFont val="微軟正黑體"/>
        <family val="2"/>
        <charset val="136"/>
      </rPr>
      <t>林書豪─哈佛才子踏上億萬富豪之路</t>
    </r>
  </si>
  <si>
    <r>
      <rPr>
        <sz val="10"/>
        <color indexed="8"/>
        <rFont val="微軟正黑體"/>
        <family val="2"/>
        <charset val="136"/>
      </rPr>
      <t>賈成龍</t>
    </r>
  </si>
  <si>
    <r>
      <rPr>
        <sz val="10"/>
        <color indexed="8"/>
        <rFont val="微軟正黑體"/>
        <family val="2"/>
        <charset val="136"/>
      </rPr>
      <t>發仔</t>
    </r>
  </si>
  <si>
    <t>EBK9900000268</t>
  </si>
  <si>
    <t>http://www.airitibooks.com/detail.aspx?PublicationID=P20120413086</t>
  </si>
  <si>
    <r>
      <rPr>
        <sz val="10"/>
        <color indexed="8"/>
        <rFont val="微軟正黑體"/>
        <family val="2"/>
        <charset val="136"/>
      </rPr>
      <t>我們往往因為得到，而迷失了自我</t>
    </r>
    <phoneticPr fontId="9" type="noConversion"/>
  </si>
  <si>
    <t>9789865886011</t>
  </si>
  <si>
    <t>http://www.airitibooks.com/detail.aspx?PublicationID=P20130131015</t>
  </si>
  <si>
    <r>
      <rPr>
        <sz val="10"/>
        <color indexed="8"/>
        <rFont val="微軟正黑體"/>
        <family val="2"/>
        <charset val="136"/>
      </rPr>
      <t>女人的幸福投資學</t>
    </r>
  </si>
  <si>
    <r>
      <rPr>
        <sz val="10"/>
        <color indexed="8"/>
        <rFont val="微軟正黑體"/>
        <family val="2"/>
        <charset val="136"/>
      </rPr>
      <t>人生視野系列：</t>
    </r>
    <r>
      <rPr>
        <sz val="10"/>
        <color indexed="8"/>
        <rFont val="Arial"/>
        <family val="2"/>
      </rPr>
      <t>25</t>
    </r>
  </si>
  <si>
    <r>
      <rPr>
        <sz val="10"/>
        <color indexed="8"/>
        <rFont val="微軟正黑體"/>
        <family val="2"/>
        <charset val="136"/>
      </rPr>
      <t>方子君</t>
    </r>
  </si>
  <si>
    <t>9789866145537</t>
  </si>
  <si>
    <t>http://www.airitibooks.com/detail.aspx?PublicationID=P20120604003</t>
  </si>
  <si>
    <r>
      <rPr>
        <sz val="10"/>
        <color indexed="8"/>
        <rFont val="微軟正黑體"/>
        <family val="2"/>
        <charset val="136"/>
      </rPr>
      <t>女人幫幫忙：女人可以不美麗，但不能不犀利</t>
    </r>
    <phoneticPr fontId="9" type="noConversion"/>
  </si>
  <si>
    <t>9789866145971</t>
  </si>
  <si>
    <t>http://www.airitibooks.com/detail.aspx?PublicationID=P20130131007</t>
  </si>
  <si>
    <r>
      <rPr>
        <sz val="10"/>
        <color indexed="8"/>
        <rFont val="微軟正黑體"/>
        <family val="2"/>
        <charset val="136"/>
      </rPr>
      <t>只有放棄，才能擁有</t>
    </r>
    <phoneticPr fontId="9" type="noConversion"/>
  </si>
  <si>
    <r>
      <rPr>
        <sz val="10"/>
        <color indexed="8"/>
        <rFont val="微軟正黑體"/>
        <family val="2"/>
        <charset val="136"/>
      </rPr>
      <t>成長階梯：</t>
    </r>
    <r>
      <rPr>
        <sz val="10"/>
        <color indexed="8"/>
        <rFont val="Arial"/>
        <family val="2"/>
      </rPr>
      <t>43</t>
    </r>
  </si>
  <si>
    <r>
      <rPr>
        <sz val="10"/>
        <color indexed="8"/>
        <rFont val="微軟正黑體"/>
        <family val="2"/>
        <charset val="136"/>
      </rPr>
      <t>段守正</t>
    </r>
  </si>
  <si>
    <t>9789866145902</t>
  </si>
  <si>
    <t>http://www.airitibooks.com/detail.aspx?PublicationID=P20121029036</t>
  </si>
  <si>
    <r>
      <rPr>
        <sz val="10"/>
        <color indexed="8"/>
        <rFont val="微軟正黑體"/>
        <family val="2"/>
        <charset val="136"/>
      </rPr>
      <t>最討人喜歡的說話方式</t>
    </r>
    <phoneticPr fontId="9" type="noConversion"/>
  </si>
  <si>
    <r>
      <rPr>
        <sz val="10"/>
        <color indexed="8"/>
        <rFont val="微軟正黑體"/>
        <family val="2"/>
        <charset val="136"/>
      </rPr>
      <t>胡鈺森</t>
    </r>
  </si>
  <si>
    <t>9789866145957</t>
  </si>
  <si>
    <t>http://www.airitibooks.com/detail.aspx?PublicationID=P20130131026</t>
  </si>
  <si>
    <r>
      <rPr>
        <sz val="10"/>
        <color indexed="8"/>
        <rFont val="微軟正黑體"/>
        <family val="2"/>
        <charset val="136"/>
      </rPr>
      <t>痛過了，就該勇敢站起</t>
    </r>
    <phoneticPr fontId="9" type="noConversion"/>
  </si>
  <si>
    <r>
      <rPr>
        <sz val="10"/>
        <color indexed="8"/>
        <rFont val="微軟正黑體"/>
        <family val="2"/>
        <charset val="136"/>
      </rPr>
      <t>鹿荷</t>
    </r>
    <phoneticPr fontId="9" type="noConversion"/>
  </si>
  <si>
    <t>9789861975252</t>
  </si>
  <si>
    <t>http://www.airitibooks.com/detail.aspx?PublicationID=P20130206029</t>
  </si>
  <si>
    <r>
      <rPr>
        <sz val="10"/>
        <color indexed="8"/>
        <rFont val="微軟正黑體"/>
        <family val="2"/>
        <charset val="136"/>
      </rPr>
      <t>毒素不排，健康不來：身心不老的秘密</t>
    </r>
  </si>
  <si>
    <r>
      <rPr>
        <sz val="10"/>
        <color indexed="8"/>
        <rFont val="微軟正黑體"/>
        <family val="2"/>
        <charset val="136"/>
      </rPr>
      <t>樸實文化公司</t>
    </r>
  </si>
  <si>
    <r>
      <rPr>
        <sz val="10"/>
        <color indexed="8"/>
        <rFont val="微軟正黑體"/>
        <family val="2"/>
        <charset val="136"/>
      </rPr>
      <t>養生新觀念</t>
    </r>
    <r>
      <rPr>
        <sz val="10"/>
        <color indexed="8"/>
        <rFont val="Arial"/>
        <family val="2"/>
      </rPr>
      <t>006</t>
    </r>
  </si>
  <si>
    <t>Marie Helvin</t>
  </si>
  <si>
    <t>9789866302251</t>
  </si>
  <si>
    <t>http://www.airitibooks.com/detail.aspx?PublicationID=P20121009041</t>
  </si>
  <si>
    <r>
      <t>20</t>
    </r>
    <r>
      <rPr>
        <sz val="10"/>
        <color indexed="8"/>
        <rFont val="微軟正黑體"/>
        <family val="2"/>
        <charset val="136"/>
      </rPr>
      <t>幾歲，一次到位</t>
    </r>
    <phoneticPr fontId="9" type="noConversion"/>
  </si>
  <si>
    <r>
      <rPr>
        <sz val="10"/>
        <color indexed="8"/>
        <rFont val="微軟正黑體"/>
        <family val="2"/>
        <charset val="136"/>
      </rPr>
      <t>全方位學習系列</t>
    </r>
    <r>
      <rPr>
        <sz val="10"/>
        <color indexed="8"/>
        <rFont val="Arial"/>
        <family val="2"/>
      </rPr>
      <t>35</t>
    </r>
  </si>
  <si>
    <r>
      <rPr>
        <sz val="10"/>
        <color indexed="8"/>
        <rFont val="微軟正黑體"/>
        <family val="2"/>
        <charset val="136"/>
      </rPr>
      <t>侯紀文</t>
    </r>
  </si>
  <si>
    <t>9789866070334</t>
  </si>
  <si>
    <t>http://www.airitibooks.com/detail.aspx?PublicationID=P20121128034</t>
  </si>
  <si>
    <r>
      <rPr>
        <sz val="10"/>
        <color indexed="8"/>
        <rFont val="微軟正黑體"/>
        <family val="2"/>
        <charset val="136"/>
      </rPr>
      <t>常見的</t>
    </r>
    <r>
      <rPr>
        <sz val="10"/>
        <color indexed="8"/>
        <rFont val="Arial"/>
        <family val="2"/>
      </rPr>
      <t>50</t>
    </r>
    <r>
      <rPr>
        <sz val="10"/>
        <color indexed="8"/>
        <rFont val="微軟正黑體"/>
        <family val="2"/>
        <charset val="136"/>
      </rPr>
      <t>種健康花卉</t>
    </r>
  </si>
  <si>
    <r>
      <rPr>
        <sz val="10"/>
        <color indexed="8"/>
        <rFont val="微軟正黑體"/>
        <family val="2"/>
        <charset val="136"/>
      </rPr>
      <t>博學出版社</t>
    </r>
  </si>
  <si>
    <r>
      <rPr>
        <sz val="10"/>
        <color indexed="8"/>
        <rFont val="微軟正黑體"/>
        <family val="2"/>
        <charset val="136"/>
      </rPr>
      <t>子陽</t>
    </r>
  </si>
  <si>
    <t>EBK9900000365</t>
  </si>
  <si>
    <r>
      <t>430</t>
    </r>
    <r>
      <rPr>
        <sz val="10"/>
        <color indexed="8"/>
        <rFont val="微軟正黑體"/>
        <family val="2"/>
        <charset val="136"/>
      </rPr>
      <t>農業</t>
    </r>
  </si>
  <si>
    <t>http://www.airitibooks.com/detail.aspx?PublicationID=P20120820038</t>
  </si>
  <si>
    <r>
      <rPr>
        <sz val="10"/>
        <color indexed="8"/>
        <rFont val="微軟正黑體"/>
        <family val="2"/>
        <charset val="136"/>
      </rPr>
      <t>懂病，就不怕生病</t>
    </r>
    <phoneticPr fontId="9" type="noConversion"/>
  </si>
  <si>
    <r>
      <rPr>
        <sz val="10"/>
        <color indexed="8"/>
        <rFont val="微軟正黑體"/>
        <family val="2"/>
        <charset val="136"/>
      </rPr>
      <t>艾洛伊</t>
    </r>
  </si>
  <si>
    <t>9789866080289</t>
  </si>
  <si>
    <t>http://www.airitibooks.com/detail.aspx?PublicationID=P20121211018</t>
  </si>
  <si>
    <r>
      <rPr>
        <sz val="10"/>
        <color indexed="8"/>
        <rFont val="微軟正黑體"/>
        <family val="2"/>
        <charset val="136"/>
      </rPr>
      <t>一生一定要帶孩子去の</t>
    </r>
    <r>
      <rPr>
        <sz val="10"/>
        <color indexed="8"/>
        <rFont val="Arial"/>
        <family val="2"/>
      </rPr>
      <t>50</t>
    </r>
    <r>
      <rPr>
        <sz val="10"/>
        <color indexed="8"/>
        <rFont val="微軟正黑體"/>
        <family val="2"/>
        <charset val="136"/>
      </rPr>
      <t>間超推薦親子餐廳</t>
    </r>
  </si>
  <si>
    <r>
      <rPr>
        <sz val="10"/>
        <color indexed="8"/>
        <rFont val="微軟正黑體"/>
        <family val="2"/>
        <charset val="136"/>
      </rPr>
      <t>生活指標</t>
    </r>
    <r>
      <rPr>
        <sz val="10"/>
        <color indexed="8"/>
        <rFont val="Arial"/>
        <family val="2"/>
      </rPr>
      <t>02</t>
    </r>
  </si>
  <si>
    <r>
      <t>Eginbon</t>
    </r>
    <r>
      <rPr>
        <sz val="10"/>
        <color indexed="8"/>
        <rFont val="微軟正黑體"/>
        <family val="2"/>
        <charset val="136"/>
      </rPr>
      <t>，林俞君，栗子，</t>
    </r>
    <r>
      <rPr>
        <sz val="10"/>
        <color indexed="8"/>
        <rFont val="Arial"/>
        <family val="2"/>
      </rPr>
      <t>Ray</t>
    </r>
    <r>
      <rPr>
        <sz val="10"/>
        <color indexed="8"/>
        <rFont val="微軟正黑體"/>
        <family val="2"/>
        <charset val="136"/>
      </rPr>
      <t>，何碧雯，何碧茹，曹婷婷</t>
    </r>
  </si>
  <si>
    <t>9789862253120</t>
  </si>
  <si>
    <r>
      <t>480</t>
    </r>
    <r>
      <rPr>
        <sz val="10"/>
        <color indexed="8"/>
        <rFont val="微軟正黑體"/>
        <family val="2"/>
        <charset val="136"/>
      </rPr>
      <t>商業；各種營業</t>
    </r>
  </si>
  <si>
    <t>http://www.airitibooks.com/detail.aspx?PublicationID=P20121115122</t>
  </si>
  <si>
    <r>
      <rPr>
        <sz val="10"/>
        <color indexed="8"/>
        <rFont val="微軟正黑體"/>
        <family val="2"/>
        <charset val="136"/>
      </rPr>
      <t>女孩一生一定要去の夢幻餐廳</t>
    </r>
  </si>
  <si>
    <r>
      <rPr>
        <sz val="10"/>
        <color indexed="8"/>
        <rFont val="微軟正黑體"/>
        <family val="2"/>
        <charset val="136"/>
      </rPr>
      <t>生活指標</t>
    </r>
    <r>
      <rPr>
        <sz val="10"/>
        <color indexed="8"/>
        <rFont val="Arial"/>
        <family val="2"/>
      </rPr>
      <t>01</t>
    </r>
  </si>
  <si>
    <r>
      <t>Eginbon</t>
    </r>
    <r>
      <rPr>
        <sz val="10"/>
        <color indexed="8"/>
        <rFont val="微軟正黑體"/>
        <family val="2"/>
        <charset val="136"/>
      </rPr>
      <t>，陳彥儒，</t>
    </r>
    <r>
      <rPr>
        <sz val="10"/>
        <color indexed="8"/>
        <rFont val="Arial"/>
        <family val="2"/>
      </rPr>
      <t>Keya</t>
    </r>
    <r>
      <rPr>
        <sz val="10"/>
        <color indexed="8"/>
        <rFont val="微軟正黑體"/>
        <family val="2"/>
        <charset val="136"/>
      </rPr>
      <t>，林筱媛，林俞君，栗子，曹婷婷</t>
    </r>
  </si>
  <si>
    <t>9789862253045</t>
  </si>
  <si>
    <t>http://www.airitibooks.com/detail.aspx?PublicationID=P20121115121</t>
  </si>
  <si>
    <r>
      <rPr>
        <sz val="10"/>
        <color indexed="8"/>
        <rFont val="微軟正黑體"/>
        <family val="2"/>
        <charset val="136"/>
      </rPr>
      <t>女孩一生一定要學會の</t>
    </r>
    <r>
      <rPr>
        <sz val="10"/>
        <color indexed="8"/>
        <rFont val="Arial"/>
        <family val="2"/>
      </rPr>
      <t>5</t>
    </r>
    <r>
      <rPr>
        <sz val="10"/>
        <color indexed="8"/>
        <rFont val="微軟正黑體"/>
        <family val="2"/>
        <charset val="136"/>
      </rPr>
      <t>分鐘打造日韓最</t>
    </r>
    <r>
      <rPr>
        <sz val="10"/>
        <color indexed="8"/>
        <rFont val="Arial"/>
        <family val="2"/>
      </rPr>
      <t>in</t>
    </r>
    <r>
      <rPr>
        <sz val="10"/>
        <color indexed="8"/>
        <rFont val="微軟正黑體"/>
        <family val="2"/>
        <charset val="136"/>
      </rPr>
      <t>髮型</t>
    </r>
  </si>
  <si>
    <r>
      <rPr>
        <sz val="10"/>
        <color indexed="8"/>
        <rFont val="微軟正黑體"/>
        <family val="2"/>
        <charset val="136"/>
      </rPr>
      <t>玩美人生</t>
    </r>
    <r>
      <rPr>
        <sz val="10"/>
        <color indexed="8"/>
        <rFont val="Arial"/>
        <family val="2"/>
      </rPr>
      <t>02</t>
    </r>
  </si>
  <si>
    <r>
      <t>I'm READ</t>
    </r>
    <r>
      <rPr>
        <sz val="10"/>
        <color indexed="8"/>
        <rFont val="微軟正黑體"/>
        <family val="2"/>
        <charset val="136"/>
      </rPr>
      <t>編輯部</t>
    </r>
  </si>
  <si>
    <t>9789862252635</t>
  </si>
  <si>
    <t>http://www.airitibooks.com/detail.aspx?PublicationID=P20121115132</t>
  </si>
  <si>
    <r>
      <rPr>
        <sz val="10"/>
        <color indexed="8"/>
        <rFont val="微軟正黑體"/>
        <family val="2"/>
        <charset val="136"/>
      </rPr>
      <t>女孩一生一定要學會の</t>
    </r>
    <r>
      <rPr>
        <sz val="10"/>
        <color indexed="8"/>
        <rFont val="Arial"/>
        <family val="2"/>
      </rPr>
      <t>5</t>
    </r>
    <r>
      <rPr>
        <sz val="10"/>
        <color indexed="8"/>
        <rFont val="微軟正黑體"/>
        <family val="2"/>
        <charset val="136"/>
      </rPr>
      <t>步驟保養肌膚祕方</t>
    </r>
  </si>
  <si>
    <r>
      <rPr>
        <sz val="10"/>
        <color indexed="8"/>
        <rFont val="微軟正黑體"/>
        <family val="2"/>
        <charset val="136"/>
      </rPr>
      <t>玩美人生</t>
    </r>
    <r>
      <rPr>
        <sz val="10"/>
        <color indexed="8"/>
        <rFont val="Arial"/>
        <family val="2"/>
      </rPr>
      <t>03</t>
    </r>
  </si>
  <si>
    <t>9789862252628</t>
  </si>
  <si>
    <t>http://www.airitibooks.com/detail.aspx?PublicationID=P20121115133</t>
  </si>
  <si>
    <r>
      <rPr>
        <sz val="10"/>
        <color indexed="8"/>
        <rFont val="微軟正黑體"/>
        <family val="2"/>
        <charset val="136"/>
      </rPr>
      <t>女孩一生一定要學會の閃亮彩妝術</t>
    </r>
  </si>
  <si>
    <r>
      <rPr>
        <sz val="10"/>
        <color indexed="8"/>
        <rFont val="微軟正黑體"/>
        <family val="2"/>
        <charset val="136"/>
      </rPr>
      <t>玩美人生</t>
    </r>
    <r>
      <rPr>
        <sz val="10"/>
        <color indexed="8"/>
        <rFont val="Arial"/>
        <family val="2"/>
      </rPr>
      <t>01</t>
    </r>
  </si>
  <si>
    <t>9789862252604</t>
  </si>
  <si>
    <t>http://www.airitibooks.com/detail.aspx?PublicationID=P20121115131</t>
  </si>
  <si>
    <r>
      <rPr>
        <sz val="10"/>
        <color indexed="8"/>
        <rFont val="微軟正黑體"/>
        <family val="2"/>
        <charset val="136"/>
      </rPr>
      <t>腸胃力：吃對五色蔬果，遠離腸胃疾病</t>
    </r>
  </si>
  <si>
    <r>
      <rPr>
        <sz val="10"/>
        <color indexed="8"/>
        <rFont val="微軟正黑體"/>
        <family val="2"/>
        <charset val="136"/>
      </rPr>
      <t>我是角色編輯部</t>
    </r>
  </si>
  <si>
    <t>9789866041563</t>
  </si>
  <si>
    <t>http://www.airitibooks.com/detail.aspx?PublicationID=P20121115152</t>
  </si>
  <si>
    <r>
      <rPr>
        <sz val="10"/>
        <color indexed="8"/>
        <rFont val="微軟正黑體"/>
        <family val="2"/>
        <charset val="136"/>
      </rPr>
      <t>愛上不織布：</t>
    </r>
    <r>
      <rPr>
        <sz val="10"/>
        <color indexed="8"/>
        <rFont val="Arial"/>
        <family val="2"/>
      </rPr>
      <t>40</t>
    </r>
    <r>
      <rPr>
        <sz val="10"/>
        <color indexed="8"/>
        <rFont val="微軟正黑體"/>
        <family val="2"/>
        <charset val="136"/>
      </rPr>
      <t>款超可愛小物</t>
    </r>
    <phoneticPr fontId="9" type="noConversion"/>
  </si>
  <si>
    <r>
      <rPr>
        <sz val="10"/>
        <color indexed="8"/>
        <rFont val="微軟正黑體"/>
        <family val="2"/>
        <charset val="136"/>
      </rPr>
      <t>莎拉皇后</t>
    </r>
  </si>
  <si>
    <t>9789866209437</t>
  </si>
  <si>
    <t>http://www.airitibooks.com/detail.aspx?PublicationID=P20121115149</t>
  </si>
  <si>
    <r>
      <rPr>
        <sz val="10"/>
        <color indexed="8"/>
        <rFont val="微軟正黑體"/>
        <family val="2"/>
        <charset val="136"/>
      </rPr>
      <t>女生一定要會的</t>
    </r>
    <r>
      <rPr>
        <sz val="10"/>
        <color indexed="8"/>
        <rFont val="Arial"/>
        <family val="2"/>
      </rPr>
      <t>50</t>
    </r>
    <r>
      <rPr>
        <sz val="10"/>
        <color indexed="8"/>
        <rFont val="微軟正黑體"/>
        <family val="2"/>
        <charset val="136"/>
      </rPr>
      <t>種絲巾打法</t>
    </r>
  </si>
  <si>
    <r>
      <rPr>
        <sz val="10"/>
        <color indexed="8"/>
        <rFont val="微軟正黑體"/>
        <family val="2"/>
        <charset val="136"/>
      </rPr>
      <t>茜子服飾</t>
    </r>
  </si>
  <si>
    <t>9789866041242</t>
  </si>
  <si>
    <t>http://www.airitibooks.com/detail.aspx?PublicationID=P20121115145</t>
  </si>
  <si>
    <r>
      <rPr>
        <sz val="10"/>
        <color indexed="8"/>
        <rFont val="微軟正黑體"/>
        <family val="2"/>
        <charset val="136"/>
      </rPr>
      <t>奮勇向前：莫克森獻給即將步入社會的未來領導人</t>
    </r>
  </si>
  <si>
    <t>Win8</t>
  </si>
  <si>
    <r>
      <rPr>
        <sz val="10"/>
        <color indexed="8"/>
        <rFont val="微軟正黑體"/>
        <family val="2"/>
        <charset val="136"/>
      </rPr>
      <t>菲力浦‧斯塔夫‧莫克森</t>
    </r>
  </si>
  <si>
    <t>9789868820944</t>
  </si>
  <si>
    <t>http://www.airitibooks.com/detail.aspx?PublicationID=P20121025047</t>
  </si>
  <si>
    <r>
      <rPr>
        <sz val="10"/>
        <color indexed="8"/>
        <rFont val="微軟正黑體"/>
        <family val="2"/>
        <charset val="136"/>
      </rPr>
      <t>蘋果教父賈伯斯改變世界的想法</t>
    </r>
  </si>
  <si>
    <r>
      <rPr>
        <sz val="10"/>
        <color indexed="8"/>
        <rFont val="微軟正黑體"/>
        <family val="2"/>
        <charset val="136"/>
      </rPr>
      <t>頂尖領導</t>
    </r>
    <r>
      <rPr>
        <sz val="10"/>
        <color indexed="8"/>
        <rFont val="Arial"/>
        <family val="2"/>
      </rPr>
      <t>147</t>
    </r>
  </si>
  <si>
    <r>
      <rPr>
        <sz val="10"/>
        <color indexed="8"/>
        <rFont val="微軟正黑體"/>
        <family val="2"/>
        <charset val="136"/>
      </rPr>
      <t>成杰</t>
    </r>
  </si>
  <si>
    <t>9789866307874</t>
  </si>
  <si>
    <t>http://www.airitibooks.com/detail.aspx?PublicationID=P20120704010</t>
  </si>
  <si>
    <r>
      <rPr>
        <sz val="10"/>
        <color indexed="8"/>
        <rFont val="微軟正黑體"/>
        <family val="2"/>
        <charset val="136"/>
      </rPr>
      <t>超級記憶王：高效率閱讀法</t>
    </r>
  </si>
  <si>
    <r>
      <rPr>
        <sz val="10"/>
        <color indexed="8"/>
        <rFont val="微軟正黑體"/>
        <family val="2"/>
        <charset val="136"/>
      </rPr>
      <t>劉曉威</t>
    </r>
  </si>
  <si>
    <t>9789868853461</t>
  </si>
  <si>
    <t>http://www.airitibooks.com/detail.aspx?PublicationID=P20130131027</t>
  </si>
  <si>
    <r>
      <rPr>
        <sz val="10"/>
        <color indexed="8"/>
        <rFont val="微軟正黑體"/>
        <family val="2"/>
        <charset val="136"/>
      </rPr>
      <t>可以平凡不能平庸</t>
    </r>
  </si>
  <si>
    <r>
      <rPr>
        <sz val="10"/>
        <color indexed="8"/>
        <rFont val="微軟正黑體"/>
        <family val="2"/>
        <charset val="136"/>
      </rPr>
      <t>生活文坊</t>
    </r>
    <r>
      <rPr>
        <sz val="10"/>
        <color indexed="8"/>
        <rFont val="Arial"/>
        <family val="2"/>
      </rPr>
      <t>046</t>
    </r>
  </si>
  <si>
    <r>
      <rPr>
        <sz val="10"/>
        <color indexed="8"/>
        <rFont val="微軟正黑體"/>
        <family val="2"/>
        <charset val="136"/>
      </rPr>
      <t>鄭逸安</t>
    </r>
  </si>
  <si>
    <t>9789866079573</t>
  </si>
  <si>
    <t>http://www.airitibooks.com/detail.aspx?PublicationID=P20121115243</t>
  </si>
  <si>
    <r>
      <rPr>
        <sz val="10"/>
        <color indexed="8"/>
        <rFont val="微軟正黑體"/>
        <family val="2"/>
        <charset val="136"/>
      </rPr>
      <t>兩人世界幸福美味</t>
    </r>
  </si>
  <si>
    <r>
      <rPr>
        <sz val="10"/>
        <color indexed="8"/>
        <rFont val="微軟正黑體"/>
        <family val="2"/>
        <charset val="136"/>
      </rPr>
      <t>鼎鑑文化</t>
    </r>
  </si>
  <si>
    <t>Happiness 1</t>
  </si>
  <si>
    <r>
      <rPr>
        <sz val="10"/>
        <color indexed="8"/>
        <rFont val="微軟正黑體"/>
        <family val="2"/>
        <charset val="136"/>
      </rPr>
      <t>黃宇謙</t>
    </r>
  </si>
  <si>
    <t>9789866612831</t>
  </si>
  <si>
    <t>http://www.airitibooks.com/detail.aspx?PublicationID=P20110622033</t>
  </si>
  <si>
    <r>
      <rPr>
        <sz val="10"/>
        <color indexed="8"/>
        <rFont val="微軟正黑體"/>
        <family val="2"/>
        <charset val="136"/>
      </rPr>
      <t>不是教女壞</t>
    </r>
    <r>
      <rPr>
        <sz val="10"/>
        <color indexed="8"/>
        <rFont val="Arial"/>
        <family val="2"/>
      </rPr>
      <t>—</t>
    </r>
    <r>
      <rPr>
        <sz val="10"/>
        <color indexed="8"/>
        <rFont val="微軟正黑體"/>
        <family val="2"/>
        <charset val="136"/>
      </rPr>
      <t>小資女職場</t>
    </r>
    <r>
      <rPr>
        <sz val="10"/>
        <color indexed="8"/>
        <rFont val="Arial"/>
        <family val="2"/>
      </rPr>
      <t>36</t>
    </r>
    <r>
      <rPr>
        <sz val="10"/>
        <color indexed="8"/>
        <rFont val="微軟正黑體"/>
        <family val="2"/>
        <charset val="136"/>
      </rPr>
      <t>忌</t>
    </r>
  </si>
  <si>
    <r>
      <rPr>
        <sz val="10"/>
        <color indexed="8"/>
        <rFont val="微軟正黑體"/>
        <family val="2"/>
        <charset val="136"/>
      </rPr>
      <t>廖唯真</t>
    </r>
  </si>
  <si>
    <t>9789576598876</t>
  </si>
  <si>
    <t>http://www.airitibooks.com/detail.aspx?PublicationID=P20130115057</t>
  </si>
  <si>
    <r>
      <rPr>
        <sz val="10"/>
        <color indexed="8"/>
        <rFont val="微軟正黑體"/>
        <family val="2"/>
        <charset val="136"/>
      </rPr>
      <t>用樂觀積極的態度看人生，沒有解決不了的事情</t>
    </r>
  </si>
  <si>
    <r>
      <rPr>
        <sz val="10"/>
        <color indexed="8"/>
        <rFont val="微軟正黑體"/>
        <family val="2"/>
        <charset val="136"/>
      </rPr>
      <t>自在人生</t>
    </r>
    <r>
      <rPr>
        <sz val="10"/>
        <color indexed="8"/>
        <rFont val="Arial"/>
        <family val="2"/>
      </rPr>
      <t>25</t>
    </r>
  </si>
  <si>
    <r>
      <rPr>
        <sz val="10"/>
        <color indexed="8"/>
        <rFont val="微軟正黑體"/>
        <family val="2"/>
        <charset val="136"/>
      </rPr>
      <t>何南輝</t>
    </r>
  </si>
  <si>
    <t>9789861975054</t>
  </si>
  <si>
    <t>http://www.airitibooks.com/detail.aspx?PublicationID=P20121122050</t>
  </si>
  <si>
    <r>
      <rPr>
        <sz val="10"/>
        <color indexed="8"/>
        <rFont val="微軟正黑體"/>
        <family val="2"/>
        <charset val="136"/>
      </rPr>
      <t>人脈是可以被設計出來的：送禮篇</t>
    </r>
  </si>
  <si>
    <r>
      <rPr>
        <sz val="10"/>
        <color indexed="8"/>
        <rFont val="微軟正黑體"/>
        <family val="2"/>
        <charset val="136"/>
      </rPr>
      <t>劉元</t>
    </r>
  </si>
  <si>
    <t>9789865951221</t>
  </si>
  <si>
    <t>http://www.airitibooks.com/detail.aspx?PublicationID=P20130109031</t>
  </si>
  <si>
    <r>
      <rPr>
        <sz val="10"/>
        <color indexed="8"/>
        <rFont val="微軟正黑體"/>
        <family val="2"/>
        <charset val="136"/>
      </rPr>
      <t>掌握靈氣磁場的技巧</t>
    </r>
  </si>
  <si>
    <r>
      <rPr>
        <sz val="10"/>
        <color indexed="8"/>
        <rFont val="微軟正黑體"/>
        <family val="2"/>
        <charset val="136"/>
      </rPr>
      <t>傑佛瑞．馬丁</t>
    </r>
  </si>
  <si>
    <t>9789866353222</t>
  </si>
  <si>
    <t>http://www.airitibooks.com/detail.aspx?PublicationID=P20130510011</t>
  </si>
  <si>
    <r>
      <rPr>
        <sz val="10"/>
        <color indexed="8"/>
        <rFont val="微軟正黑體"/>
        <family val="2"/>
        <charset val="136"/>
      </rPr>
      <t>用水做菜更健康</t>
    </r>
  </si>
  <si>
    <r>
      <rPr>
        <sz val="10"/>
        <color indexed="8"/>
        <rFont val="微軟正黑體"/>
        <family val="2"/>
        <charset val="136"/>
      </rPr>
      <t>台視文化事業股份有限公司</t>
    </r>
  </si>
  <si>
    <r>
      <rPr>
        <sz val="10"/>
        <color indexed="8"/>
        <rFont val="微軟正黑體"/>
        <family val="2"/>
        <charset val="136"/>
      </rPr>
      <t>食譜叢書</t>
    </r>
    <r>
      <rPr>
        <sz val="10"/>
        <color indexed="8"/>
        <rFont val="Arial"/>
        <family val="2"/>
      </rPr>
      <t>196</t>
    </r>
  </si>
  <si>
    <r>
      <rPr>
        <sz val="10"/>
        <color indexed="8"/>
        <rFont val="微軟正黑體"/>
        <family val="2"/>
        <charset val="136"/>
      </rPr>
      <t>蔣雅蘭</t>
    </r>
  </si>
  <si>
    <t>9575652908</t>
  </si>
  <si>
    <t>http://www.airitibooks.com/detail.aspx?PublicationID=P20110915011</t>
  </si>
  <si>
    <r>
      <rPr>
        <sz val="10"/>
        <color indexed="8"/>
        <rFont val="微軟正黑體"/>
        <family val="2"/>
        <charset val="136"/>
      </rPr>
      <t>自己做保養級美膚皂：初學者也成功的天然簡單手工皂</t>
    </r>
  </si>
  <si>
    <r>
      <rPr>
        <sz val="10"/>
        <color indexed="8"/>
        <rFont val="微軟正黑體"/>
        <family val="2"/>
        <charset val="136"/>
      </rPr>
      <t>李秋慧</t>
    </r>
  </si>
  <si>
    <t>9789866041334</t>
  </si>
  <si>
    <t>http://www.airitibooks.com/detail.aspx?PublicationID=P20121115151</t>
  </si>
  <si>
    <r>
      <rPr>
        <sz val="10"/>
        <color indexed="10"/>
        <rFont val="Times New Roman"/>
        <family val="1"/>
      </rPr>
      <t>愛上</t>
    </r>
    <r>
      <rPr>
        <sz val="10"/>
        <color indexed="10"/>
        <rFont val="Arial"/>
        <family val="2"/>
      </rPr>
      <t>300</t>
    </r>
    <r>
      <rPr>
        <sz val="10"/>
        <color indexed="10"/>
        <rFont val="Times New Roman"/>
        <family val="1"/>
      </rPr>
      <t>歲的女孩＋</t>
    </r>
    <r>
      <rPr>
        <sz val="10"/>
        <color indexed="10"/>
        <rFont val="Arial"/>
        <family val="2"/>
      </rPr>
      <t>29</t>
    </r>
    <r>
      <rPr>
        <sz val="10"/>
        <color indexed="10"/>
        <rFont val="Times New Roman"/>
        <family val="1"/>
      </rPr>
      <t>分半的情人</t>
    </r>
  </si>
  <si>
    <r>
      <rPr>
        <sz val="10"/>
        <rFont val="微軟正黑體"/>
        <family val="2"/>
        <charset val="136"/>
      </rPr>
      <t>吳淡如</t>
    </r>
    <phoneticPr fontId="9" type="noConversion"/>
  </si>
  <si>
    <t>9789571355818</t>
  </si>
  <si>
    <t>http://www.airitibooks.com/detail.aspx?PublicationID=P20130205013</t>
  </si>
  <si>
    <r>
      <rPr>
        <sz val="10"/>
        <color indexed="8"/>
        <rFont val="微軟正黑體"/>
        <family val="2"/>
        <charset val="136"/>
      </rPr>
      <t>原書名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微軟正黑體"/>
        <family val="2"/>
        <charset val="136"/>
      </rPr>
      <t>愛上</t>
    </r>
    <r>
      <rPr>
        <sz val="10"/>
        <color indexed="8"/>
        <rFont val="Arial"/>
        <family val="2"/>
      </rPr>
      <t>300</t>
    </r>
    <r>
      <rPr>
        <sz val="10"/>
        <color indexed="8"/>
        <rFont val="微軟正黑體"/>
        <family val="2"/>
        <charset val="136"/>
      </rPr>
      <t>歲的女孩</t>
    </r>
    <phoneticPr fontId="9" type="noConversion"/>
  </si>
  <si>
    <r>
      <rPr>
        <sz val="10"/>
        <color indexed="8"/>
        <rFont val="微軟正黑體"/>
        <family val="2"/>
        <charset val="136"/>
      </rPr>
      <t>人體保養手冊</t>
    </r>
  </si>
  <si>
    <r>
      <rPr>
        <sz val="10"/>
        <color indexed="8"/>
        <rFont val="微軟正黑體"/>
        <family val="2"/>
        <charset val="136"/>
      </rPr>
      <t>健康文坊</t>
    </r>
    <r>
      <rPr>
        <sz val="10"/>
        <color indexed="8"/>
        <rFont val="Arial"/>
        <family val="2"/>
      </rPr>
      <t>001</t>
    </r>
  </si>
  <si>
    <r>
      <rPr>
        <sz val="10"/>
        <color indexed="8"/>
        <rFont val="微軟正黑體"/>
        <family val="2"/>
        <charset val="136"/>
      </rPr>
      <t>白易山</t>
    </r>
  </si>
  <si>
    <t>9789866079351</t>
  </si>
  <si>
    <t>http://www.airitibooks.com/detail.aspx?PublicationID=P20121115216</t>
  </si>
  <si>
    <r>
      <rPr>
        <sz val="10"/>
        <color indexed="8"/>
        <rFont val="微軟正黑體"/>
        <family val="2"/>
        <charset val="136"/>
      </rPr>
      <t>食悟‧一日三餐聊養生</t>
    </r>
  </si>
  <si>
    <r>
      <rPr>
        <sz val="10"/>
        <color indexed="8"/>
        <rFont val="微軟正黑體"/>
        <family val="2"/>
        <charset val="136"/>
      </rPr>
      <t>賽尚圖文事業有限公司</t>
    </r>
  </si>
  <si>
    <r>
      <rPr>
        <sz val="10"/>
        <color indexed="8"/>
        <rFont val="微軟正黑體"/>
        <family val="2"/>
        <charset val="136"/>
      </rPr>
      <t>書食館</t>
    </r>
    <r>
      <rPr>
        <sz val="10"/>
        <color indexed="8"/>
        <rFont val="Arial"/>
        <family val="2"/>
      </rPr>
      <t>06</t>
    </r>
  </si>
  <si>
    <r>
      <rPr>
        <sz val="10"/>
        <color indexed="8"/>
        <rFont val="微軟正黑體"/>
        <family val="2"/>
        <charset val="136"/>
      </rPr>
      <t>向東</t>
    </r>
  </si>
  <si>
    <t>9789866527289</t>
  </si>
  <si>
    <t>http://www.airitibooks.com/detail.aspx?PublicationID=P20121203016</t>
  </si>
  <si>
    <r>
      <rPr>
        <sz val="10"/>
        <color indexed="8"/>
        <rFont val="微軟正黑體"/>
        <family val="2"/>
        <charset val="136"/>
      </rPr>
      <t>辦公室瑜伽</t>
    </r>
  </si>
  <si>
    <r>
      <rPr>
        <sz val="10"/>
        <color indexed="8"/>
        <rFont val="微軟正黑體"/>
        <family val="2"/>
        <charset val="136"/>
      </rPr>
      <t>健康事典：</t>
    </r>
    <r>
      <rPr>
        <sz val="10"/>
        <color indexed="8"/>
        <rFont val="Arial"/>
        <family val="2"/>
      </rPr>
      <t>52</t>
    </r>
  </si>
  <si>
    <r>
      <rPr>
        <sz val="10"/>
        <color indexed="8"/>
        <rFont val="微軟正黑體"/>
        <family val="2"/>
        <charset val="136"/>
      </rPr>
      <t>陳玉芬</t>
    </r>
  </si>
  <si>
    <t>9789866199189</t>
  </si>
  <si>
    <t>http://www.airitibooks.com/detail.aspx?PublicationID=P20120704035</t>
  </si>
  <si>
    <r>
      <rPr>
        <sz val="10"/>
        <color indexed="8"/>
        <rFont val="微軟正黑體"/>
        <family val="2"/>
        <charset val="136"/>
      </rPr>
      <t>新時尚素料理</t>
    </r>
  </si>
  <si>
    <r>
      <rPr>
        <sz val="10"/>
        <color indexed="8"/>
        <rFont val="微軟正黑體"/>
        <family val="2"/>
        <charset val="136"/>
      </rPr>
      <t>健康廚房：</t>
    </r>
    <r>
      <rPr>
        <sz val="10"/>
        <color indexed="8"/>
        <rFont val="Arial"/>
        <family val="2"/>
      </rPr>
      <t>52</t>
    </r>
  </si>
  <si>
    <r>
      <rPr>
        <sz val="10"/>
        <color indexed="8"/>
        <rFont val="微軟正黑體"/>
        <family val="2"/>
        <charset val="136"/>
      </rPr>
      <t>郭月英，林美妤</t>
    </r>
  </si>
  <si>
    <t>9789866490453</t>
  </si>
  <si>
    <t>http://www.airitibooks.com/detail.aspx?PublicationID=P20120705002</t>
  </si>
  <si>
    <t>典藏設計：創意產業的文化想像</t>
  </si>
  <si>
    <r>
      <rPr>
        <sz val="10"/>
        <color indexed="8"/>
        <rFont val="微軟正黑體"/>
        <family val="2"/>
        <charset val="136"/>
      </rPr>
      <t>文瀾資訊有限公司</t>
    </r>
  </si>
  <si>
    <r>
      <rPr>
        <sz val="10"/>
        <color indexed="8"/>
        <rFont val="微軟正黑體"/>
        <family val="2"/>
        <charset val="136"/>
      </rPr>
      <t>林榮泰</t>
    </r>
  </si>
  <si>
    <t>9789868506640</t>
  </si>
  <si>
    <t>http://www.airitibooks.com/detail.aspx?PublicationID=P20130109094</t>
  </si>
  <si>
    <r>
      <rPr>
        <sz val="10"/>
        <color indexed="8"/>
        <rFont val="微軟正黑體"/>
        <family val="2"/>
        <charset val="136"/>
      </rPr>
      <t>原書名</t>
    </r>
    <r>
      <rPr>
        <sz val="10"/>
        <color indexed="8"/>
        <rFont val="Arial"/>
        <family val="2"/>
      </rPr>
      <t xml:space="preserve">: </t>
    </r>
    <r>
      <rPr>
        <sz val="10"/>
        <color indexed="10"/>
        <rFont val="微軟正黑體"/>
        <family val="2"/>
        <charset val="136"/>
      </rPr>
      <t>設計典藏</t>
    </r>
    <r>
      <rPr>
        <sz val="10"/>
        <color indexed="8"/>
        <rFont val="微軟正黑體"/>
        <family val="2"/>
        <charset val="136"/>
      </rPr>
      <t>創意產業的文化想像</t>
    </r>
    <phoneticPr fontId="2" type="noConversion"/>
  </si>
  <si>
    <r>
      <rPr>
        <sz val="10"/>
        <color indexed="8"/>
        <rFont val="微軟正黑體"/>
        <family val="2"/>
        <charset val="136"/>
      </rPr>
      <t>穿對了！每個女孩都是限量版</t>
    </r>
  </si>
  <si>
    <r>
      <rPr>
        <sz val="10"/>
        <color indexed="8"/>
        <rFont val="微軟正黑體"/>
        <family val="2"/>
        <charset val="136"/>
      </rPr>
      <t>珍珠＆玫瑰</t>
    </r>
  </si>
  <si>
    <t>9789866297281</t>
  </si>
  <si>
    <t>http://www.airitibooks.com/detail.aspx?PublicationID=P20130125023</t>
  </si>
  <si>
    <r>
      <rPr>
        <sz val="10"/>
        <color indexed="8"/>
        <rFont val="微軟正黑體"/>
        <family val="2"/>
        <charset val="136"/>
      </rPr>
      <t>超簡單的鬆餅粉法式鹹點</t>
    </r>
    <phoneticPr fontId="9" type="noConversion"/>
  </si>
  <si>
    <r>
      <rPr>
        <sz val="10"/>
        <color indexed="8"/>
        <rFont val="微軟正黑體"/>
        <family val="2"/>
        <charset val="136"/>
      </rPr>
      <t>滋味館：</t>
    </r>
    <r>
      <rPr>
        <sz val="10"/>
        <color indexed="8"/>
        <rFont val="Arial"/>
        <family val="2"/>
      </rPr>
      <t>61</t>
    </r>
  </si>
  <si>
    <t>9789866199295</t>
  </si>
  <si>
    <t>http://www.airitibooks.com/detail.aspx?PublicationID=P20120704032</t>
  </si>
  <si>
    <r>
      <rPr>
        <sz val="10"/>
        <color indexed="8"/>
        <rFont val="微軟正黑體"/>
        <family val="2"/>
        <charset val="136"/>
      </rPr>
      <t>不吃藥的天然排毒法！</t>
    </r>
  </si>
  <si>
    <t>Color Life25</t>
  </si>
  <si>
    <r>
      <rPr>
        <sz val="10"/>
        <color indexed="8"/>
        <rFont val="微軟正黑體"/>
        <family val="2"/>
        <charset val="136"/>
      </rPr>
      <t>孫苓獻</t>
    </r>
  </si>
  <si>
    <t>9789862710951</t>
  </si>
  <si>
    <t>http://www.airitibooks.com/detail.aspx?PublicationID=P20121128031</t>
  </si>
  <si>
    <r>
      <rPr>
        <sz val="10"/>
        <color indexed="8"/>
        <rFont val="微軟正黑體"/>
        <family val="2"/>
        <charset val="136"/>
      </rPr>
      <t>小品西方哲學家</t>
    </r>
    <phoneticPr fontId="9" type="noConversion"/>
  </si>
  <si>
    <r>
      <rPr>
        <sz val="10"/>
        <rFont val="微軟正黑體"/>
        <family val="2"/>
        <charset val="136"/>
      </rPr>
      <t>傅佩榮</t>
    </r>
    <phoneticPr fontId="9" type="noConversion"/>
  </si>
  <si>
    <t>9789571356655</t>
  </si>
  <si>
    <t>http://www.airitibooks.com/detail.aspx?PublicationID=P20130205002</t>
  </si>
  <si>
    <r>
      <rPr>
        <sz val="10"/>
        <color indexed="8"/>
        <rFont val="微軟正黑體"/>
        <family val="2"/>
        <charset val="136"/>
      </rPr>
      <t>不「應該」的人生－在冰島的人生</t>
    </r>
    <r>
      <rPr>
        <sz val="10"/>
        <color indexed="8"/>
        <rFont val="Arial"/>
        <family val="2"/>
      </rPr>
      <t>7</t>
    </r>
    <r>
      <rPr>
        <sz val="10"/>
        <color indexed="8"/>
        <rFont val="微軟正黑體"/>
        <family val="2"/>
        <charset val="136"/>
      </rPr>
      <t>堂課</t>
    </r>
    <phoneticPr fontId="9" type="noConversion"/>
  </si>
  <si>
    <r>
      <rPr>
        <sz val="10"/>
        <color indexed="8"/>
        <rFont val="微軟正黑體"/>
        <family val="2"/>
        <charset val="136"/>
      </rPr>
      <t>賴仕涵</t>
    </r>
    <phoneticPr fontId="9" type="noConversion"/>
  </si>
  <si>
    <t>9789861921396</t>
  </si>
  <si>
    <t>http://www.airitibooks.com/detail.aspx?PublicationID=P20130125054</t>
  </si>
  <si>
    <r>
      <rPr>
        <sz val="10"/>
        <color indexed="8"/>
        <rFont val="微軟正黑體"/>
        <family val="2"/>
        <charset val="136"/>
      </rPr>
      <t>蠻荒，我獨行</t>
    </r>
    <phoneticPr fontId="9" type="noConversion"/>
  </si>
  <si>
    <r>
      <rPr>
        <sz val="10"/>
        <color indexed="8"/>
        <rFont val="微軟正黑體"/>
        <family val="2"/>
        <charset val="136"/>
      </rPr>
      <t>李啟端</t>
    </r>
    <phoneticPr fontId="9" type="noConversion"/>
  </si>
  <si>
    <t>9789861921471</t>
  </si>
  <si>
    <t>http://www.airitibooks.com/detail.aspx?PublicationID=P20130125055</t>
  </si>
  <si>
    <r>
      <rPr>
        <sz val="10"/>
        <color indexed="8"/>
        <rFont val="微軟正黑體"/>
        <family val="2"/>
        <charset val="136"/>
      </rPr>
      <t>人見人愛！一秒就愛上的可愛手創小物</t>
    </r>
    <phoneticPr fontId="9" type="noConversion"/>
  </si>
  <si>
    <t>Handmade 16</t>
  </si>
  <si>
    <r>
      <rPr>
        <sz val="10"/>
        <color indexed="8"/>
        <rFont val="微軟正黑體"/>
        <family val="2"/>
        <charset val="136"/>
      </rPr>
      <t>花花，王荷瑄，豬頭女王</t>
    </r>
  </si>
  <si>
    <t>9789866041686</t>
  </si>
  <si>
    <t>http://www.airitibooks.com/detail.aspx?PublicationID=P20121115148</t>
  </si>
  <si>
    <r>
      <rPr>
        <sz val="10"/>
        <color indexed="8"/>
        <rFont val="微軟正黑體"/>
        <family val="2"/>
        <charset val="136"/>
      </rPr>
      <t>京都自助超簡單</t>
    </r>
  </si>
  <si>
    <r>
      <t>GO</t>
    </r>
    <r>
      <rPr>
        <sz val="10"/>
        <color indexed="8"/>
        <rFont val="微軟正黑體"/>
        <family val="2"/>
        <charset val="136"/>
      </rPr>
      <t>簡單系列</t>
    </r>
    <r>
      <rPr>
        <sz val="10"/>
        <color indexed="8"/>
        <rFont val="Arial"/>
        <family val="2"/>
      </rPr>
      <t>101</t>
    </r>
  </si>
  <si>
    <r>
      <rPr>
        <sz val="10"/>
        <color indexed="8"/>
        <rFont val="微軟正黑體"/>
        <family val="2"/>
        <charset val="136"/>
      </rPr>
      <t>小氣少年</t>
    </r>
  </si>
  <si>
    <t>9789861921372</t>
  </si>
  <si>
    <t>http://www.airitibooks.com/detail.aspx?PublicationID=P20121211006</t>
  </si>
  <si>
    <r>
      <rPr>
        <sz val="10"/>
        <color indexed="8"/>
        <rFont val="微軟正黑體"/>
        <family val="2"/>
        <charset val="136"/>
      </rPr>
      <t>超可愛！小本廚房的手繪幸福餅乾</t>
    </r>
  </si>
  <si>
    <r>
      <rPr>
        <sz val="10"/>
        <color indexed="8"/>
        <rFont val="微軟正黑體"/>
        <family val="2"/>
        <charset val="136"/>
      </rPr>
      <t>黑貓廚房</t>
    </r>
    <r>
      <rPr>
        <sz val="10"/>
        <color indexed="8"/>
        <rFont val="Arial"/>
        <family val="2"/>
      </rPr>
      <t>05</t>
    </r>
  </si>
  <si>
    <r>
      <rPr>
        <sz val="10"/>
        <color indexed="8"/>
        <rFont val="微軟正黑體"/>
        <family val="2"/>
        <charset val="136"/>
      </rPr>
      <t>小本</t>
    </r>
  </si>
  <si>
    <t>9789868802742</t>
  </si>
  <si>
    <t>http://www.airitibooks.com/detail.aspx?PublicationID=P20121004021</t>
  </si>
  <si>
    <r>
      <t>0</t>
    </r>
    <r>
      <rPr>
        <sz val="10"/>
        <color indexed="8"/>
        <rFont val="微軟正黑體"/>
        <family val="2"/>
        <charset val="136"/>
      </rPr>
      <t>基礎也不失手！好想咬一口的不敗手做點心</t>
    </r>
    <r>
      <rPr>
        <sz val="10"/>
        <color indexed="8"/>
        <rFont val="Arial"/>
        <family val="2"/>
      </rPr>
      <t>×83</t>
    </r>
  </si>
  <si>
    <r>
      <rPr>
        <sz val="10"/>
        <color indexed="8"/>
        <rFont val="微軟正黑體"/>
        <family val="2"/>
        <charset val="136"/>
      </rPr>
      <t>柿子文化事業有限公司</t>
    </r>
  </si>
  <si>
    <r>
      <rPr>
        <sz val="10"/>
        <color indexed="8"/>
        <rFont val="微軟正黑體"/>
        <family val="2"/>
        <charset val="136"/>
      </rPr>
      <t>美饌柿子‧</t>
    </r>
    <r>
      <rPr>
        <sz val="10"/>
        <color indexed="8"/>
        <rFont val="Arial"/>
        <family val="2"/>
      </rPr>
      <t>5</t>
    </r>
  </si>
  <si>
    <r>
      <rPr>
        <sz val="10"/>
        <color indexed="8"/>
        <rFont val="微軟正黑體"/>
        <family val="2"/>
        <charset val="136"/>
      </rPr>
      <t>趙筱蓓</t>
    </r>
  </si>
  <si>
    <t>9789866191206</t>
  </si>
  <si>
    <t>http://www.airitibooks.com/detail.aspx?PublicationID=P20121025054</t>
  </si>
  <si>
    <r>
      <rPr>
        <sz val="10"/>
        <color indexed="8"/>
        <rFont val="微軟正黑體"/>
        <family val="2"/>
        <charset val="136"/>
      </rPr>
      <t>飛躍</t>
    </r>
    <r>
      <rPr>
        <sz val="10"/>
        <color indexed="8"/>
        <rFont val="Arial"/>
        <family val="2"/>
      </rPr>
      <t>40</t>
    </r>
    <r>
      <rPr>
        <sz val="10"/>
        <color indexed="8"/>
        <rFont val="微軟正黑體"/>
        <family val="2"/>
        <charset val="136"/>
      </rPr>
      <t>：蛋糕、西點、麵包【實作篇】</t>
    </r>
  </si>
  <si>
    <r>
      <rPr>
        <sz val="10"/>
        <color indexed="8"/>
        <rFont val="微軟正黑體"/>
        <family val="2"/>
        <charset val="136"/>
      </rPr>
      <t>桂氏文化事業有限公司</t>
    </r>
  </si>
  <si>
    <r>
      <rPr>
        <sz val="10"/>
        <color indexed="8"/>
        <rFont val="微軟正黑體"/>
        <family val="2"/>
        <charset val="136"/>
      </rPr>
      <t>烘焙廚房</t>
    </r>
    <r>
      <rPr>
        <sz val="10"/>
        <color indexed="8"/>
        <rFont val="Arial"/>
        <family val="2"/>
      </rPr>
      <t>Baking Room</t>
    </r>
  </si>
  <si>
    <r>
      <rPr>
        <sz val="10"/>
        <color indexed="8"/>
        <rFont val="微軟正黑體"/>
        <family val="2"/>
        <charset val="136"/>
      </rPr>
      <t>洪宗德</t>
    </r>
  </si>
  <si>
    <t>9789868765191</t>
  </si>
  <si>
    <t>http://www.airitibooks.com/detail.aspx?PublicationID=P20121012338</t>
  </si>
  <si>
    <r>
      <rPr>
        <sz val="10"/>
        <color indexed="8"/>
        <rFont val="微軟正黑體"/>
        <family val="2"/>
        <charset val="136"/>
      </rPr>
      <t>觀光行銷學</t>
    </r>
  </si>
  <si>
    <r>
      <rPr>
        <sz val="10"/>
        <color indexed="8"/>
        <rFont val="微軟正黑體"/>
        <family val="2"/>
        <charset val="136"/>
      </rPr>
      <t>華都文化事業有限公司</t>
    </r>
  </si>
  <si>
    <r>
      <t>2</t>
    </r>
    <r>
      <rPr>
        <sz val="10"/>
        <color indexed="8"/>
        <rFont val="微軟正黑體"/>
        <family val="2"/>
        <charset val="136"/>
      </rPr>
      <t>版</t>
    </r>
  </si>
  <si>
    <r>
      <rPr>
        <sz val="10"/>
        <color indexed="8"/>
        <rFont val="微軟正黑體"/>
        <family val="2"/>
        <charset val="136"/>
      </rPr>
      <t>王逸峰</t>
    </r>
  </si>
  <si>
    <t>9789866860874</t>
  </si>
  <si>
    <t>http://www.airitibooks.com/detail.aspx?PublicationID=P20120620018</t>
  </si>
  <si>
    <r>
      <rPr>
        <sz val="10"/>
        <color indexed="8"/>
        <rFont val="微軟正黑體"/>
        <family val="2"/>
        <charset val="136"/>
      </rPr>
      <t>遠距照護書集：健康福祉（第二冊）</t>
    </r>
  </si>
  <si>
    <r>
      <rPr>
        <sz val="10"/>
        <color indexed="8"/>
        <rFont val="微軟正黑體"/>
        <family val="2"/>
        <charset val="136"/>
      </rPr>
      <t>王松賓</t>
    </r>
  </si>
  <si>
    <r>
      <rPr>
        <sz val="10"/>
        <color indexed="8"/>
        <rFont val="微軟正黑體"/>
        <family val="2"/>
        <charset val="136"/>
      </rPr>
      <t>遠距照護</t>
    </r>
    <r>
      <rPr>
        <sz val="10"/>
        <color indexed="8"/>
        <rFont val="Arial"/>
        <family val="2"/>
      </rPr>
      <t xml:space="preserve"> Tele-health</t>
    </r>
  </si>
  <si>
    <t>EBK9900000435</t>
  </si>
  <si>
    <t>http://www.airitibooks.com/detail.aspx?PublicationID=P20121112002</t>
  </si>
  <si>
    <r>
      <rPr>
        <sz val="10"/>
        <color indexed="8"/>
        <rFont val="新細明體"/>
        <family val="1"/>
        <charset val="136"/>
      </rPr>
      <t>麵包教室─</t>
    </r>
    <r>
      <rPr>
        <sz val="10"/>
        <color indexed="8"/>
        <rFont val="Arial"/>
        <family val="2"/>
      </rPr>
      <t>5</t>
    </r>
    <r>
      <rPr>
        <sz val="10"/>
        <color indexed="8"/>
        <rFont val="新細明體"/>
        <family val="1"/>
        <charset val="136"/>
      </rPr>
      <t>℃冰種的美味</t>
    </r>
  </si>
  <si>
    <r>
      <rPr>
        <sz val="10"/>
        <color indexed="8"/>
        <rFont val="新細明體"/>
        <family val="1"/>
        <charset val="136"/>
      </rPr>
      <t>四塊玉文化有限公司</t>
    </r>
  </si>
  <si>
    <r>
      <rPr>
        <sz val="10"/>
        <color indexed="8"/>
        <rFont val="新細明體"/>
        <family val="1"/>
        <charset val="136"/>
      </rPr>
      <t>烘焙大師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</si>
  <si>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新細明體"/>
        <family val="1"/>
        <charset val="136"/>
      </rPr>
      <t>許正忠，柯文正</t>
    </r>
  </si>
  <si>
    <t>9789866334337</t>
  </si>
  <si>
    <r>
      <t>420</t>
    </r>
    <r>
      <rPr>
        <sz val="10"/>
        <color indexed="8"/>
        <rFont val="新細明體"/>
        <family val="1"/>
        <charset val="136"/>
      </rPr>
      <t>家政</t>
    </r>
  </si>
  <si>
    <t>http://www.airitibooks.com/detail.aspx?PublicationID=P20110815049</t>
  </si>
  <si>
    <r>
      <rPr>
        <sz val="10"/>
        <color indexed="8"/>
        <rFont val="微軟正黑體"/>
        <family val="2"/>
        <charset val="136"/>
      </rPr>
      <t>林書豪：愛情與奮鬥史</t>
    </r>
    <r>
      <rPr>
        <sz val="10"/>
        <color indexed="8"/>
        <rFont val="Arial"/>
        <family val="2"/>
      </rPr>
      <t>1</t>
    </r>
  </si>
  <si>
    <t>EBK9900000267</t>
  </si>
  <si>
    <t>http://www.airitibooks.com/detail.aspx?PublicationID=P20120413085</t>
  </si>
  <si>
    <r>
      <rPr>
        <sz val="10"/>
        <color indexed="8"/>
        <rFont val="微軟正黑體"/>
        <family val="2"/>
        <charset val="136"/>
      </rPr>
      <t>林書豪與臺灣，信仰及訪談錄</t>
    </r>
    <r>
      <rPr>
        <sz val="10"/>
        <color indexed="8"/>
        <rFont val="Arial"/>
        <family val="2"/>
      </rPr>
      <t>3</t>
    </r>
  </si>
  <si>
    <t>EBK9900000269</t>
  </si>
  <si>
    <t>http://www.airitibooks.com/detail.aspx?PublicationID=P20120413087</t>
  </si>
  <si>
    <r>
      <rPr>
        <sz val="10"/>
        <color indexed="8"/>
        <rFont val="微軟正黑體"/>
        <family val="2"/>
        <charset val="136"/>
      </rPr>
      <t>輕易上手‧微妝感‧魔法</t>
    </r>
  </si>
  <si>
    <t>4711481752710</t>
  </si>
  <si>
    <t>http://www.airitibooks.com/detail.aspx?PublicationID=P20110511149</t>
  </si>
  <si>
    <r>
      <rPr>
        <sz val="10"/>
        <color indexed="8"/>
        <rFont val="微軟正黑體"/>
        <family val="2"/>
        <charset val="136"/>
      </rPr>
      <t>快</t>
    </r>
    <r>
      <rPr>
        <sz val="10"/>
        <color indexed="8"/>
        <rFont val="Arial"/>
        <family val="2"/>
      </rPr>
      <t>Hold</t>
    </r>
    <r>
      <rPr>
        <sz val="10"/>
        <color indexed="8"/>
        <rFont val="微軟正黑體"/>
        <family val="2"/>
        <charset val="136"/>
      </rPr>
      <t>住我！不笑都不行阿</t>
    </r>
    <phoneticPr fontId="9" type="noConversion"/>
  </si>
  <si>
    <r>
      <rPr>
        <sz val="10"/>
        <color indexed="8"/>
        <rFont val="微軟正黑體"/>
        <family val="2"/>
        <charset val="136"/>
      </rPr>
      <t>大翼文化</t>
    </r>
  </si>
  <si>
    <r>
      <rPr>
        <sz val="10"/>
        <color indexed="8"/>
        <rFont val="微軟正黑體"/>
        <family val="2"/>
        <charset val="136"/>
      </rPr>
      <t>笑笑書</t>
    </r>
    <r>
      <rPr>
        <sz val="10"/>
        <color indexed="8"/>
        <rFont val="Arial"/>
        <family val="2"/>
      </rPr>
      <t>04</t>
    </r>
  </si>
  <si>
    <r>
      <rPr>
        <sz val="10"/>
        <color indexed="8"/>
        <rFont val="微軟正黑體"/>
        <family val="2"/>
        <charset val="136"/>
      </rPr>
      <t>常笑生</t>
    </r>
  </si>
  <si>
    <t>9789868808614</t>
  </si>
  <si>
    <t>http://www.airitibooks.com/detail.aspx?PublicationID=P20120522084</t>
  </si>
  <si>
    <r>
      <rPr>
        <sz val="10"/>
        <color indexed="8"/>
        <rFont val="微軟正黑體"/>
        <family val="2"/>
        <charset val="136"/>
      </rPr>
      <t>蔬菜就該這樣炒</t>
    </r>
  </si>
  <si>
    <r>
      <rPr>
        <sz val="10"/>
        <color indexed="8"/>
        <rFont val="微軟正黑體"/>
        <family val="2"/>
        <charset val="136"/>
      </rPr>
      <t>橘子文化事業有限公司</t>
    </r>
  </si>
  <si>
    <r>
      <rPr>
        <sz val="10"/>
        <color indexed="8"/>
        <rFont val="微軟正黑體"/>
        <family val="2"/>
        <charset val="136"/>
      </rPr>
      <t>做菜零失敗</t>
    </r>
    <r>
      <rPr>
        <sz val="10"/>
        <color indexed="8"/>
        <rFont val="Arial"/>
        <family val="2"/>
      </rPr>
      <t>15</t>
    </r>
  </si>
  <si>
    <r>
      <rPr>
        <sz val="10"/>
        <color indexed="8"/>
        <rFont val="微軟正黑體"/>
        <family val="2"/>
        <charset val="136"/>
      </rPr>
      <t>美食編輯小組</t>
    </r>
  </si>
  <si>
    <t>9789866890901</t>
  </si>
  <si>
    <t>http://www.airitibooks.com/detail.aspx?PublicationID=P20110815030</t>
  </si>
  <si>
    <r>
      <rPr>
        <sz val="10"/>
        <color indexed="8"/>
        <rFont val="微軟正黑體"/>
        <family val="2"/>
        <charset val="136"/>
      </rPr>
      <t>可怕的不是失敗，而是逃避的心態</t>
    </r>
  </si>
  <si>
    <r>
      <rPr>
        <sz val="10"/>
        <color indexed="8"/>
        <rFont val="微軟正黑體"/>
        <family val="2"/>
        <charset val="136"/>
      </rPr>
      <t>簡耀峰</t>
    </r>
  </si>
  <si>
    <t>9789866145995</t>
  </si>
  <si>
    <t>http://www.airitibooks.com/detail.aspx?PublicationID=P20130131012</t>
  </si>
  <si>
    <r>
      <rPr>
        <sz val="10"/>
        <color indexed="8"/>
        <rFont val="微軟正黑體"/>
        <family val="2"/>
        <charset val="136"/>
      </rPr>
      <t>未來</t>
    </r>
    <r>
      <rPr>
        <sz val="10"/>
        <color indexed="8"/>
        <rFont val="Arial"/>
        <family val="2"/>
      </rPr>
      <t>5</t>
    </r>
    <r>
      <rPr>
        <sz val="10"/>
        <color indexed="8"/>
        <rFont val="微軟正黑體"/>
        <family val="2"/>
        <charset val="136"/>
      </rPr>
      <t>年內，你憑什麼能發財？</t>
    </r>
  </si>
  <si>
    <r>
      <rPr>
        <sz val="10"/>
        <color indexed="8"/>
        <rFont val="微軟正黑體"/>
        <family val="2"/>
        <charset val="136"/>
      </rPr>
      <t>海頓‧莫雷</t>
    </r>
  </si>
  <si>
    <t>9789868817425</t>
  </si>
  <si>
    <r>
      <t>560</t>
    </r>
    <r>
      <rPr>
        <sz val="10"/>
        <color indexed="8"/>
        <rFont val="微軟正黑體"/>
        <family val="2"/>
        <charset val="136"/>
      </rPr>
      <t>財政</t>
    </r>
  </si>
  <si>
    <t>http://www.airitibooks.com/detail.aspx?PublicationID=P20130109080</t>
  </si>
  <si>
    <r>
      <rPr>
        <sz val="10"/>
        <color indexed="8"/>
        <rFont val="微軟正黑體"/>
        <family val="2"/>
        <charset val="136"/>
      </rPr>
      <t>玩首爾：與明星的私密約會、瘋狂血拼</t>
    </r>
    <r>
      <rPr>
        <sz val="10"/>
        <color indexed="8"/>
        <rFont val="Arial"/>
        <family val="2"/>
      </rPr>
      <t>GO</t>
    </r>
    <r>
      <rPr>
        <sz val="10"/>
        <color indexed="8"/>
        <rFont val="微軟正黑體"/>
        <family val="2"/>
        <charset val="136"/>
      </rPr>
      <t>！</t>
    </r>
  </si>
  <si>
    <r>
      <t>K</t>
    </r>
    <r>
      <rPr>
        <sz val="10"/>
        <color indexed="8"/>
        <rFont val="微軟正黑體"/>
        <family val="2"/>
        <charset val="136"/>
      </rPr>
      <t>－</t>
    </r>
    <r>
      <rPr>
        <sz val="10"/>
        <color indexed="8"/>
        <rFont val="Arial"/>
        <family val="2"/>
      </rPr>
      <t>MOOK</t>
    </r>
  </si>
  <si>
    <r>
      <t>EZKorea</t>
    </r>
    <r>
      <rPr>
        <sz val="10"/>
        <color indexed="8"/>
        <rFont val="微軟正黑體"/>
        <family val="2"/>
        <charset val="136"/>
      </rPr>
      <t>編輯部</t>
    </r>
  </si>
  <si>
    <t>9789862482681</t>
  </si>
  <si>
    <t>http://www.airitibooks.com/detail.aspx?PublicationID=P20121108030</t>
  </si>
  <si>
    <r>
      <rPr>
        <sz val="10"/>
        <color indexed="8"/>
        <rFont val="微軟正黑體"/>
        <family val="2"/>
        <charset val="136"/>
      </rPr>
      <t>一生一定要吃吃看百種嚴選の健康零食</t>
    </r>
  </si>
  <si>
    <r>
      <rPr>
        <sz val="10"/>
        <color indexed="8"/>
        <rFont val="微軟正黑體"/>
        <family val="2"/>
        <charset val="136"/>
      </rPr>
      <t>譚聿芯，劉振鴻</t>
    </r>
  </si>
  <si>
    <t>9789862252802</t>
  </si>
  <si>
    <t>http://www.airitibooks.com/detail.aspx?PublicationID=P20121112067</t>
  </si>
  <si>
    <r>
      <rPr>
        <sz val="10"/>
        <color indexed="8"/>
        <rFont val="微軟正黑體"/>
        <family val="2"/>
        <charset val="136"/>
      </rPr>
      <t>比天堂更美好的地方，就在人間</t>
    </r>
  </si>
  <si>
    <r>
      <rPr>
        <sz val="10"/>
        <color indexed="8"/>
        <rFont val="微軟正黑體"/>
        <family val="2"/>
        <charset val="136"/>
      </rPr>
      <t>人本自然文化事業有限公司</t>
    </r>
  </si>
  <si>
    <r>
      <rPr>
        <sz val="10"/>
        <color indexed="8"/>
        <rFont val="微軟正黑體"/>
        <family val="2"/>
        <charset val="136"/>
      </rPr>
      <t>吳九箴</t>
    </r>
  </si>
  <si>
    <t>9789574705573</t>
  </si>
  <si>
    <t>http://www.airitibooks.com/detail.aspx?PublicationID=P20110324008</t>
  </si>
  <si>
    <r>
      <rPr>
        <sz val="10"/>
        <color indexed="8"/>
        <rFont val="微軟正黑體"/>
        <family val="2"/>
        <charset val="136"/>
      </rPr>
      <t>心生慈悲，處處都是快樂</t>
    </r>
  </si>
  <si>
    <r>
      <rPr>
        <sz val="10"/>
        <color indexed="8"/>
        <rFont val="微軟正黑體"/>
        <family val="2"/>
        <charset val="136"/>
      </rPr>
      <t>生活禪系列</t>
    </r>
    <r>
      <rPr>
        <sz val="10"/>
        <color indexed="8"/>
        <rFont val="Arial"/>
        <family val="2"/>
      </rPr>
      <t>:16</t>
    </r>
  </si>
  <si>
    <t>9789866145384</t>
  </si>
  <si>
    <t>http://www.airitibooks.com/detail.aspx?PublicationID=P20120430020</t>
  </si>
  <si>
    <r>
      <rPr>
        <sz val="10"/>
        <color indexed="8"/>
        <rFont val="微軟正黑體"/>
        <family val="2"/>
        <charset val="136"/>
      </rPr>
      <t>每個女人都是女王</t>
    </r>
  </si>
  <si>
    <t>9789865886004</t>
  </si>
  <si>
    <t>http://www.airitibooks.com/detail.aspx?PublicationID=P20130131016</t>
  </si>
  <si>
    <r>
      <rPr>
        <sz val="10"/>
        <color indexed="8"/>
        <rFont val="微軟正黑體"/>
        <family val="2"/>
        <charset val="136"/>
      </rPr>
      <t>藥健康，真好丸</t>
    </r>
    <phoneticPr fontId="9" type="noConversion"/>
  </si>
  <si>
    <r>
      <t>Healthy</t>
    </r>
    <r>
      <rPr>
        <sz val="10"/>
        <color indexed="8"/>
        <rFont val="微軟正黑體"/>
        <family val="2"/>
        <charset val="136"/>
      </rPr>
      <t>（</t>
    </r>
    <r>
      <rPr>
        <sz val="10"/>
        <color indexed="8"/>
        <rFont val="Arial"/>
        <family val="2"/>
      </rPr>
      <t>9</t>
    </r>
    <r>
      <rPr>
        <sz val="10"/>
        <color indexed="8"/>
        <rFont val="微軟正黑體"/>
        <family val="2"/>
        <charset val="136"/>
      </rPr>
      <t>）</t>
    </r>
  </si>
  <si>
    <r>
      <rPr>
        <sz val="10"/>
        <color indexed="8"/>
        <rFont val="微軟正黑體"/>
        <family val="2"/>
        <charset val="136"/>
      </rPr>
      <t>劉宇琦</t>
    </r>
  </si>
  <si>
    <t>9789865979195</t>
  </si>
  <si>
    <t>http://www.airitibooks.com/detail.aspx?PublicationID=P20121203010</t>
  </si>
  <si>
    <r>
      <rPr>
        <sz val="10"/>
        <color indexed="8"/>
        <rFont val="微軟正黑體"/>
        <family val="2"/>
        <charset val="136"/>
      </rPr>
      <t>我不是笨小孩</t>
    </r>
  </si>
  <si>
    <r>
      <rPr>
        <sz val="10"/>
        <color indexed="8"/>
        <rFont val="微軟正黑體"/>
        <family val="2"/>
        <charset val="136"/>
      </rPr>
      <t>青春部落格</t>
    </r>
    <r>
      <rPr>
        <sz val="10"/>
        <color indexed="8"/>
        <rFont val="Arial"/>
        <family val="2"/>
      </rPr>
      <t>20</t>
    </r>
  </si>
  <si>
    <r>
      <rPr>
        <sz val="10"/>
        <color indexed="8"/>
        <rFont val="微軟正黑體"/>
        <family val="2"/>
        <charset val="136"/>
      </rPr>
      <t>小娉</t>
    </r>
  </si>
  <si>
    <t>9789861974743</t>
  </si>
  <si>
    <t>http://www.airitibooks.com/detail.aspx?PublicationID=P20120522087</t>
  </si>
  <si>
    <t>老闆不“狠”公司不“穩”</t>
  </si>
  <si>
    <r>
      <rPr>
        <sz val="10"/>
        <color indexed="8"/>
        <rFont val="微軟正黑體"/>
        <family val="2"/>
        <charset val="136"/>
      </rPr>
      <t>趙佑宸</t>
    </r>
  </si>
  <si>
    <t>9789866070655</t>
  </si>
  <si>
    <t>http://www.airitibooks.com/detail.aspx?PublicationID=P20130131013</t>
  </si>
  <si>
    <r>
      <rPr>
        <sz val="10"/>
        <color indexed="8"/>
        <rFont val="微軟正黑體"/>
        <family val="2"/>
        <charset val="136"/>
      </rPr>
      <t>課本根本沒有寫的</t>
    </r>
    <r>
      <rPr>
        <sz val="10"/>
        <color indexed="8"/>
        <rFont val="Arial"/>
        <family val="2"/>
      </rPr>
      <t>50</t>
    </r>
    <r>
      <rPr>
        <sz val="10"/>
        <color indexed="8"/>
        <rFont val="微軟正黑體"/>
        <family val="2"/>
        <charset val="136"/>
      </rPr>
      <t>件事</t>
    </r>
  </si>
  <si>
    <r>
      <rPr>
        <sz val="10"/>
        <color indexed="8"/>
        <rFont val="微軟正黑體"/>
        <family val="2"/>
        <charset val="136"/>
      </rPr>
      <t>思想系列</t>
    </r>
    <r>
      <rPr>
        <sz val="10"/>
        <color indexed="8"/>
        <rFont val="Arial"/>
        <family val="2"/>
      </rPr>
      <t>34</t>
    </r>
  </si>
  <si>
    <r>
      <rPr>
        <sz val="10"/>
        <color indexed="8"/>
        <rFont val="微軟正黑體"/>
        <family val="2"/>
        <charset val="136"/>
      </rPr>
      <t>何亦宣</t>
    </r>
  </si>
  <si>
    <t>9789866070402</t>
  </si>
  <si>
    <t>http://www.airitibooks.com/detail.aspx?PublicationID=P20121105011</t>
  </si>
  <si>
    <r>
      <rPr>
        <sz val="10"/>
        <color indexed="8"/>
        <rFont val="微軟正黑體"/>
        <family val="2"/>
        <charset val="136"/>
      </rPr>
      <t>挑戰哈佛生思維遊戲</t>
    </r>
  </si>
  <si>
    <r>
      <rPr>
        <sz val="10"/>
        <color indexed="8"/>
        <rFont val="微軟正黑體"/>
        <family val="2"/>
        <charset val="136"/>
      </rPr>
      <t>李軍</t>
    </r>
  </si>
  <si>
    <t>9789864135288</t>
  </si>
  <si>
    <t>http://www.airitibooks.com/detail.aspx?PublicationID=P20110622059</t>
  </si>
  <si>
    <r>
      <rPr>
        <sz val="10"/>
        <color indexed="8"/>
        <rFont val="微軟正黑體"/>
        <family val="2"/>
        <charset val="136"/>
      </rPr>
      <t>成功愛情的練心術</t>
    </r>
  </si>
  <si>
    <r>
      <t>LOVE</t>
    </r>
    <r>
      <rPr>
        <sz val="10"/>
        <color indexed="8"/>
        <rFont val="微軟正黑體"/>
        <family val="2"/>
        <charset val="136"/>
      </rPr>
      <t>即時通</t>
    </r>
    <r>
      <rPr>
        <sz val="10"/>
        <color indexed="8"/>
        <rFont val="Arial"/>
        <family val="2"/>
      </rPr>
      <t>05</t>
    </r>
  </si>
  <si>
    <r>
      <rPr>
        <sz val="10"/>
        <color indexed="8"/>
        <rFont val="微軟正黑體"/>
        <family val="2"/>
        <charset val="136"/>
      </rPr>
      <t>簡辰芳</t>
    </r>
  </si>
  <si>
    <t>9789861974774</t>
  </si>
  <si>
    <t>http://www.airitibooks.com/detail.aspx?PublicationID=P20120522076</t>
  </si>
  <si>
    <r>
      <rPr>
        <sz val="10"/>
        <color indexed="8"/>
        <rFont val="微軟正黑體"/>
        <family val="2"/>
        <charset val="136"/>
      </rPr>
      <t>方法比結果更重要</t>
    </r>
  </si>
  <si>
    <r>
      <rPr>
        <sz val="10"/>
        <color indexed="8"/>
        <rFont val="微軟正黑體"/>
        <family val="2"/>
        <charset val="136"/>
      </rPr>
      <t>頂尖領導</t>
    </r>
    <r>
      <rPr>
        <sz val="10"/>
        <color indexed="8"/>
        <rFont val="Arial"/>
        <family val="2"/>
      </rPr>
      <t>168</t>
    </r>
  </si>
  <si>
    <t>9789865950156</t>
  </si>
  <si>
    <t>http://www.airitibooks.com/detail.aspx?PublicationID=P20121115218</t>
  </si>
  <si>
    <r>
      <rPr>
        <sz val="10"/>
        <color indexed="8"/>
        <rFont val="微軟正黑體"/>
        <family val="2"/>
        <charset val="136"/>
      </rPr>
      <t>別為小事折磨自己</t>
    </r>
  </si>
  <si>
    <r>
      <rPr>
        <sz val="10"/>
        <color indexed="8"/>
        <rFont val="微軟正黑體"/>
        <family val="2"/>
        <charset val="136"/>
      </rPr>
      <t>人生智典</t>
    </r>
    <r>
      <rPr>
        <sz val="10"/>
        <color indexed="8"/>
        <rFont val="Arial"/>
        <family val="2"/>
      </rPr>
      <t>033</t>
    </r>
  </si>
  <si>
    <t>9789865950071</t>
  </si>
  <si>
    <t>http://www.airitibooks.com/detail.aspx?PublicationID=P20121115194</t>
  </si>
  <si>
    <r>
      <rPr>
        <sz val="10"/>
        <color indexed="8"/>
        <rFont val="微軟正黑體"/>
        <family val="2"/>
        <charset val="136"/>
      </rPr>
      <t>命運靠自己改變</t>
    </r>
  </si>
  <si>
    <r>
      <rPr>
        <sz val="10"/>
        <color indexed="8"/>
        <rFont val="微軟正黑體"/>
        <family val="2"/>
        <charset val="136"/>
      </rPr>
      <t>生活文坊</t>
    </r>
    <r>
      <rPr>
        <sz val="10"/>
        <color indexed="8"/>
        <rFont val="Arial"/>
        <family val="2"/>
      </rPr>
      <t>039</t>
    </r>
  </si>
  <si>
    <t>9789866079375</t>
  </si>
  <si>
    <t>http://www.airitibooks.com/detail.aspx?PublicationID=P20121115202</t>
  </si>
  <si>
    <r>
      <rPr>
        <sz val="10"/>
        <color indexed="8"/>
        <rFont val="微軟正黑體"/>
        <family val="2"/>
        <charset val="136"/>
      </rPr>
      <t>二十幾歲，決定女人的一生幸福</t>
    </r>
  </si>
  <si>
    <r>
      <rPr>
        <sz val="10"/>
        <color indexed="8"/>
        <rFont val="微軟正黑體"/>
        <family val="2"/>
        <charset val="136"/>
      </rPr>
      <t>生活文坊</t>
    </r>
    <r>
      <rPr>
        <sz val="10"/>
        <color indexed="8"/>
        <rFont val="Arial"/>
        <family val="2"/>
      </rPr>
      <t>36</t>
    </r>
  </si>
  <si>
    <r>
      <rPr>
        <sz val="10"/>
        <color indexed="8"/>
        <rFont val="微軟正黑體"/>
        <family val="2"/>
        <charset val="136"/>
      </rPr>
      <t>文舒曼</t>
    </r>
  </si>
  <si>
    <t>9789866079221</t>
  </si>
  <si>
    <t>http://www.airitibooks.com/detail.aspx?PublicationID=P20120706045</t>
  </si>
  <si>
    <r>
      <rPr>
        <sz val="10"/>
        <color indexed="8"/>
        <rFont val="微軟正黑體"/>
        <family val="2"/>
        <charset val="136"/>
      </rPr>
      <t>如何讓別人喜歡你</t>
    </r>
  </si>
  <si>
    <r>
      <rPr>
        <sz val="10"/>
        <color indexed="8"/>
        <rFont val="微軟正黑體"/>
        <family val="2"/>
        <charset val="136"/>
      </rPr>
      <t>生活文坊</t>
    </r>
    <r>
      <rPr>
        <sz val="10"/>
        <color indexed="8"/>
        <rFont val="Arial"/>
        <family val="2"/>
      </rPr>
      <t>34</t>
    </r>
  </si>
  <si>
    <r>
      <rPr>
        <sz val="10"/>
        <color indexed="8"/>
        <rFont val="微軟正黑體"/>
        <family val="2"/>
        <charset val="136"/>
      </rPr>
      <t>周成功</t>
    </r>
  </si>
  <si>
    <t>9789866079214</t>
  </si>
  <si>
    <t>http://www.airitibooks.com/detail.aspx?PublicationID=P20120706038</t>
  </si>
  <si>
    <r>
      <rPr>
        <sz val="10"/>
        <color indexed="8"/>
        <rFont val="微軟正黑體"/>
        <family val="2"/>
        <charset val="136"/>
      </rPr>
      <t>最偉大的</t>
    </r>
    <r>
      <rPr>
        <sz val="10"/>
        <color indexed="8"/>
        <rFont val="Arial"/>
        <family val="2"/>
      </rPr>
      <t>24</t>
    </r>
    <r>
      <rPr>
        <sz val="10"/>
        <color indexed="8"/>
        <rFont val="微軟正黑體"/>
        <family val="2"/>
        <charset val="136"/>
      </rPr>
      <t>堂課</t>
    </r>
  </si>
  <si>
    <r>
      <t>New</t>
    </r>
    <r>
      <rPr>
        <sz val="10"/>
        <color indexed="8"/>
        <rFont val="微軟正黑體"/>
        <family val="2"/>
        <charset val="136"/>
      </rPr>
      <t>文庫</t>
    </r>
    <r>
      <rPr>
        <sz val="10"/>
        <color indexed="8"/>
        <rFont val="Arial"/>
        <family val="2"/>
      </rPr>
      <t>035</t>
    </r>
  </si>
  <si>
    <r>
      <rPr>
        <sz val="10"/>
        <color indexed="8"/>
        <rFont val="微軟正黑體"/>
        <family val="2"/>
        <charset val="136"/>
      </rPr>
      <t>查爾斯‧哈尼爾</t>
    </r>
  </si>
  <si>
    <t>9789866079054</t>
  </si>
  <si>
    <t>http://www.airitibooks.com/detail.aspx?PublicationID=P20121115230</t>
  </si>
  <si>
    <r>
      <rPr>
        <sz val="10"/>
        <color indexed="8"/>
        <rFont val="微軟正黑體"/>
        <family val="2"/>
        <charset val="136"/>
      </rPr>
      <t>奧里森‧馬登的成功課</t>
    </r>
  </si>
  <si>
    <r>
      <t>New</t>
    </r>
    <r>
      <rPr>
        <sz val="10"/>
        <color indexed="8"/>
        <rFont val="微軟正黑體"/>
        <family val="2"/>
        <charset val="136"/>
      </rPr>
      <t>文庫</t>
    </r>
    <r>
      <rPr>
        <sz val="10"/>
        <color indexed="8"/>
        <rFont val="Arial"/>
        <family val="2"/>
      </rPr>
      <t>042</t>
    </r>
  </si>
  <si>
    <r>
      <rPr>
        <sz val="10"/>
        <color indexed="8"/>
        <rFont val="微軟正黑體"/>
        <family val="2"/>
        <charset val="136"/>
      </rPr>
      <t>奧里森‧馬登</t>
    </r>
  </si>
  <si>
    <t>9789866079153</t>
  </si>
  <si>
    <t>http://www.airitibooks.com/detail.aspx?PublicationID=P20121115215</t>
  </si>
  <si>
    <r>
      <rPr>
        <sz val="10"/>
        <color indexed="8"/>
        <rFont val="微軟正黑體"/>
        <family val="2"/>
        <charset val="136"/>
      </rPr>
      <t>大學教授忘了開的</t>
    </r>
    <r>
      <rPr>
        <sz val="10"/>
        <color indexed="8"/>
        <rFont val="Arial"/>
        <family val="2"/>
      </rPr>
      <t>8</t>
    </r>
    <r>
      <rPr>
        <sz val="10"/>
        <color indexed="8"/>
        <rFont val="微軟正黑體"/>
        <family val="2"/>
        <charset val="136"/>
      </rPr>
      <t>堂人生課</t>
    </r>
  </si>
  <si>
    <r>
      <rPr>
        <sz val="10"/>
        <color indexed="8"/>
        <rFont val="微軟正黑體"/>
        <family val="2"/>
        <charset val="136"/>
      </rPr>
      <t>楊秉力</t>
    </r>
  </si>
  <si>
    <t>9789868542464</t>
  </si>
  <si>
    <t>http://www.airitibooks.com/detail.aspx?PublicationID=P20130610023</t>
  </si>
  <si>
    <r>
      <rPr>
        <sz val="10"/>
        <color indexed="8"/>
        <rFont val="微軟正黑體"/>
        <family val="2"/>
        <charset val="136"/>
      </rPr>
      <t>老媽，我想當爽兵！</t>
    </r>
    <phoneticPr fontId="9" type="noConversion"/>
  </si>
  <si>
    <r>
      <rPr>
        <sz val="10"/>
        <rFont val="微軟正黑體"/>
        <family val="2"/>
        <charset val="136"/>
      </rPr>
      <t>睫毛</t>
    </r>
    <phoneticPr fontId="9" type="noConversion"/>
  </si>
  <si>
    <t>9789571356471</t>
  </si>
  <si>
    <t>http://www.airitibooks.com/detail.aspx?PublicationID=P20130205007</t>
  </si>
  <si>
    <r>
      <rPr>
        <sz val="10"/>
        <color indexed="8"/>
        <rFont val="微軟正黑體"/>
        <family val="2"/>
        <charset val="136"/>
      </rPr>
      <t>女孩一定要知道の搶救！肩‧頸‧手臂</t>
    </r>
    <r>
      <rPr>
        <sz val="10"/>
        <color indexed="8"/>
        <rFont val="Arial"/>
        <family val="2"/>
      </rPr>
      <t>NG</t>
    </r>
    <r>
      <rPr>
        <sz val="10"/>
        <color indexed="8"/>
        <rFont val="微軟正黑體"/>
        <family val="2"/>
        <charset val="136"/>
      </rPr>
      <t>曲線</t>
    </r>
  </si>
  <si>
    <r>
      <rPr>
        <sz val="10"/>
        <color indexed="8"/>
        <rFont val="微軟正黑體"/>
        <family val="2"/>
        <charset val="136"/>
      </rPr>
      <t>玩美人生</t>
    </r>
    <r>
      <rPr>
        <sz val="10"/>
        <color indexed="8"/>
        <rFont val="Arial"/>
        <family val="2"/>
      </rPr>
      <t>06</t>
    </r>
  </si>
  <si>
    <t>9789862253250</t>
  </si>
  <si>
    <t>http://www.airitibooks.com/detail.aspx?PublicationID=P20121115136</t>
  </si>
  <si>
    <r>
      <rPr>
        <sz val="10"/>
        <color indexed="8"/>
        <rFont val="微軟正黑體"/>
        <family val="2"/>
        <charset val="136"/>
      </rPr>
      <t>女孩一定要知道の搶救！腰‧腹‧臀</t>
    </r>
    <r>
      <rPr>
        <sz val="10"/>
        <color indexed="8"/>
        <rFont val="Arial"/>
        <family val="2"/>
      </rPr>
      <t>NG</t>
    </r>
    <r>
      <rPr>
        <sz val="10"/>
        <color indexed="8"/>
        <rFont val="微軟正黑體"/>
        <family val="2"/>
        <charset val="136"/>
      </rPr>
      <t>曲線</t>
    </r>
  </si>
  <si>
    <r>
      <rPr>
        <sz val="10"/>
        <color indexed="8"/>
        <rFont val="微軟正黑體"/>
        <family val="2"/>
        <charset val="136"/>
      </rPr>
      <t>玩美人生</t>
    </r>
    <r>
      <rPr>
        <sz val="10"/>
        <color indexed="8"/>
        <rFont val="Arial"/>
        <family val="2"/>
      </rPr>
      <t>04</t>
    </r>
  </si>
  <si>
    <t>9789862253083</t>
  </si>
  <si>
    <t>http://www.airitibooks.com/detail.aspx?PublicationID=P20121115134</t>
  </si>
  <si>
    <r>
      <rPr>
        <sz val="10"/>
        <color indexed="8"/>
        <rFont val="微軟正黑體"/>
        <family val="2"/>
        <charset val="136"/>
      </rPr>
      <t>快樂可以選擇：快樂創造奇蹟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</si>
  <si>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微軟正黑體"/>
        <family val="2"/>
        <charset val="136"/>
      </rPr>
      <t>豐閣出版社</t>
    </r>
  </si>
  <si>
    <r>
      <t>Over Top</t>
    </r>
    <r>
      <rPr>
        <sz val="10"/>
        <color indexed="8"/>
        <rFont val="微軟正黑體"/>
        <family val="2"/>
        <charset val="136"/>
      </rPr>
      <t>超越巔峰</t>
    </r>
    <r>
      <rPr>
        <sz val="10"/>
        <color indexed="8"/>
        <rFont val="Arial"/>
        <family val="2"/>
      </rPr>
      <t>45</t>
    </r>
  </si>
  <si>
    <r>
      <rPr>
        <sz val="10"/>
        <color indexed="8"/>
        <rFont val="微軟正黑體"/>
        <family val="2"/>
        <charset val="136"/>
      </rPr>
      <t>維爾尼‧孔蒂</t>
    </r>
  </si>
  <si>
    <t>9789576856532</t>
  </si>
  <si>
    <t>http://www.airitibooks.com/detail.aspx?PublicationID=P20121119053</t>
  </si>
  <si>
    <r>
      <rPr>
        <sz val="10"/>
        <color indexed="8"/>
        <rFont val="微軟正黑體"/>
        <family val="2"/>
        <charset val="136"/>
      </rPr>
      <t>老公使用說明書</t>
    </r>
    <phoneticPr fontId="9" type="noConversion"/>
  </si>
  <si>
    <r>
      <rPr>
        <sz val="10"/>
        <color indexed="8"/>
        <rFont val="微軟正黑體"/>
        <family val="2"/>
        <charset val="136"/>
      </rPr>
      <t>人生視野系列：</t>
    </r>
    <r>
      <rPr>
        <sz val="10"/>
        <color indexed="8"/>
        <rFont val="Arial"/>
        <family val="2"/>
      </rPr>
      <t>24</t>
    </r>
  </si>
  <si>
    <r>
      <rPr>
        <sz val="10"/>
        <color indexed="8"/>
        <rFont val="微軟正黑體"/>
        <family val="2"/>
        <charset val="136"/>
      </rPr>
      <t>胡曉梅</t>
    </r>
  </si>
  <si>
    <t>9789866145407</t>
  </si>
  <si>
    <t>http://www.airitibooks.com/detail.aspx?PublicationID=P20120604007</t>
  </si>
  <si>
    <r>
      <rPr>
        <sz val="10"/>
        <color indexed="8"/>
        <rFont val="微軟正黑體"/>
        <family val="2"/>
        <charset val="136"/>
      </rPr>
      <t>老婆使用說明書</t>
    </r>
    <phoneticPr fontId="9" type="noConversion"/>
  </si>
  <si>
    <r>
      <rPr>
        <sz val="10"/>
        <color indexed="8"/>
        <rFont val="微軟正黑體"/>
        <family val="2"/>
        <charset val="136"/>
      </rPr>
      <t>人生視野系列：</t>
    </r>
    <r>
      <rPr>
        <sz val="10"/>
        <color indexed="8"/>
        <rFont val="Arial"/>
        <family val="2"/>
      </rPr>
      <t>23</t>
    </r>
  </si>
  <si>
    <r>
      <rPr>
        <sz val="10"/>
        <color indexed="8"/>
        <rFont val="微軟正黑體"/>
        <family val="2"/>
        <charset val="136"/>
      </rPr>
      <t>博冰</t>
    </r>
  </si>
  <si>
    <t>9789866145391</t>
  </si>
  <si>
    <t>http://www.airitibooks.com/detail.aspx?PublicationID=P20120604010</t>
  </si>
  <si>
    <r>
      <rPr>
        <sz val="10"/>
        <color indexed="8"/>
        <rFont val="微軟正黑體"/>
        <family val="2"/>
        <charset val="136"/>
      </rPr>
      <t>挫折，讓我學會更堅強</t>
    </r>
  </si>
  <si>
    <r>
      <rPr>
        <sz val="10"/>
        <color indexed="8"/>
        <rFont val="微軟正黑體"/>
        <family val="2"/>
        <charset val="136"/>
      </rPr>
      <t>良田文化</t>
    </r>
  </si>
  <si>
    <r>
      <rPr>
        <sz val="10"/>
        <color indexed="8"/>
        <rFont val="微軟正黑體"/>
        <family val="2"/>
        <charset val="136"/>
      </rPr>
      <t>心視界</t>
    </r>
    <r>
      <rPr>
        <sz val="10"/>
        <color indexed="8"/>
        <rFont val="Arial"/>
        <family val="2"/>
      </rPr>
      <t>05</t>
    </r>
  </si>
  <si>
    <r>
      <rPr>
        <sz val="10"/>
        <color indexed="8"/>
        <rFont val="微軟正黑體"/>
        <family val="2"/>
        <charset val="136"/>
      </rPr>
      <t>程潤田</t>
    </r>
  </si>
  <si>
    <t>9789861974958</t>
  </si>
  <si>
    <t>http://www.airitibooks.com/detail.aspx?PublicationID=P20121122024</t>
  </si>
  <si>
    <r>
      <rPr>
        <sz val="10"/>
        <color indexed="8"/>
        <rFont val="微軟正黑體"/>
        <family val="2"/>
        <charset val="136"/>
      </rPr>
      <t>命理老師教你自己動手做開運名片</t>
    </r>
  </si>
  <si>
    <r>
      <rPr>
        <sz val="10"/>
        <color indexed="8"/>
        <rFont val="微軟正黑體"/>
        <family val="2"/>
        <charset val="136"/>
      </rPr>
      <t>謝國華</t>
    </r>
  </si>
  <si>
    <t>9789866030208</t>
  </si>
  <si>
    <t>http://www.airitibooks.com/detail.aspx?PublicationID=P20130617002</t>
  </si>
  <si>
    <r>
      <rPr>
        <sz val="10"/>
        <color indexed="8"/>
        <rFont val="微軟正黑體"/>
        <family val="2"/>
        <charset val="136"/>
      </rPr>
      <t>讓你不失眠的健康術</t>
    </r>
  </si>
  <si>
    <r>
      <rPr>
        <sz val="10"/>
        <color indexed="8"/>
        <rFont val="微軟正黑體"/>
        <family val="2"/>
        <charset val="136"/>
      </rPr>
      <t>舒活館</t>
    </r>
    <r>
      <rPr>
        <sz val="10"/>
        <color indexed="8"/>
        <rFont val="Arial"/>
        <family val="2"/>
      </rPr>
      <t>08</t>
    </r>
  </si>
  <si>
    <r>
      <rPr>
        <sz val="10"/>
        <color indexed="8"/>
        <rFont val="微軟正黑體"/>
        <family val="2"/>
        <charset val="136"/>
      </rPr>
      <t>李馥</t>
    </r>
  </si>
  <si>
    <t>9789861974903</t>
  </si>
  <si>
    <t>http://www.airitibooks.com/detail.aspx?PublicationID=P20121127003</t>
  </si>
  <si>
    <r>
      <rPr>
        <sz val="10"/>
        <color indexed="8"/>
        <rFont val="微軟正黑體"/>
        <family val="2"/>
        <charset val="136"/>
      </rPr>
      <t>用愛打造堅如磐石的成功大道：成功學大師馬登傳授給你</t>
    </r>
    <r>
      <rPr>
        <sz val="10"/>
        <color indexed="8"/>
        <rFont val="Arial"/>
        <family val="2"/>
      </rPr>
      <t>25</t>
    </r>
    <r>
      <rPr>
        <sz val="10"/>
        <color indexed="8"/>
        <rFont val="微軟正黑體"/>
        <family val="2"/>
        <charset val="136"/>
      </rPr>
      <t>種愛的方式</t>
    </r>
  </si>
  <si>
    <t>Grow11</t>
  </si>
  <si>
    <t>9789868820937</t>
  </si>
  <si>
    <t>http://www.airitibooks.com/detail.aspx?PublicationID=P20121025038</t>
  </si>
  <si>
    <r>
      <rPr>
        <sz val="10"/>
        <color indexed="8"/>
        <rFont val="微軟正黑體"/>
        <family val="2"/>
        <charset val="136"/>
      </rPr>
      <t>氣概：找不到出路，那就創造一條吧！</t>
    </r>
  </si>
  <si>
    <t>Grow10</t>
  </si>
  <si>
    <t>9789868820906</t>
  </si>
  <si>
    <t>http://www.airitibooks.com/detail.aspx?PublicationID=P20121025037</t>
  </si>
  <si>
    <r>
      <t>30</t>
    </r>
    <r>
      <rPr>
        <sz val="10"/>
        <color indexed="8"/>
        <rFont val="微軟正黑體"/>
        <family val="2"/>
        <charset val="136"/>
      </rPr>
      <t>歲代表什麼</t>
    </r>
  </si>
  <si>
    <r>
      <rPr>
        <sz val="10"/>
        <color indexed="8"/>
        <rFont val="微軟正黑體"/>
        <family val="2"/>
        <charset val="136"/>
      </rPr>
      <t>張德文</t>
    </r>
  </si>
  <si>
    <t>9789866546549</t>
  </si>
  <si>
    <t>http://www.airitibooks.com/detail.aspx?PublicationID=P20130319027</t>
  </si>
  <si>
    <r>
      <rPr>
        <sz val="10"/>
        <color indexed="8"/>
        <rFont val="微軟正黑體"/>
        <family val="2"/>
        <charset val="136"/>
      </rPr>
      <t>生活小妙招</t>
    </r>
  </si>
  <si>
    <r>
      <rPr>
        <sz val="10"/>
        <color indexed="8"/>
        <rFont val="微軟正黑體"/>
        <family val="2"/>
        <charset val="136"/>
      </rPr>
      <t>智慧生活系列：</t>
    </r>
    <r>
      <rPr>
        <sz val="10"/>
        <color indexed="8"/>
        <rFont val="Arial"/>
        <family val="2"/>
      </rPr>
      <t>01</t>
    </r>
  </si>
  <si>
    <r>
      <rPr>
        <sz val="10"/>
        <color indexed="8"/>
        <rFont val="微軟正黑體"/>
        <family val="2"/>
        <charset val="136"/>
      </rPr>
      <t>方雅晴</t>
    </r>
  </si>
  <si>
    <t>9789868853447</t>
  </si>
  <si>
    <t>http://www.airitibooks.com/detail.aspx?PublicationID=P20121101004</t>
  </si>
  <si>
    <r>
      <rPr>
        <sz val="10"/>
        <color indexed="8"/>
        <rFont val="微軟正黑體"/>
        <family val="2"/>
        <charset val="136"/>
      </rPr>
      <t>美麗人生：別為小事煩心</t>
    </r>
  </si>
  <si>
    <r>
      <rPr>
        <sz val="10"/>
        <color indexed="8"/>
        <rFont val="微軟正黑體"/>
        <family val="2"/>
        <charset val="136"/>
      </rPr>
      <t>生活文坊</t>
    </r>
    <r>
      <rPr>
        <sz val="10"/>
        <color indexed="8"/>
        <rFont val="Arial"/>
        <family val="2"/>
      </rPr>
      <t>041</t>
    </r>
  </si>
  <si>
    <t>9789866079405</t>
  </si>
  <si>
    <t>http://www.airitibooks.com/detail.aspx?PublicationID=P20121115187</t>
  </si>
  <si>
    <r>
      <t>20</t>
    </r>
    <r>
      <rPr>
        <sz val="10"/>
        <color indexed="8"/>
        <rFont val="微軟正黑體"/>
        <family val="2"/>
        <charset val="136"/>
      </rPr>
      <t>歲後，要懂點說話技巧</t>
    </r>
  </si>
  <si>
    <r>
      <rPr>
        <sz val="10"/>
        <color indexed="8"/>
        <rFont val="微軟正黑體"/>
        <family val="2"/>
        <charset val="136"/>
      </rPr>
      <t>牧之</t>
    </r>
  </si>
  <si>
    <t>9789865951184</t>
  </si>
  <si>
    <t>http://www.airitibooks.com/detail.aspx?PublicationID=P20130109029</t>
  </si>
  <si>
    <r>
      <rPr>
        <sz val="10"/>
        <color indexed="8"/>
        <rFont val="微軟正黑體"/>
        <family val="2"/>
        <charset val="136"/>
      </rPr>
      <t>陌生開發心理戰</t>
    </r>
  </si>
  <si>
    <r>
      <rPr>
        <sz val="10"/>
        <color indexed="8"/>
        <rFont val="微軟正黑體"/>
        <family val="2"/>
        <charset val="136"/>
      </rPr>
      <t>葛京寧</t>
    </r>
  </si>
  <si>
    <t>9789868825888</t>
  </si>
  <si>
    <t>http://www.airitibooks.com/detail.aspx?PublicationID=P20130221071</t>
  </si>
  <si>
    <r>
      <rPr>
        <sz val="10"/>
        <color indexed="10"/>
        <rFont val="細明體"/>
        <family val="3"/>
        <charset val="136"/>
      </rPr>
      <t>給我搞飛機－型男詹姆士的飛行日誌</t>
    </r>
    <phoneticPr fontId="9" type="noConversion"/>
  </si>
  <si>
    <r>
      <rPr>
        <sz val="10"/>
        <color indexed="8"/>
        <rFont val="微軟正黑體"/>
        <family val="2"/>
        <charset val="136"/>
      </rPr>
      <t>白象文化事業有限公司</t>
    </r>
    <phoneticPr fontId="9" type="noConversion"/>
  </si>
  <si>
    <r>
      <rPr>
        <sz val="10"/>
        <color indexed="8"/>
        <rFont val="微軟正黑體"/>
        <family val="2"/>
        <charset val="136"/>
      </rPr>
      <t>瘋狂詹姆士</t>
    </r>
    <phoneticPr fontId="9" type="noConversion"/>
  </si>
  <si>
    <t>9789866047114</t>
  </si>
  <si>
    <t>http://www.airitibooks.com/detail.aspx?PublicationID=P20130521102</t>
  </si>
  <si>
    <r>
      <rPr>
        <sz val="10"/>
        <color indexed="8"/>
        <rFont val="微軟正黑體"/>
        <family val="2"/>
        <charset val="136"/>
      </rPr>
      <t>原書名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微軟正黑體"/>
        <family val="2"/>
        <charset val="136"/>
      </rPr>
      <t>給我搞飛機：型男</t>
    </r>
    <r>
      <rPr>
        <strike/>
        <sz val="10"/>
        <color indexed="10"/>
        <rFont val="微軟正黑體"/>
        <family val="2"/>
        <charset val="136"/>
      </rPr>
      <t>機長瘋狂</t>
    </r>
    <r>
      <rPr>
        <sz val="10"/>
        <color indexed="8"/>
        <rFont val="微軟正黑體"/>
        <family val="2"/>
        <charset val="136"/>
      </rPr>
      <t>詹姆士</t>
    </r>
    <r>
      <rPr>
        <sz val="10"/>
        <color indexed="10"/>
        <rFont val="微軟正黑體"/>
        <family val="2"/>
        <charset val="136"/>
      </rPr>
      <t>的</t>
    </r>
    <r>
      <rPr>
        <sz val="10"/>
        <color indexed="8"/>
        <rFont val="微軟正黑體"/>
        <family val="2"/>
        <charset val="136"/>
      </rPr>
      <t>飛行日記</t>
    </r>
    <phoneticPr fontId="2" type="noConversion"/>
  </si>
  <si>
    <t>不是教女壞2：輕熟女婚戀36忌</t>
  </si>
  <si>
    <t>9789576598906</t>
  </si>
  <si>
    <t>http://www.airitibooks.com/detail.aspx?PublicationID=P20130115059</t>
  </si>
  <si>
    <r>
      <rPr>
        <sz val="10"/>
        <color indexed="8"/>
        <rFont val="微軟正黑體"/>
        <family val="2"/>
        <charset val="136"/>
      </rPr>
      <t>玩魔術─魔術師懶得教的基本魔術入門</t>
    </r>
  </si>
  <si>
    <t>9789576598814</t>
  </si>
  <si>
    <t>http://www.airitibooks.com/detail.aspx?PublicationID=P20130115067</t>
  </si>
  <si>
    <r>
      <t>100</t>
    </r>
    <r>
      <rPr>
        <sz val="10"/>
        <color indexed="8"/>
        <rFont val="微軟正黑體"/>
        <family val="2"/>
        <charset val="136"/>
      </rPr>
      <t>道預防糖尿病特選蔬果汁</t>
    </r>
  </si>
  <si>
    <r>
      <rPr>
        <sz val="10"/>
        <color indexed="8"/>
        <rFont val="微軟正黑體"/>
        <family val="2"/>
        <charset val="136"/>
      </rPr>
      <t>西北國際</t>
    </r>
  </si>
  <si>
    <r>
      <rPr>
        <sz val="10"/>
        <color indexed="8"/>
        <rFont val="微軟正黑體"/>
        <family val="2"/>
        <charset val="136"/>
      </rPr>
      <t>健康飲食</t>
    </r>
    <r>
      <rPr>
        <sz val="10"/>
        <color indexed="8"/>
        <rFont val="Arial"/>
        <family val="2"/>
      </rPr>
      <t>3</t>
    </r>
  </si>
  <si>
    <t>9789865975135</t>
  </si>
  <si>
    <t>http://www.airitibooks.com/detail.aspx?PublicationID=P20121115127</t>
  </si>
  <si>
    <r>
      <rPr>
        <sz val="10"/>
        <color indexed="8"/>
        <rFont val="微軟正黑體"/>
        <family val="2"/>
        <charset val="136"/>
      </rPr>
      <t>泰越料理</t>
    </r>
  </si>
  <si>
    <r>
      <rPr>
        <sz val="10"/>
        <color indexed="8"/>
        <rFont val="微軟正黑體"/>
        <family val="2"/>
        <charset val="136"/>
      </rPr>
      <t>滋味館：</t>
    </r>
    <r>
      <rPr>
        <sz val="10"/>
        <color indexed="8"/>
        <rFont val="Arial"/>
        <family val="2"/>
      </rPr>
      <t>38</t>
    </r>
  </si>
  <si>
    <r>
      <rPr>
        <sz val="10"/>
        <color indexed="8"/>
        <rFont val="微軟正黑體"/>
        <family val="2"/>
        <charset val="136"/>
      </rPr>
      <t>馮慶強</t>
    </r>
  </si>
  <si>
    <t>9789866199233</t>
  </si>
  <si>
    <t>http://www.airitibooks.com/detail.aspx?PublicationID=P20120704033</t>
  </si>
  <si>
    <r>
      <rPr>
        <sz val="10"/>
        <color indexed="8"/>
        <rFont val="微軟正黑體"/>
        <family val="2"/>
        <charset val="136"/>
      </rPr>
      <t>用能量養生最健康</t>
    </r>
  </si>
  <si>
    <r>
      <rPr>
        <sz val="10"/>
        <color indexed="8"/>
        <rFont val="微軟正黑體"/>
        <family val="2"/>
        <charset val="136"/>
      </rPr>
      <t>李邦敏</t>
    </r>
  </si>
  <si>
    <t>9789866276736</t>
  </si>
  <si>
    <t>http://www.airitibooks.com/detail.aspx?PublicationID=P20130610029</t>
  </si>
  <si>
    <r>
      <rPr>
        <sz val="10"/>
        <color indexed="8"/>
        <rFont val="微軟正黑體"/>
        <family val="2"/>
        <charset val="136"/>
      </rPr>
      <t>教養，不惑</t>
    </r>
    <phoneticPr fontId="9" type="noConversion"/>
  </si>
  <si>
    <r>
      <rPr>
        <sz val="10"/>
        <rFont val="微軟正黑體"/>
        <family val="2"/>
        <charset val="136"/>
      </rPr>
      <t>薛仁明</t>
    </r>
    <phoneticPr fontId="9" type="noConversion"/>
  </si>
  <si>
    <t>9789571356372</t>
  </si>
  <si>
    <t>http://www.airitibooks.com/detail.aspx?PublicationID=P20130205012</t>
  </si>
  <si>
    <r>
      <rPr>
        <sz val="10"/>
        <color indexed="8"/>
        <rFont val="微軟正黑體"/>
        <family val="2"/>
        <charset val="136"/>
      </rPr>
      <t>生氣不如爭氣：白金紀念版</t>
    </r>
  </si>
  <si>
    <r>
      <rPr>
        <sz val="10"/>
        <color indexed="8"/>
        <rFont val="微軟正黑體"/>
        <family val="2"/>
        <charset val="136"/>
      </rPr>
      <t>頂尖領導</t>
    </r>
    <r>
      <rPr>
        <sz val="10"/>
        <color indexed="8"/>
        <rFont val="Arial"/>
        <family val="2"/>
      </rPr>
      <t>162</t>
    </r>
  </si>
  <si>
    <t>9789865950064</t>
  </si>
  <si>
    <t>http://www.airitibooks.com/detail.aspx?PublicationID=P20121115210</t>
  </si>
  <si>
    <r>
      <rPr>
        <sz val="10"/>
        <color indexed="8"/>
        <rFont val="微軟正黑體"/>
        <family val="2"/>
        <charset val="136"/>
      </rPr>
      <t>學會逆向思考</t>
    </r>
  </si>
  <si>
    <r>
      <rPr>
        <sz val="10"/>
        <color indexed="8"/>
        <rFont val="微軟正黑體"/>
        <family val="2"/>
        <charset val="136"/>
      </rPr>
      <t>派翠克</t>
    </r>
  </si>
  <si>
    <t>9789868804234</t>
  </si>
  <si>
    <t>http://www.airitibooks.com/detail.aspx?PublicationID=P20130221065</t>
  </si>
  <si>
    <r>
      <rPr>
        <sz val="10"/>
        <color indexed="8"/>
        <rFont val="微軟正黑體"/>
        <family val="2"/>
        <charset val="136"/>
      </rPr>
      <t>世界最偉大的謀略學經典</t>
    </r>
    <phoneticPr fontId="9" type="noConversion"/>
  </si>
  <si>
    <r>
      <rPr>
        <sz val="10"/>
        <color indexed="8"/>
        <rFont val="微軟正黑體"/>
        <family val="2"/>
        <charset val="136"/>
      </rPr>
      <t>一生讀書計畫：</t>
    </r>
    <r>
      <rPr>
        <sz val="10"/>
        <color indexed="8"/>
        <rFont val="Arial"/>
        <family val="2"/>
      </rPr>
      <t>077</t>
    </r>
  </si>
  <si>
    <r>
      <rPr>
        <sz val="10"/>
        <color indexed="8"/>
        <rFont val="微軟正黑體"/>
        <family val="2"/>
        <charset val="136"/>
      </rPr>
      <t>譚啟平</t>
    </r>
  </si>
  <si>
    <t>9789866153532</t>
  </si>
  <si>
    <t>http://www.airitibooks.com/detail.aspx?PublicationID=P20121026027</t>
  </si>
  <si>
    <r>
      <rPr>
        <sz val="10"/>
        <color indexed="8"/>
        <rFont val="微軟正黑體"/>
        <family val="2"/>
        <charset val="136"/>
      </rPr>
      <t>麵包蛋糕美味烤</t>
    </r>
  </si>
  <si>
    <r>
      <rPr>
        <sz val="10"/>
        <color indexed="8"/>
        <rFont val="微軟正黑體"/>
        <family val="2"/>
        <charset val="136"/>
      </rPr>
      <t>鄭燕雪</t>
    </r>
  </si>
  <si>
    <t>9789866881480</t>
  </si>
  <si>
    <t>http://www.airitibooks.com/detail.aspx?PublicationID=P20100813004</t>
  </si>
  <si>
    <r>
      <t>2011</t>
    </r>
    <r>
      <rPr>
        <sz val="10"/>
        <color indexed="8"/>
        <rFont val="微軟正黑體"/>
        <family val="2"/>
        <charset val="136"/>
      </rPr>
      <t>飲食文選</t>
    </r>
    <phoneticPr fontId="9" type="noConversion"/>
  </si>
  <si>
    <r>
      <rPr>
        <sz val="10"/>
        <color indexed="8"/>
        <rFont val="微軟正黑體"/>
        <family val="2"/>
        <charset val="136"/>
      </rPr>
      <t>人文工程</t>
    </r>
    <r>
      <rPr>
        <sz val="10"/>
        <color indexed="8"/>
        <rFont val="Arial"/>
        <family val="2"/>
      </rPr>
      <t>E039</t>
    </r>
  </si>
  <si>
    <t>9789866490606</t>
  </si>
  <si>
    <t>http://www.airitibooks.com/detail.aspx?PublicationID=P20121128043</t>
  </si>
  <si>
    <r>
      <t>Home Brunch</t>
    </r>
    <r>
      <rPr>
        <sz val="10"/>
        <color indexed="8"/>
        <rFont val="微軟正黑體"/>
        <family val="2"/>
        <charset val="136"/>
      </rPr>
      <t>：享受女王般的早午餐</t>
    </r>
  </si>
  <si>
    <r>
      <rPr>
        <sz val="10"/>
        <color indexed="8"/>
        <rFont val="微軟正黑體"/>
        <family val="2"/>
        <charset val="136"/>
      </rPr>
      <t>魔法廚房</t>
    </r>
    <r>
      <rPr>
        <sz val="10"/>
        <color indexed="8"/>
        <rFont val="Arial"/>
        <family val="2"/>
      </rPr>
      <t>046</t>
    </r>
  </si>
  <si>
    <r>
      <t>DEAN</t>
    </r>
    <r>
      <rPr>
        <sz val="10"/>
        <color indexed="8"/>
        <rFont val="微軟正黑體"/>
        <family val="2"/>
        <charset val="136"/>
      </rPr>
      <t>，</t>
    </r>
    <r>
      <rPr>
        <sz val="10"/>
        <color indexed="8"/>
        <rFont val="Arial"/>
        <family val="2"/>
      </rPr>
      <t>Fudy</t>
    </r>
    <r>
      <rPr>
        <sz val="10"/>
        <color indexed="8"/>
        <rFont val="微軟正黑體"/>
        <family val="2"/>
        <charset val="136"/>
      </rPr>
      <t>，</t>
    </r>
    <r>
      <rPr>
        <sz val="10"/>
        <color indexed="8"/>
        <rFont val="Arial"/>
        <family val="2"/>
      </rPr>
      <t>Louise</t>
    </r>
    <r>
      <rPr>
        <sz val="10"/>
        <color indexed="8"/>
        <rFont val="微軟正黑體"/>
        <family val="2"/>
        <charset val="136"/>
      </rPr>
      <t>，</t>
    </r>
    <r>
      <rPr>
        <sz val="10"/>
        <color indexed="8"/>
        <rFont val="Arial"/>
        <family val="2"/>
      </rPr>
      <t>Richard</t>
    </r>
    <r>
      <rPr>
        <sz val="10"/>
        <color indexed="8"/>
        <rFont val="微軟正黑體"/>
        <family val="2"/>
        <charset val="136"/>
      </rPr>
      <t>，小米，芭芭拉，阿凱，阿源師傅，陳重光，黃佳晨，黃楷恆，廖輝明，戴文</t>
    </r>
  </si>
  <si>
    <t>9789866490439</t>
  </si>
  <si>
    <t>http://www.airitibooks.com/detail.aspx?PublicationID=P20121211014</t>
  </si>
  <si>
    <r>
      <rPr>
        <sz val="10"/>
        <color indexed="8"/>
        <rFont val="微軟正黑體"/>
        <family val="2"/>
        <charset val="136"/>
      </rPr>
      <t>當景色如詩</t>
    </r>
  </si>
  <si>
    <r>
      <rPr>
        <sz val="10"/>
        <color indexed="8"/>
        <rFont val="微軟正黑體"/>
        <family val="2"/>
        <charset val="136"/>
      </rPr>
      <t>劉克襄</t>
    </r>
  </si>
  <si>
    <t>9789868506657</t>
  </si>
  <si>
    <t>http://www.airitibooks.com/detail.aspx?PublicationID=P20130131144</t>
  </si>
  <si>
    <t>生命元素：搶救人體必需的礦物質</t>
  </si>
  <si>
    <r>
      <rPr>
        <sz val="10"/>
        <color indexed="8"/>
        <rFont val="微軟正黑體"/>
        <family val="2"/>
        <charset val="136"/>
      </rPr>
      <t>張茂</t>
    </r>
  </si>
  <si>
    <t>9789576598890</t>
  </si>
  <si>
    <t>http://www.airitibooks.com/detail.aspx?PublicationID=P20130109126</t>
  </si>
  <si>
    <r>
      <rPr>
        <sz val="10"/>
        <color indexed="8"/>
        <rFont val="微軟正黑體"/>
        <family val="2"/>
        <charset val="136"/>
      </rPr>
      <t>東南亞‧自助‧潛水趣</t>
    </r>
  </si>
  <si>
    <r>
      <rPr>
        <sz val="10"/>
        <color indexed="8"/>
        <rFont val="微軟正黑體"/>
        <family val="2"/>
        <charset val="136"/>
      </rPr>
      <t>丁楓峻</t>
    </r>
  </si>
  <si>
    <t>9789866860935</t>
  </si>
  <si>
    <t>http://www.airitibooks.com/detail.aspx?PublicationID=P20120620027</t>
  </si>
  <si>
    <r>
      <rPr>
        <sz val="10"/>
        <color indexed="8"/>
        <rFont val="微軟正黑體"/>
        <family val="2"/>
        <charset val="136"/>
      </rPr>
      <t>台客料理－</t>
    </r>
    <r>
      <rPr>
        <sz val="10"/>
        <color indexed="8"/>
        <rFont val="Arial"/>
        <family val="2"/>
      </rPr>
      <t>52</t>
    </r>
    <r>
      <rPr>
        <sz val="10"/>
        <color indexed="8"/>
        <rFont val="微軟正黑體"/>
        <family val="2"/>
        <charset val="136"/>
      </rPr>
      <t>道常吃也健康的低油少鹽下飯菜</t>
    </r>
    <phoneticPr fontId="9" type="noConversion"/>
  </si>
  <si>
    <r>
      <rPr>
        <sz val="10"/>
        <color indexed="8"/>
        <rFont val="微軟正黑體"/>
        <family val="2"/>
        <charset val="136"/>
      </rPr>
      <t>黃景龍，李明芳</t>
    </r>
    <phoneticPr fontId="9" type="noConversion"/>
  </si>
  <si>
    <t>9789868827004</t>
  </si>
  <si>
    <t>http://www.airitibooks.com/detail.aspx?PublicationID=P20130131082</t>
  </si>
  <si>
    <r>
      <rPr>
        <sz val="10"/>
        <color indexed="8"/>
        <rFont val="微軟正黑體"/>
        <family val="2"/>
        <charset val="136"/>
      </rPr>
      <t>愛在廚房輕料理</t>
    </r>
    <r>
      <rPr>
        <sz val="10"/>
        <color indexed="8"/>
        <rFont val="Arial"/>
        <family val="2"/>
      </rPr>
      <t>×50</t>
    </r>
    <r>
      <rPr>
        <sz val="10"/>
        <color indexed="8"/>
        <rFont val="微軟正黑體"/>
        <family val="2"/>
        <charset val="136"/>
      </rPr>
      <t>食尚生活私提案</t>
    </r>
    <phoneticPr fontId="9" type="noConversion"/>
  </si>
  <si>
    <r>
      <t>IS LIFE</t>
    </r>
    <r>
      <rPr>
        <sz val="10"/>
        <color indexed="8"/>
        <rFont val="微軟正黑體"/>
        <family val="2"/>
        <charset val="136"/>
      </rPr>
      <t>食尚工作室</t>
    </r>
    <phoneticPr fontId="9" type="noConversion"/>
  </si>
  <si>
    <t>9789868691896</t>
  </si>
  <si>
    <t>http://www.airitibooks.com/detail.aspx?PublicationID=P20130131094</t>
  </si>
  <si>
    <r>
      <rPr>
        <sz val="10"/>
        <color indexed="8"/>
        <rFont val="微軟正黑體"/>
        <family val="2"/>
        <charset val="136"/>
      </rPr>
      <t>西點軍校</t>
    </r>
    <r>
      <rPr>
        <sz val="10"/>
        <color indexed="8"/>
        <rFont val="Arial"/>
        <family val="2"/>
      </rPr>
      <t>36</t>
    </r>
    <r>
      <rPr>
        <sz val="10"/>
        <color indexed="8"/>
        <rFont val="微軟正黑體"/>
        <family val="2"/>
        <charset val="136"/>
      </rPr>
      <t>菁英法則</t>
    </r>
  </si>
  <si>
    <r>
      <rPr>
        <sz val="10"/>
        <color indexed="8"/>
        <rFont val="微軟正黑體"/>
        <family val="2"/>
        <charset val="136"/>
      </rPr>
      <t>文經書海</t>
    </r>
    <r>
      <rPr>
        <sz val="10"/>
        <color indexed="8"/>
        <rFont val="Arial"/>
        <family val="2"/>
      </rPr>
      <t>66</t>
    </r>
  </si>
  <si>
    <r>
      <rPr>
        <sz val="10"/>
        <color indexed="8"/>
        <rFont val="微軟正黑體"/>
        <family val="2"/>
        <charset val="136"/>
      </rPr>
      <t>楊雲鵬</t>
    </r>
  </si>
  <si>
    <t>9789577134882</t>
  </si>
  <si>
    <t>http://www.airitibooks.com/detail.aspx?PublicationID=P20120703051</t>
  </si>
  <si>
    <r>
      <rPr>
        <sz val="10"/>
        <color indexed="8"/>
        <rFont val="微軟正黑體"/>
        <family val="2"/>
        <charset val="136"/>
      </rPr>
      <t>辛亥百年：收藏中華民國</t>
    </r>
  </si>
  <si>
    <r>
      <rPr>
        <sz val="10"/>
        <color indexed="8"/>
        <rFont val="微軟正黑體"/>
        <family val="2"/>
        <charset val="136"/>
      </rPr>
      <t>新世紀叢書</t>
    </r>
  </si>
  <si>
    <r>
      <rPr>
        <sz val="10"/>
        <color indexed="8"/>
        <rFont val="微軟正黑體"/>
        <family val="2"/>
        <charset val="136"/>
      </rPr>
      <t>丁藥</t>
    </r>
  </si>
  <si>
    <t>9789866513428</t>
  </si>
  <si>
    <t>http://www.airitibooks.com/detail.aspx?PublicationID=P20120521006</t>
  </si>
  <si>
    <t>開啟前世檔案－前世的密碼與今生的對話</t>
  </si>
  <si>
    <r>
      <rPr>
        <sz val="10"/>
        <color indexed="8"/>
        <rFont val="微軟正黑體"/>
        <family val="2"/>
        <charset val="136"/>
      </rPr>
      <t>鐘李哲</t>
    </r>
  </si>
  <si>
    <t>9789576598913</t>
  </si>
  <si>
    <t>http://www.airitibooks.com/detail.aspx?PublicationID=P20130115042</t>
  </si>
  <si>
    <r>
      <rPr>
        <sz val="10"/>
        <color indexed="8"/>
        <rFont val="微軟正黑體"/>
        <family val="2"/>
        <charset val="136"/>
      </rPr>
      <t>打坐！先打後坐</t>
    </r>
  </si>
  <si>
    <r>
      <rPr>
        <sz val="10"/>
        <color indexed="8"/>
        <rFont val="微軟正黑體"/>
        <family val="2"/>
        <charset val="136"/>
      </rPr>
      <t>宣印</t>
    </r>
  </si>
  <si>
    <t>9789866297335</t>
  </si>
  <si>
    <t>http://www.airitibooks.com/detail.aspx?PublicationID=P20130610028</t>
  </si>
  <si>
    <r>
      <rPr>
        <sz val="10"/>
        <color indexed="8"/>
        <rFont val="微軟正黑體"/>
        <family val="2"/>
        <charset val="136"/>
      </rPr>
      <t>生而為贏：再向前邁一步，你就會成為冠軍；再堅持</t>
    </r>
    <r>
      <rPr>
        <sz val="10"/>
        <color indexed="8"/>
        <rFont val="Arial"/>
        <family val="2"/>
      </rPr>
      <t>5</t>
    </r>
    <r>
      <rPr>
        <sz val="10"/>
        <color indexed="8"/>
        <rFont val="微軟正黑體"/>
        <family val="2"/>
        <charset val="136"/>
      </rPr>
      <t>分鐘，你就會贏得戰鬥</t>
    </r>
  </si>
  <si>
    <t>Life3</t>
  </si>
  <si>
    <t>9789868781030</t>
  </si>
  <si>
    <t>http://www.airitibooks.com/detail.aspx?PublicationID=P20121025050</t>
  </si>
  <si>
    <r>
      <rPr>
        <sz val="10"/>
        <color indexed="8"/>
        <rFont val="微軟正黑體"/>
        <family val="2"/>
        <charset val="136"/>
      </rPr>
      <t>老饕帶你從北吃到南－在地人必推巷弄排隊小吃</t>
    </r>
    <phoneticPr fontId="9" type="noConversion"/>
  </si>
  <si>
    <r>
      <rPr>
        <sz val="10"/>
        <color indexed="8"/>
        <rFont val="微軟正黑體"/>
        <family val="2"/>
        <charset val="136"/>
      </rPr>
      <t>里維</t>
    </r>
    <phoneticPr fontId="9" type="noConversion"/>
  </si>
  <si>
    <t>9789868691865</t>
  </si>
  <si>
    <r>
      <t>480</t>
    </r>
    <r>
      <rPr>
        <sz val="10"/>
        <color indexed="8"/>
        <rFont val="微軟正黑體"/>
        <family val="2"/>
        <charset val="136"/>
      </rPr>
      <t>商業；各種營業</t>
    </r>
    <phoneticPr fontId="9" type="noConversion"/>
  </si>
  <si>
    <t>http://www.airitibooks.com/detail.aspx?PublicationID=P20130131087</t>
  </si>
  <si>
    <r>
      <rPr>
        <sz val="10"/>
        <color indexed="8"/>
        <rFont val="微軟正黑體"/>
        <family val="2"/>
        <charset val="136"/>
      </rPr>
      <t>老饕帶你從早吃到晚－在地人必推人氣小吃</t>
    </r>
    <phoneticPr fontId="9" type="noConversion"/>
  </si>
  <si>
    <t>9789868691827</t>
  </si>
  <si>
    <t>http://www.airitibooks.com/detail.aspx?PublicationID=P20130131088</t>
  </si>
  <si>
    <r>
      <rPr>
        <sz val="10"/>
        <color indexed="8"/>
        <rFont val="微軟正黑體"/>
        <family val="2"/>
        <charset val="136"/>
      </rPr>
      <t>飯碗中的雷聲：「客家飲食文學與文化國際學術研討會」論文集</t>
    </r>
  </si>
  <si>
    <r>
      <rPr>
        <sz val="10"/>
        <color indexed="8"/>
        <rFont val="微軟正黑體"/>
        <family val="2"/>
        <charset val="136"/>
      </rPr>
      <t>文學花園</t>
    </r>
    <r>
      <rPr>
        <sz val="10"/>
        <color indexed="8"/>
        <rFont val="Arial"/>
        <family val="2"/>
      </rPr>
      <t>C069</t>
    </r>
  </si>
  <si>
    <t>9789866490378</t>
  </si>
  <si>
    <t>http://www.airitibooks.com/detail.aspx?PublicationID=P20121211020</t>
  </si>
  <si>
    <r>
      <rPr>
        <sz val="10"/>
        <color indexed="8"/>
        <rFont val="微軟正黑體"/>
        <family val="2"/>
        <charset val="136"/>
      </rPr>
      <t>時尚花嫁＆派對造型配飾設計</t>
    </r>
  </si>
  <si>
    <r>
      <rPr>
        <sz val="10"/>
        <color indexed="8"/>
        <rFont val="微軟正黑體"/>
        <family val="2"/>
        <charset val="136"/>
      </rPr>
      <t>八方出版股份有限公司</t>
    </r>
  </si>
  <si>
    <t>My Style 014</t>
  </si>
  <si>
    <r>
      <rPr>
        <sz val="10"/>
        <color indexed="8"/>
        <rFont val="微軟正黑體"/>
        <family val="2"/>
        <charset val="136"/>
      </rPr>
      <t>鄧惠敏</t>
    </r>
  </si>
  <si>
    <t>9789866487989</t>
  </si>
  <si>
    <t>http://www.airitibooks.com/detail.aspx?PublicationID=P20120817013</t>
  </si>
  <si>
    <t>9789575985417</t>
  </si>
  <si>
    <t>http://www.airitibooks.com/detail.aspx?PublicationID=P20111223002</t>
  </si>
  <si>
    <r>
      <rPr>
        <sz val="10"/>
        <color indexed="8"/>
        <rFont val="微軟正黑體"/>
        <family val="2"/>
        <charset val="136"/>
      </rPr>
      <t>豁達：人生不能沒有的一種態度</t>
    </r>
  </si>
  <si>
    <r>
      <rPr>
        <sz val="10"/>
        <color indexed="8"/>
        <rFont val="微軟正黑體"/>
        <family val="2"/>
        <charset val="136"/>
      </rPr>
      <t>心靈小品</t>
    </r>
    <r>
      <rPr>
        <sz val="10"/>
        <color indexed="8"/>
        <rFont val="Arial"/>
        <family val="2"/>
      </rPr>
      <t>03</t>
    </r>
  </si>
  <si>
    <r>
      <rPr>
        <sz val="10"/>
        <color indexed="8"/>
        <rFont val="微軟正黑體"/>
        <family val="2"/>
        <charset val="136"/>
      </rPr>
      <t>方州</t>
    </r>
  </si>
  <si>
    <t>9789866307096</t>
  </si>
  <si>
    <t>http://www.airitibooks.com/detail.aspx?PublicationID=P20121115229</t>
  </si>
  <si>
    <r>
      <rPr>
        <sz val="10"/>
        <color indexed="8"/>
        <rFont val="微軟正黑體"/>
        <family val="2"/>
        <charset val="136"/>
      </rPr>
      <t>生命咖啡館</t>
    </r>
  </si>
  <si>
    <r>
      <rPr>
        <sz val="10"/>
        <color indexed="8"/>
        <rFont val="微軟正黑體"/>
        <family val="2"/>
        <charset val="136"/>
      </rPr>
      <t>時報文化出版企業股份有限公司</t>
    </r>
  </si>
  <si>
    <r>
      <rPr>
        <sz val="10"/>
        <color indexed="8"/>
        <rFont val="微軟正黑體"/>
        <family val="2"/>
        <charset val="136"/>
      </rPr>
      <t>人生顧問</t>
    </r>
    <r>
      <rPr>
        <sz val="10"/>
        <color indexed="8"/>
        <rFont val="Arial"/>
        <family val="2"/>
      </rPr>
      <t>127</t>
    </r>
  </si>
  <si>
    <r>
      <rPr>
        <sz val="10"/>
        <color indexed="8"/>
        <rFont val="微軟正黑體"/>
        <family val="2"/>
        <charset val="136"/>
      </rPr>
      <t>約翰</t>
    </r>
    <r>
      <rPr>
        <sz val="10"/>
        <color indexed="8"/>
        <rFont val="Arial"/>
        <family val="2"/>
      </rPr>
      <t>.</t>
    </r>
    <r>
      <rPr>
        <sz val="10"/>
        <color indexed="8"/>
        <rFont val="微軟正黑體"/>
        <family val="2"/>
        <charset val="136"/>
      </rPr>
      <t>史崔勒基</t>
    </r>
  </si>
  <si>
    <t>9571344966</t>
  </si>
  <si>
    <t>http://www.airitibooks.com/detail.aspx?PublicationID=P20110801016</t>
  </si>
  <si>
    <r>
      <rPr>
        <sz val="10"/>
        <color indexed="8"/>
        <rFont val="新細明體"/>
        <family val="1"/>
        <charset val="136"/>
      </rPr>
      <t>猶太人的生活智慧</t>
    </r>
  </si>
  <si>
    <r>
      <rPr>
        <sz val="10"/>
        <color indexed="8"/>
        <rFont val="新細明體"/>
        <family val="1"/>
        <charset val="136"/>
      </rPr>
      <t>綠園出版社</t>
    </r>
  </si>
  <si>
    <r>
      <rPr>
        <sz val="10"/>
        <color indexed="8"/>
        <rFont val="新細明體"/>
        <family val="1"/>
        <charset val="136"/>
      </rPr>
      <t>愛‧智慧與學習</t>
    </r>
    <r>
      <rPr>
        <sz val="10"/>
        <color indexed="8"/>
        <rFont val="Arial"/>
        <family val="2"/>
      </rPr>
      <t>C03</t>
    </r>
  </si>
  <si>
    <r>
      <rPr>
        <sz val="10"/>
        <color indexed="8"/>
        <rFont val="新細明體"/>
        <family val="1"/>
        <charset val="136"/>
      </rPr>
      <t>郭慶</t>
    </r>
  </si>
  <si>
    <t>9789868756489</t>
  </si>
  <si>
    <r>
      <t>170</t>
    </r>
    <r>
      <rPr>
        <sz val="10"/>
        <color indexed="8"/>
        <rFont val="新細明體"/>
        <family val="1"/>
        <charset val="136"/>
      </rPr>
      <t>心理學</t>
    </r>
  </si>
  <si>
    <t>http://www.airitibooks.com/detail.aspx?PublicationID=P20121009022</t>
  </si>
  <si>
    <r>
      <rPr>
        <sz val="10"/>
        <color indexed="8"/>
        <rFont val="微軟正黑體"/>
        <family val="2"/>
        <charset val="136"/>
      </rPr>
      <t>歷史教我們的事─日本的帝國大夢</t>
    </r>
  </si>
  <si>
    <r>
      <rPr>
        <sz val="10"/>
        <color indexed="8"/>
        <rFont val="微軟正黑體"/>
        <family val="2"/>
        <charset val="136"/>
      </rPr>
      <t>驛站文化事業有限公司</t>
    </r>
  </si>
  <si>
    <r>
      <rPr>
        <sz val="10"/>
        <color indexed="8"/>
        <rFont val="微軟正黑體"/>
        <family val="2"/>
        <charset val="136"/>
      </rPr>
      <t>大視界</t>
    </r>
    <r>
      <rPr>
        <sz val="10"/>
        <color indexed="8"/>
        <rFont val="Arial"/>
        <family val="2"/>
      </rPr>
      <t>09</t>
    </r>
  </si>
  <si>
    <r>
      <rPr>
        <sz val="10"/>
        <color indexed="8"/>
        <rFont val="微軟正黑體"/>
        <family val="2"/>
        <charset val="136"/>
      </rPr>
      <t>趙麗</t>
    </r>
    <r>
      <rPr>
        <sz val="10"/>
        <color indexed="8"/>
        <rFont val="Arial"/>
        <family val="2"/>
      </rPr>
      <t xml:space="preserve"> </t>
    </r>
  </si>
  <si>
    <t>9789866260506</t>
  </si>
  <si>
    <t>http://www.airitibooks.com/detail.aspx?PublicationID=P20120815047</t>
  </si>
  <si>
    <r>
      <rPr>
        <sz val="10"/>
        <color indexed="8"/>
        <rFont val="微軟正黑體"/>
        <family val="2"/>
        <charset val="136"/>
      </rPr>
      <t>聖彼得堡光與影</t>
    </r>
  </si>
  <si>
    <r>
      <rPr>
        <sz val="10"/>
        <color indexed="8"/>
        <rFont val="微軟正黑體"/>
        <family val="2"/>
        <charset val="136"/>
      </rPr>
      <t>秀威資訊科技（股）公司</t>
    </r>
  </si>
  <si>
    <r>
      <rPr>
        <sz val="10"/>
        <color indexed="8"/>
        <rFont val="微軟正黑體"/>
        <family val="2"/>
        <charset val="136"/>
      </rPr>
      <t>郭沛一</t>
    </r>
  </si>
  <si>
    <t>9789866732652</t>
  </si>
  <si>
    <t>http://www.airitibooks.com/detail.aspx?PublicationID=P20101022157</t>
  </si>
  <si>
    <r>
      <rPr>
        <sz val="10"/>
        <color indexed="8"/>
        <rFont val="微軟正黑體"/>
        <family val="2"/>
        <charset val="136"/>
      </rPr>
      <t>睜眼看慈禧</t>
    </r>
  </si>
  <si>
    <r>
      <rPr>
        <sz val="10"/>
        <color indexed="8"/>
        <rFont val="微軟正黑體"/>
        <family val="2"/>
        <charset val="136"/>
      </rPr>
      <t>人物中國</t>
    </r>
    <r>
      <rPr>
        <sz val="10"/>
        <color indexed="8"/>
        <rFont val="Arial"/>
        <family val="2"/>
      </rPr>
      <t>05</t>
    </r>
    <phoneticPr fontId="9" type="noConversion"/>
  </si>
  <si>
    <r>
      <rPr>
        <sz val="10"/>
        <color indexed="8"/>
        <rFont val="微軟正黑體"/>
        <family val="2"/>
        <charset val="136"/>
      </rPr>
      <t>李傲</t>
    </r>
  </si>
  <si>
    <t>9577133428</t>
  </si>
  <si>
    <t>http://www.airitibooks.com/detail.aspx?PublicationID=P20120702383</t>
  </si>
  <si>
    <r>
      <rPr>
        <sz val="10"/>
        <color indexed="8"/>
        <rFont val="微軟正黑體"/>
        <family val="2"/>
        <charset val="136"/>
      </rPr>
      <t>跨國主義分析全球局勢：法國觀點</t>
    </r>
    <r>
      <rPr>
        <sz val="10"/>
        <color indexed="8"/>
        <rFont val="Arial"/>
        <family val="2"/>
      </rPr>
      <t xml:space="preserve"> 2011</t>
    </r>
    <phoneticPr fontId="9" type="noConversion"/>
  </si>
  <si>
    <r>
      <t>Alexandre Bohas</t>
    </r>
    <r>
      <rPr>
        <sz val="10"/>
        <color indexed="8"/>
        <rFont val="微軟正黑體"/>
        <family val="2"/>
        <charset val="136"/>
      </rPr>
      <t>，</t>
    </r>
    <r>
      <rPr>
        <sz val="10"/>
        <color indexed="8"/>
        <rFont val="Arial"/>
        <family val="2"/>
      </rPr>
      <t>André Cartapanis</t>
    </r>
    <r>
      <rPr>
        <sz val="10"/>
        <color indexed="8"/>
        <rFont val="微軟正黑體"/>
        <family val="2"/>
        <charset val="136"/>
      </rPr>
      <t>，</t>
    </r>
    <r>
      <rPr>
        <sz val="10"/>
        <color indexed="8"/>
        <rFont val="Arial"/>
        <family val="2"/>
      </rPr>
      <t>Philippe Hugon</t>
    </r>
    <r>
      <rPr>
        <sz val="10"/>
        <color indexed="8"/>
        <rFont val="微軟正黑體"/>
        <family val="2"/>
        <charset val="136"/>
      </rPr>
      <t>等</t>
    </r>
    <r>
      <rPr>
        <sz val="10"/>
        <color indexed="8"/>
        <rFont val="Arial"/>
        <family val="2"/>
      </rPr>
      <t>…</t>
    </r>
    <phoneticPr fontId="9" type="noConversion"/>
  </si>
  <si>
    <t>9789866286599</t>
  </si>
  <si>
    <t>http://www.airitibooks.com/detail.aspx?PublicationID=P20130315005</t>
  </si>
  <si>
    <r>
      <rPr>
        <sz val="10"/>
        <rFont val="Times New Roman"/>
        <family val="1"/>
      </rPr>
      <t>靈氣創造心想願成的磁場</t>
    </r>
  </si>
  <si>
    <r>
      <rPr>
        <sz val="10"/>
        <rFont val="Times New Roman"/>
        <family val="1"/>
      </rPr>
      <t>大康出版社</t>
    </r>
  </si>
  <si>
    <r>
      <rPr>
        <sz val="10"/>
        <rFont val="Times New Roman"/>
        <family val="1"/>
      </rPr>
      <t>傑佛瑞．馬丁</t>
    </r>
  </si>
  <si>
    <t>9789866353161</t>
  </si>
  <si>
    <t>http://www.airitibooks.com/detail.aspx?PublicationID=P20130510019</t>
  </si>
  <si>
    <r>
      <rPr>
        <sz val="10"/>
        <color indexed="8"/>
        <rFont val="微軟正黑體"/>
        <family val="2"/>
        <charset val="136"/>
      </rPr>
      <t>閱讀人生－文學與電影的對話Ⅱ</t>
    </r>
  </si>
  <si>
    <r>
      <rPr>
        <sz val="10"/>
        <color indexed="8"/>
        <rFont val="微軟正黑體"/>
        <family val="2"/>
        <charset val="136"/>
      </rPr>
      <t>幼獅文化事業股份有限公司</t>
    </r>
  </si>
  <si>
    <r>
      <rPr>
        <sz val="10"/>
        <color indexed="8"/>
        <rFont val="微軟正黑體"/>
        <family val="2"/>
        <charset val="136"/>
      </rPr>
      <t>許建崑</t>
    </r>
  </si>
  <si>
    <t>9789575748128</t>
  </si>
  <si>
    <r>
      <t>980</t>
    </r>
    <r>
      <rPr>
        <sz val="10"/>
        <color indexed="8"/>
        <rFont val="微軟正黑體"/>
        <family val="2"/>
        <charset val="136"/>
      </rPr>
      <t>戲劇</t>
    </r>
  </si>
  <si>
    <t>http://www.airitibooks.com/detail.aspx?PublicationID=P20130319021</t>
  </si>
  <si>
    <r>
      <rPr>
        <sz val="10"/>
        <color indexed="8"/>
        <rFont val="微軟正黑體"/>
        <family val="2"/>
        <charset val="136"/>
      </rPr>
      <t>達摩四行觀</t>
    </r>
    <phoneticPr fontId="9" type="noConversion"/>
  </si>
  <si>
    <r>
      <rPr>
        <sz val="10"/>
        <color indexed="8"/>
        <rFont val="微軟正黑體"/>
        <family val="2"/>
        <charset val="136"/>
      </rPr>
      <t>宇河文化出版有限公司</t>
    </r>
  </si>
  <si>
    <r>
      <rPr>
        <sz val="10"/>
        <color indexed="8"/>
        <rFont val="微軟正黑體"/>
        <family val="2"/>
        <charset val="136"/>
      </rPr>
      <t>大鑑</t>
    </r>
    <r>
      <rPr>
        <sz val="10"/>
        <color indexed="8"/>
        <rFont val="Arial"/>
        <family val="2"/>
      </rPr>
      <t xml:space="preserve"> 01</t>
    </r>
  </si>
  <si>
    <r>
      <rPr>
        <sz val="10"/>
        <color indexed="8"/>
        <rFont val="微軟正黑體"/>
        <family val="2"/>
        <charset val="136"/>
      </rPr>
      <t>梁寒衣</t>
    </r>
  </si>
  <si>
    <t>9789576598234</t>
  </si>
  <si>
    <t>http://www.airitibooks.com/detail.aspx?PublicationID=P20120305105</t>
  </si>
  <si>
    <r>
      <rPr>
        <sz val="10"/>
        <color indexed="8"/>
        <rFont val="微軟正黑體"/>
        <family val="2"/>
        <charset val="136"/>
      </rPr>
      <t>選</t>
    </r>
    <r>
      <rPr>
        <sz val="10"/>
        <color indexed="8"/>
        <rFont val="Arial"/>
        <family val="2"/>
      </rPr>
      <t>A</t>
    </r>
    <r>
      <rPr>
        <sz val="10"/>
        <color indexed="8"/>
        <rFont val="微軟正黑體"/>
        <family val="2"/>
        <charset val="136"/>
      </rPr>
      <t>還是選</t>
    </r>
    <r>
      <rPr>
        <sz val="10"/>
        <color indexed="8"/>
        <rFont val="Arial"/>
        <family val="2"/>
      </rPr>
      <t>B</t>
    </r>
  </si>
  <si>
    <t>Winner 04</t>
  </si>
  <si>
    <r>
      <rPr>
        <sz val="10"/>
        <color indexed="8"/>
        <rFont val="微軟正黑體"/>
        <family val="2"/>
        <charset val="136"/>
      </rPr>
      <t>呂冠霖</t>
    </r>
  </si>
  <si>
    <t>9789576598104</t>
  </si>
  <si>
    <r>
      <t>120</t>
    </r>
    <r>
      <rPr>
        <sz val="10"/>
        <color indexed="8"/>
        <rFont val="微軟正黑體"/>
        <family val="2"/>
        <charset val="136"/>
      </rPr>
      <t>中國哲學</t>
    </r>
  </si>
  <si>
    <t>http://www.airitibooks.com/detail.aspx?PublicationID=P20120305110</t>
  </si>
  <si>
    <r>
      <rPr>
        <sz val="10"/>
        <color indexed="8"/>
        <rFont val="新細明體"/>
        <family val="1"/>
        <charset val="136"/>
      </rPr>
      <t>征服人生</t>
    </r>
  </si>
  <si>
    <t>9789866205088</t>
  </si>
  <si>
    <t>http://www.airitibooks.com/detail.aspx?PublicationID=P20121001019</t>
  </si>
  <si>
    <r>
      <rPr>
        <sz val="10"/>
        <color indexed="8"/>
        <rFont val="微軟正黑體"/>
        <family val="2"/>
        <charset val="136"/>
      </rPr>
      <t>當生命剩下最後倒數：認識生命無常的</t>
    </r>
    <r>
      <rPr>
        <sz val="10"/>
        <color indexed="8"/>
        <rFont val="Arial"/>
        <family val="2"/>
      </rPr>
      <t>28</t>
    </r>
    <r>
      <rPr>
        <sz val="10"/>
        <color indexed="8"/>
        <rFont val="微軟正黑體"/>
        <family val="2"/>
        <charset val="136"/>
      </rPr>
      <t>堂課</t>
    </r>
  </si>
  <si>
    <r>
      <rPr>
        <sz val="10"/>
        <color indexed="8"/>
        <rFont val="微軟正黑體"/>
        <family val="2"/>
        <charset val="136"/>
      </rPr>
      <t>好的文化</t>
    </r>
  </si>
  <si>
    <r>
      <rPr>
        <sz val="10"/>
        <color indexed="8"/>
        <rFont val="微軟正黑體"/>
        <family val="2"/>
        <charset val="136"/>
      </rPr>
      <t>人生禪</t>
    </r>
    <r>
      <rPr>
        <sz val="10"/>
        <color indexed="8"/>
        <rFont val="Arial"/>
        <family val="2"/>
      </rPr>
      <t>01</t>
    </r>
  </si>
  <si>
    <r>
      <rPr>
        <sz val="10"/>
        <color indexed="8"/>
        <rFont val="微軟正黑體"/>
        <family val="2"/>
        <charset val="136"/>
      </rPr>
      <t>林慶昭</t>
    </r>
  </si>
  <si>
    <t>9789866935411</t>
  </si>
  <si>
    <t>http://www.airitibooks.com/detail.aspx?PublicationID=P20090828042</t>
  </si>
  <si>
    <r>
      <rPr>
        <sz val="10"/>
        <color indexed="8"/>
        <rFont val="微軟正黑體"/>
        <family val="2"/>
        <charset val="136"/>
      </rPr>
      <t>禪宗的思想變革</t>
    </r>
  </si>
  <si>
    <r>
      <rPr>
        <sz val="10"/>
        <color indexed="8"/>
        <rFont val="微軟正黑體"/>
        <family val="2"/>
        <charset val="136"/>
      </rPr>
      <t>李開濟</t>
    </r>
  </si>
  <si>
    <t>9789576688270</t>
  </si>
  <si>
    <t>http://www.airitibooks.com/detail.aspx?PublicationID=P20090331086</t>
  </si>
  <si>
    <r>
      <rPr>
        <sz val="10"/>
        <color indexed="8"/>
        <rFont val="微軟正黑體"/>
        <family val="2"/>
        <charset val="136"/>
      </rPr>
      <t>一生要讀的</t>
    </r>
    <r>
      <rPr>
        <sz val="10"/>
        <color indexed="8"/>
        <rFont val="Arial"/>
        <family val="2"/>
      </rPr>
      <t>22</t>
    </r>
    <r>
      <rPr>
        <sz val="10"/>
        <color indexed="8"/>
        <rFont val="微軟正黑體"/>
        <family val="2"/>
        <charset val="136"/>
      </rPr>
      <t>部勵志學經典</t>
    </r>
  </si>
  <si>
    <r>
      <rPr>
        <sz val="10"/>
        <color indexed="8"/>
        <rFont val="微軟正黑體"/>
        <family val="2"/>
        <charset val="136"/>
      </rPr>
      <t>荷豐文化事業有限公司</t>
    </r>
  </si>
  <si>
    <r>
      <rPr>
        <sz val="10"/>
        <color indexed="8"/>
        <rFont val="微軟正黑體"/>
        <family val="2"/>
        <charset val="136"/>
      </rPr>
      <t>閱讀大師</t>
    </r>
    <r>
      <rPr>
        <sz val="10"/>
        <color indexed="8"/>
        <rFont val="Arial"/>
        <family val="2"/>
      </rPr>
      <t>1</t>
    </r>
  </si>
  <si>
    <r>
      <rPr>
        <sz val="10"/>
        <color indexed="8"/>
        <rFont val="微軟正黑體"/>
        <family val="2"/>
        <charset val="136"/>
      </rPr>
      <t>林書偉</t>
    </r>
  </si>
  <si>
    <t>9789868292246</t>
  </si>
  <si>
    <t>http://www.airitibooks.com/detail.aspx?PublicationID=P20120424033</t>
  </si>
  <si>
    <r>
      <rPr>
        <sz val="10"/>
        <color indexed="8"/>
        <rFont val="新細明體"/>
        <family val="1"/>
        <charset val="136"/>
      </rPr>
      <t>孔子說：</t>
    </r>
    <r>
      <rPr>
        <sz val="10"/>
        <color indexed="8"/>
        <rFont val="Arial"/>
        <family val="2"/>
      </rPr>
      <t>100</t>
    </r>
    <r>
      <rPr>
        <sz val="10"/>
        <color indexed="8"/>
        <rFont val="新細明體"/>
        <family val="1"/>
        <charset val="136"/>
      </rPr>
      <t>個人生智慧</t>
    </r>
  </si>
  <si>
    <r>
      <rPr>
        <sz val="10"/>
        <color indexed="8"/>
        <rFont val="新細明體"/>
        <family val="1"/>
        <charset val="136"/>
      </rPr>
      <t>漢湘文化事業股份有限公司</t>
    </r>
  </si>
  <si>
    <r>
      <rPr>
        <sz val="10"/>
        <color indexed="8"/>
        <rFont val="新細明體"/>
        <family val="1"/>
        <charset val="136"/>
      </rPr>
      <t>新版</t>
    </r>
  </si>
  <si>
    <r>
      <rPr>
        <sz val="10"/>
        <color indexed="8"/>
        <rFont val="新細明體"/>
        <family val="1"/>
        <charset val="136"/>
      </rPr>
      <t>楊太石</t>
    </r>
  </si>
  <si>
    <t>9789866880704</t>
  </si>
  <si>
    <t>http://www.airitibooks.com/detail.aspx?PublicationID=P200903251428</t>
  </si>
  <si>
    <r>
      <rPr>
        <sz val="10"/>
        <color indexed="8"/>
        <rFont val="微軟正黑體"/>
        <family val="2"/>
        <charset val="136"/>
      </rPr>
      <t>扭轉未來，給年輕時的我</t>
    </r>
    <phoneticPr fontId="9" type="noConversion"/>
  </si>
  <si>
    <r>
      <rPr>
        <sz val="10"/>
        <color indexed="8"/>
        <rFont val="微軟正黑體"/>
        <family val="2"/>
        <charset val="136"/>
      </rPr>
      <t>心靈系列</t>
    </r>
    <r>
      <rPr>
        <sz val="10"/>
        <color indexed="8"/>
        <rFont val="Arial"/>
        <family val="2"/>
      </rPr>
      <t>04</t>
    </r>
  </si>
  <si>
    <r>
      <rPr>
        <sz val="10"/>
        <color indexed="8"/>
        <rFont val="微軟正黑體"/>
        <family val="2"/>
        <charset val="136"/>
      </rPr>
      <t>潘品和</t>
    </r>
  </si>
  <si>
    <t>9789868750937</t>
  </si>
  <si>
    <t>http://www.airitibooks.com/detail.aspx?PublicationID=P20120201006</t>
  </si>
  <si>
    <r>
      <rPr>
        <sz val="10"/>
        <color indexed="8"/>
        <rFont val="微軟正黑體"/>
        <family val="2"/>
        <charset val="136"/>
      </rPr>
      <t>人文</t>
    </r>
    <phoneticPr fontId="9" type="noConversion"/>
  </si>
  <si>
    <r>
      <rPr>
        <sz val="10"/>
        <color indexed="8"/>
        <rFont val="微軟正黑體"/>
        <family val="2"/>
        <charset val="136"/>
      </rPr>
      <t>世界最偉大的帝王</t>
    </r>
    <phoneticPr fontId="9" type="noConversion"/>
  </si>
  <si>
    <r>
      <rPr>
        <sz val="10"/>
        <color indexed="8"/>
        <rFont val="微軟正黑體"/>
        <family val="2"/>
        <charset val="136"/>
      </rPr>
      <t>德威國際文化事業有限公司</t>
    </r>
    <phoneticPr fontId="9" type="noConversion"/>
  </si>
  <si>
    <r>
      <rPr>
        <sz val="10"/>
        <color indexed="8"/>
        <rFont val="微軟正黑體"/>
        <family val="2"/>
        <charset val="136"/>
      </rPr>
      <t>林郁樺</t>
    </r>
    <phoneticPr fontId="9" type="noConversion"/>
  </si>
  <si>
    <t>9789866153792</t>
  </si>
  <si>
    <r>
      <t>7</t>
    </r>
    <r>
      <rPr>
        <sz val="10"/>
        <color indexed="8"/>
        <rFont val="微軟正黑體"/>
        <family val="2"/>
        <charset val="136"/>
      </rPr>
      <t>世界史地</t>
    </r>
    <phoneticPr fontId="9" type="noConversion"/>
  </si>
  <si>
    <r>
      <t>780</t>
    </r>
    <r>
      <rPr>
        <sz val="10"/>
        <color indexed="8"/>
        <rFont val="微軟正黑體"/>
        <family val="2"/>
        <charset val="136"/>
      </rPr>
      <t>傳記</t>
    </r>
    <phoneticPr fontId="9" type="noConversion"/>
  </si>
  <si>
    <t>http://www.airitibooks.com/detail.aspx?PublicationID=P20130314036</t>
  </si>
  <si>
    <r>
      <rPr>
        <sz val="10"/>
        <color indexed="8"/>
        <rFont val="微軟正黑體"/>
        <family val="2"/>
        <charset val="136"/>
      </rPr>
      <t>中國人的另類臉譜</t>
    </r>
  </si>
  <si>
    <r>
      <rPr>
        <sz val="10"/>
        <color indexed="8"/>
        <rFont val="微軟正黑體"/>
        <family val="2"/>
        <charset val="136"/>
      </rPr>
      <t>歷史館</t>
    </r>
    <r>
      <rPr>
        <sz val="10"/>
        <color indexed="8"/>
        <rFont val="Arial"/>
        <family val="2"/>
      </rPr>
      <t>008</t>
    </r>
  </si>
  <si>
    <r>
      <rPr>
        <sz val="10"/>
        <color indexed="8"/>
        <rFont val="微軟正黑體"/>
        <family val="2"/>
        <charset val="136"/>
      </rPr>
      <t>李昇鳴</t>
    </r>
  </si>
  <si>
    <t>9789865936242</t>
  </si>
  <si>
    <t>http://www.airitibooks.com/detail.aspx?PublicationID=P20121029020</t>
  </si>
  <si>
    <r>
      <rPr>
        <sz val="10"/>
        <color indexed="8"/>
        <rFont val="微軟正黑體"/>
        <family val="2"/>
        <charset val="136"/>
      </rPr>
      <t>為將之道</t>
    </r>
  </si>
  <si>
    <r>
      <rPr>
        <sz val="10"/>
        <color indexed="8"/>
        <rFont val="微軟正黑體"/>
        <family val="2"/>
        <charset val="136"/>
      </rPr>
      <t>歷史館</t>
    </r>
    <r>
      <rPr>
        <sz val="10"/>
        <color indexed="8"/>
        <rFont val="Arial"/>
        <family val="2"/>
      </rPr>
      <t>003</t>
    </r>
  </si>
  <si>
    <r>
      <rPr>
        <sz val="10"/>
        <color indexed="8"/>
        <rFont val="微軟正黑體"/>
        <family val="2"/>
        <charset val="136"/>
      </rPr>
      <t>施樹祿</t>
    </r>
  </si>
  <si>
    <t>9789868825857</t>
  </si>
  <si>
    <t>http://www.airitibooks.com/detail.aspx?PublicationID=P20120619012</t>
  </si>
  <si>
    <r>
      <rPr>
        <sz val="10"/>
        <color indexed="8"/>
        <rFont val="微軟正黑體"/>
        <family val="2"/>
        <charset val="136"/>
      </rPr>
      <t>世界</t>
    </r>
    <r>
      <rPr>
        <sz val="10"/>
        <color indexed="10"/>
        <rFont val="微軟正黑體"/>
        <family val="2"/>
        <charset val="136"/>
      </rPr>
      <t>最</t>
    </r>
    <r>
      <rPr>
        <sz val="10"/>
        <color indexed="8"/>
        <rFont val="微軟正黑體"/>
        <family val="2"/>
        <charset val="136"/>
      </rPr>
      <t>偉大的藝術家</t>
    </r>
    <phoneticPr fontId="2" type="noConversion"/>
  </si>
  <si>
    <r>
      <rPr>
        <sz val="10"/>
        <color indexed="8"/>
        <rFont val="微軟正黑體"/>
        <family val="2"/>
        <charset val="136"/>
      </rPr>
      <t>方建華</t>
    </r>
  </si>
  <si>
    <t>9789866153600</t>
  </si>
  <si>
    <t>http://www.airitibooks.com/detail.aspx?PublicationID=P20130221053</t>
  </si>
  <si>
    <r>
      <rPr>
        <sz val="10"/>
        <color indexed="8"/>
        <rFont val="微軟正黑體"/>
        <family val="2"/>
        <charset val="136"/>
      </rPr>
      <t>原書名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微軟正黑體"/>
        <family val="2"/>
        <charset val="136"/>
      </rPr>
      <t>世界</t>
    </r>
    <r>
      <rPr>
        <sz val="10"/>
        <color indexed="10"/>
        <rFont val="微軟正黑體"/>
        <family val="2"/>
        <charset val="136"/>
      </rPr>
      <t>昀</t>
    </r>
    <r>
      <rPr>
        <sz val="10"/>
        <color indexed="8"/>
        <rFont val="微軟正黑體"/>
        <family val="2"/>
        <charset val="136"/>
      </rPr>
      <t>偉大的藝術家</t>
    </r>
    <phoneticPr fontId="2" type="noConversion"/>
  </si>
  <si>
    <r>
      <rPr>
        <sz val="10"/>
        <color indexed="8"/>
        <rFont val="微軟正黑體"/>
        <family val="2"/>
        <charset val="136"/>
      </rPr>
      <t>每天讀點《道德經》</t>
    </r>
  </si>
  <si>
    <r>
      <rPr>
        <sz val="10"/>
        <color indexed="8"/>
        <rFont val="微軟正黑體"/>
        <family val="2"/>
        <charset val="136"/>
      </rPr>
      <t>典藏中國：</t>
    </r>
    <r>
      <rPr>
        <sz val="10"/>
        <color indexed="8"/>
        <rFont val="Arial"/>
        <family val="2"/>
      </rPr>
      <t>31</t>
    </r>
  </si>
  <si>
    <r>
      <rPr>
        <sz val="10"/>
        <color indexed="8"/>
        <rFont val="微軟正黑體"/>
        <family val="2"/>
        <charset val="136"/>
      </rPr>
      <t>王福振</t>
    </r>
  </si>
  <si>
    <t>9789577134721</t>
  </si>
  <si>
    <t>http://www.airitibooks.com/detail.aspx?PublicationID=P20120703010</t>
  </si>
  <si>
    <t>季羨林的世紀人生</t>
    <phoneticPr fontId="9" type="noConversion"/>
  </si>
  <si>
    <r>
      <rPr>
        <sz val="10"/>
        <color indexed="8"/>
        <rFont val="微軟正黑體"/>
        <family val="2"/>
        <charset val="136"/>
      </rPr>
      <t>人物中國</t>
    </r>
    <r>
      <rPr>
        <sz val="10"/>
        <color indexed="8"/>
        <rFont val="Arial"/>
        <family val="2"/>
      </rPr>
      <t>24</t>
    </r>
  </si>
  <si>
    <r>
      <rPr>
        <sz val="10"/>
        <color indexed="8"/>
        <rFont val="微軟正黑體"/>
        <family val="2"/>
        <charset val="136"/>
      </rPr>
      <t>李琴</t>
    </r>
  </si>
  <si>
    <t>9789577134691</t>
  </si>
  <si>
    <t>http://www.airitibooks.com/detail.aspx?PublicationID=P20120702395</t>
  </si>
  <si>
    <r>
      <rPr>
        <sz val="10"/>
        <color indexed="8"/>
        <rFont val="新細明體"/>
        <family val="1"/>
        <charset val="136"/>
      </rPr>
      <t>曾國藩經世</t>
    </r>
    <r>
      <rPr>
        <sz val="10"/>
        <color indexed="8"/>
        <rFont val="Arial"/>
        <family val="2"/>
      </rPr>
      <t>101</t>
    </r>
    <r>
      <rPr>
        <sz val="10"/>
        <color indexed="8"/>
        <rFont val="新細明體"/>
        <family val="1"/>
        <charset val="136"/>
      </rPr>
      <t>智慧</t>
    </r>
  </si>
  <si>
    <r>
      <rPr>
        <sz val="10"/>
        <color indexed="8"/>
        <rFont val="新細明體"/>
        <family val="1"/>
        <charset val="136"/>
      </rPr>
      <t>文經閣</t>
    </r>
  </si>
  <si>
    <r>
      <rPr>
        <sz val="10"/>
        <color indexed="8"/>
        <rFont val="新細明體"/>
        <family val="1"/>
        <charset val="136"/>
      </rPr>
      <t>人物中國：</t>
    </r>
    <r>
      <rPr>
        <sz val="10"/>
        <color indexed="8"/>
        <rFont val="Arial"/>
        <family val="2"/>
      </rPr>
      <t>28</t>
    </r>
  </si>
  <si>
    <r>
      <rPr>
        <sz val="10"/>
        <color indexed="8"/>
        <rFont val="新細明體"/>
        <family val="1"/>
        <charset val="136"/>
      </rPr>
      <t>吳金衛</t>
    </r>
  </si>
  <si>
    <t>9789577134851</t>
  </si>
  <si>
    <t>http://www.airitibooks.com/detail.aspx?PublicationID=P20120703016</t>
  </si>
  <si>
    <r>
      <rPr>
        <sz val="10"/>
        <color indexed="8"/>
        <rFont val="新細明體"/>
        <family val="1"/>
        <charset val="136"/>
      </rPr>
      <t>中學生跟我這樣讀宋詞</t>
    </r>
  </si>
  <si>
    <r>
      <rPr>
        <sz val="10"/>
        <color indexed="8"/>
        <rFont val="新細明體"/>
        <family val="1"/>
        <charset val="136"/>
      </rPr>
      <t>宇河文化出版有限公司</t>
    </r>
  </si>
  <si>
    <r>
      <rPr>
        <sz val="10"/>
        <color indexed="8"/>
        <rFont val="新細明體"/>
        <family val="1"/>
        <charset val="136"/>
      </rPr>
      <t>陳銘磻</t>
    </r>
  </si>
  <si>
    <t>9789576598722</t>
  </si>
  <si>
    <t>http://www.airitibooks.com/detail.aspx?PublicationID=P20130610024</t>
  </si>
  <si>
    <r>
      <rPr>
        <sz val="10"/>
        <color indexed="8"/>
        <rFont val="新細明體"/>
        <family val="1"/>
        <charset val="136"/>
      </rPr>
      <t>中學生跟我這樣讀唐詩</t>
    </r>
  </si>
  <si>
    <t>9789576598630</t>
  </si>
  <si>
    <t>http://www.airitibooks.com/detail.aspx?PublicationID=P20130610025</t>
  </si>
  <si>
    <r>
      <t>3</t>
    </r>
    <r>
      <rPr>
        <sz val="10"/>
        <color indexed="8"/>
        <rFont val="微軟正黑體"/>
        <family val="2"/>
        <charset val="136"/>
      </rPr>
      <t>＋</t>
    </r>
    <r>
      <rPr>
        <sz val="10"/>
        <color indexed="8"/>
        <rFont val="Arial"/>
        <family val="2"/>
      </rPr>
      <t>3</t>
    </r>
    <r>
      <rPr>
        <sz val="10"/>
        <color indexed="8"/>
        <rFont val="微軟正黑體"/>
        <family val="2"/>
        <charset val="136"/>
      </rPr>
      <t>＝</t>
    </r>
    <r>
      <rPr>
        <sz val="10"/>
        <color indexed="8"/>
        <rFont val="Arial"/>
        <family val="2"/>
      </rPr>
      <t>33</t>
    </r>
    <r>
      <rPr>
        <sz val="10"/>
        <color indexed="8"/>
        <rFont val="微軟正黑體"/>
        <family val="2"/>
        <charset val="136"/>
      </rPr>
      <t>？：探索真愛的奇蹟</t>
    </r>
  </si>
  <si>
    <r>
      <rPr>
        <sz val="10"/>
        <color indexed="8"/>
        <rFont val="微軟正黑體"/>
        <family val="2"/>
        <charset val="136"/>
      </rPr>
      <t>心靈故事</t>
    </r>
    <r>
      <rPr>
        <sz val="10"/>
        <color indexed="8"/>
        <rFont val="Arial"/>
        <family val="2"/>
      </rPr>
      <t>01</t>
    </r>
  </si>
  <si>
    <t>9789868588011</t>
  </si>
  <si>
    <t>http://www.airitibooks.com/detail.aspx?PublicationID=P20120919014</t>
  </si>
  <si>
    <r>
      <rPr>
        <sz val="10"/>
        <color indexed="8"/>
        <rFont val="新細明體"/>
        <family val="1"/>
        <charset val="136"/>
      </rPr>
      <t>漫畫十誡：彰顯基督教倫理的核心</t>
    </r>
  </si>
  <si>
    <r>
      <rPr>
        <sz val="10"/>
        <color indexed="8"/>
        <rFont val="新細明體"/>
        <family val="1"/>
        <charset val="136"/>
      </rPr>
      <t>基督教信仰根基輕鬆讀系列</t>
    </r>
    <r>
      <rPr>
        <sz val="10"/>
        <color indexed="8"/>
        <rFont val="Arial"/>
        <family val="2"/>
      </rPr>
      <t>02</t>
    </r>
  </si>
  <si>
    <r>
      <rPr>
        <sz val="10"/>
        <color indexed="8"/>
        <rFont val="新細明體"/>
        <family val="1"/>
        <charset val="136"/>
      </rPr>
      <t>白金山</t>
    </r>
  </si>
  <si>
    <t>9789866205125</t>
  </si>
  <si>
    <t>http://www.airitibooks.com/detail.aspx?PublicationID=P20121001041</t>
  </si>
  <si>
    <r>
      <rPr>
        <sz val="10"/>
        <color indexed="8"/>
        <rFont val="微軟正黑體"/>
        <family val="2"/>
        <charset val="136"/>
      </rPr>
      <t>提琴工作室裡的樂章</t>
    </r>
    <phoneticPr fontId="9" type="noConversion"/>
  </si>
  <si>
    <r>
      <rPr>
        <sz val="10"/>
        <color indexed="8"/>
        <rFont val="微軟正黑體"/>
        <family val="2"/>
        <charset val="136"/>
      </rPr>
      <t>莊仲平</t>
    </r>
    <phoneticPr fontId="9" type="noConversion"/>
  </si>
  <si>
    <t>9789866271229</t>
  </si>
  <si>
    <t>http://www.airitibooks.com/detail.aspx?PublicationID=P20110106065</t>
  </si>
  <si>
    <r>
      <rPr>
        <sz val="10"/>
        <color indexed="8"/>
        <rFont val="微軟正黑體"/>
        <family val="2"/>
        <charset val="136"/>
      </rPr>
      <t>道家、道教環境論述新探</t>
    </r>
    <phoneticPr fontId="9" type="noConversion"/>
  </si>
  <si>
    <r>
      <rPr>
        <sz val="10"/>
        <color indexed="8"/>
        <rFont val="微軟正黑體"/>
        <family val="2"/>
        <charset val="136"/>
      </rPr>
      <t>郭正宜</t>
    </r>
    <phoneticPr fontId="9" type="noConversion"/>
  </si>
  <si>
    <t>9789577396334</t>
  </si>
  <si>
    <t>http://www.airitibooks.com/detail.aspx?PublicationID=P200903281855</t>
  </si>
  <si>
    <r>
      <rPr>
        <sz val="10"/>
        <color indexed="8"/>
        <rFont val="微軟正黑體"/>
        <family val="2"/>
        <charset val="136"/>
      </rPr>
      <t>捲土重來─土耳其東部探索</t>
    </r>
  </si>
  <si>
    <r>
      <rPr>
        <sz val="10"/>
        <color indexed="8"/>
        <rFont val="微軟正黑體"/>
        <family val="2"/>
        <charset val="136"/>
      </rPr>
      <t>曹嘉芸</t>
    </r>
  </si>
  <si>
    <t>9789866732089</t>
  </si>
  <si>
    <t>http://www.airitibooks.com/detail.aspx?PublicationID=P20101022155</t>
  </si>
  <si>
    <r>
      <rPr>
        <sz val="10"/>
        <color indexed="8"/>
        <rFont val="微軟正黑體"/>
        <family val="2"/>
        <charset val="136"/>
      </rPr>
      <t>美國總統出兵：白宮戰火</t>
    </r>
    <r>
      <rPr>
        <sz val="10"/>
        <color indexed="8"/>
        <rFont val="Arial"/>
        <family val="2"/>
      </rPr>
      <t>200</t>
    </r>
    <r>
      <rPr>
        <sz val="10"/>
        <color indexed="8"/>
        <rFont val="微軟正黑體"/>
        <family val="2"/>
        <charset val="136"/>
      </rPr>
      <t>年</t>
    </r>
    <phoneticPr fontId="9" type="noConversion"/>
  </si>
  <si>
    <r>
      <rPr>
        <sz val="10"/>
        <color indexed="8"/>
        <rFont val="微軟正黑體"/>
        <family val="2"/>
        <charset val="136"/>
      </rPr>
      <t>全球視野系列</t>
    </r>
    <r>
      <rPr>
        <sz val="10"/>
        <color indexed="8"/>
        <rFont val="Arial"/>
        <family val="2"/>
      </rPr>
      <t xml:space="preserve"> 01</t>
    </r>
  </si>
  <si>
    <r>
      <rPr>
        <sz val="10"/>
        <color indexed="8"/>
        <rFont val="微軟正黑體"/>
        <family val="2"/>
        <charset val="136"/>
      </rPr>
      <t>張志偉</t>
    </r>
  </si>
  <si>
    <t>EBK9900000432</t>
  </si>
  <si>
    <t>http://www.airitibooks.com/detail.aspx?PublicationID=P20121026008</t>
  </si>
  <si>
    <r>
      <rPr>
        <sz val="10"/>
        <color indexed="8"/>
        <rFont val="微軟正黑體"/>
        <family val="2"/>
        <charset val="136"/>
      </rPr>
      <t>關於倫理學的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個故事</t>
    </r>
    <phoneticPr fontId="9" type="noConversion"/>
  </si>
  <si>
    <t>Elite 22</t>
  </si>
  <si>
    <r>
      <rPr>
        <sz val="10"/>
        <color indexed="8"/>
        <rFont val="微軟正黑體"/>
        <family val="2"/>
        <charset val="136"/>
      </rPr>
      <t>黎瑞山</t>
    </r>
  </si>
  <si>
    <t>9789576597862</t>
  </si>
  <si>
    <t>http://www.airitibooks.com/detail.aspx?PublicationID=P20120305117</t>
  </si>
  <si>
    <r>
      <rPr>
        <sz val="10"/>
        <color indexed="8"/>
        <rFont val="微軟正黑體"/>
        <family val="2"/>
        <charset val="136"/>
      </rPr>
      <t>兩岸三地圖書館法研究</t>
    </r>
  </si>
  <si>
    <r>
      <rPr>
        <sz val="10"/>
        <color indexed="8"/>
        <rFont val="微軟正黑體"/>
        <family val="2"/>
        <charset val="136"/>
      </rPr>
      <t>澳門圖書館暨資訊管理協會</t>
    </r>
  </si>
  <si>
    <r>
      <rPr>
        <sz val="10"/>
        <color indexed="8"/>
        <rFont val="微軟正黑體"/>
        <family val="2"/>
        <charset val="136"/>
      </rPr>
      <t>李星儒，王國強</t>
    </r>
  </si>
  <si>
    <t>9789993731153</t>
  </si>
  <si>
    <r>
      <t>020</t>
    </r>
    <r>
      <rPr>
        <sz val="10"/>
        <color indexed="8"/>
        <rFont val="微軟正黑體"/>
        <family val="2"/>
        <charset val="136"/>
      </rPr>
      <t>圖書資訊學；檔案學</t>
    </r>
  </si>
  <si>
    <t>http://www.airitibooks.com/detail.aspx?PublicationID=P20100429023</t>
  </si>
  <si>
    <r>
      <rPr>
        <sz val="10"/>
        <color indexed="8"/>
        <rFont val="微軟正黑體"/>
        <family val="2"/>
        <charset val="136"/>
      </rPr>
      <t>小止觀講記</t>
    </r>
  </si>
  <si>
    <r>
      <rPr>
        <sz val="10"/>
        <color indexed="8"/>
        <rFont val="微軟正黑體"/>
        <family val="2"/>
        <charset val="136"/>
      </rPr>
      <t>法鼓文化事業股份有限公司</t>
    </r>
  </si>
  <si>
    <r>
      <rPr>
        <sz val="10"/>
        <color indexed="8"/>
        <rFont val="微軟正黑體"/>
        <family val="2"/>
        <charset val="136"/>
      </rPr>
      <t>釋繼程</t>
    </r>
  </si>
  <si>
    <t>9789575984458</t>
  </si>
  <si>
    <t>http://www.airitibooks.com/detail.aspx?PublicationID=P20101231175</t>
  </si>
  <si>
    <r>
      <rPr>
        <sz val="10"/>
        <color indexed="8"/>
        <rFont val="微軟正黑體"/>
        <family val="2"/>
        <charset val="136"/>
      </rPr>
      <t>史記五論</t>
    </r>
  </si>
  <si>
    <r>
      <rPr>
        <sz val="10"/>
        <color indexed="8"/>
        <rFont val="微軟正黑體"/>
        <family val="2"/>
        <charset val="136"/>
      </rPr>
      <t>李紀祥</t>
    </r>
  </si>
  <si>
    <t>9789576688355</t>
  </si>
  <si>
    <r>
      <t>610</t>
    </r>
    <r>
      <rPr>
        <sz val="10"/>
        <color indexed="8"/>
        <rFont val="微軟正黑體"/>
        <family val="2"/>
        <charset val="136"/>
      </rPr>
      <t>中國通史</t>
    </r>
  </si>
  <si>
    <t>http://www.airitibooks.com/detail.aspx?PublicationID=P20090331001</t>
  </si>
  <si>
    <r>
      <rPr>
        <sz val="10"/>
        <color indexed="8"/>
        <rFont val="微軟正黑體"/>
        <family val="2"/>
        <charset val="136"/>
      </rPr>
      <t>破土之旅─土耳其西部行腳</t>
    </r>
  </si>
  <si>
    <t>9789866732027</t>
  </si>
  <si>
    <t>http://www.airitibooks.com/detail.aspx?PublicationID=P20100610035</t>
  </si>
  <si>
    <r>
      <rPr>
        <sz val="10"/>
        <color indexed="8"/>
        <rFont val="微軟正黑體"/>
        <family val="2"/>
        <charset val="136"/>
      </rPr>
      <t>生命教育：與生命對話</t>
    </r>
  </si>
  <si>
    <r>
      <rPr>
        <sz val="10"/>
        <color indexed="8"/>
        <rFont val="微軟正黑體"/>
        <family val="2"/>
        <charset val="136"/>
      </rPr>
      <t>麗文文化事業股份有限公司</t>
    </r>
  </si>
  <si>
    <r>
      <rPr>
        <sz val="10"/>
        <color indexed="8"/>
        <rFont val="微軟正黑體"/>
        <family val="2"/>
        <charset val="136"/>
      </rPr>
      <t>李英明</t>
    </r>
  </si>
  <si>
    <t>9789577484734</t>
  </si>
  <si>
    <t>http://www.airitibooks.com/detail.aspx?PublicationID=P20121205034</t>
  </si>
  <si>
    <r>
      <rPr>
        <sz val="10"/>
        <color indexed="8"/>
        <rFont val="新細明體"/>
        <family val="1"/>
        <charset val="136"/>
      </rPr>
      <t>推背圖和燒餅歌裡的歷史</t>
    </r>
  </si>
  <si>
    <r>
      <rPr>
        <sz val="10"/>
        <color indexed="8"/>
        <rFont val="新細明體"/>
        <family val="1"/>
        <charset val="136"/>
      </rPr>
      <t>典藏中國：</t>
    </r>
    <r>
      <rPr>
        <sz val="10"/>
        <color indexed="8"/>
        <rFont val="Arial"/>
        <family val="2"/>
      </rPr>
      <t>32</t>
    </r>
  </si>
  <si>
    <r>
      <rPr>
        <sz val="10"/>
        <color indexed="8"/>
        <rFont val="新細明體"/>
        <family val="1"/>
        <charset val="136"/>
      </rPr>
      <t>邢群麟</t>
    </r>
  </si>
  <si>
    <t>9789577134790</t>
  </si>
  <si>
    <r>
      <t>290</t>
    </r>
    <r>
      <rPr>
        <sz val="10"/>
        <color indexed="8"/>
        <rFont val="新細明體"/>
        <family val="1"/>
        <charset val="136"/>
      </rPr>
      <t>術數；迷信</t>
    </r>
  </si>
  <si>
    <t>http://www.airitibooks.com/detail.aspx?PublicationID=P20120702380</t>
  </si>
  <si>
    <r>
      <rPr>
        <sz val="10"/>
        <color indexed="8"/>
        <rFont val="微軟正黑體"/>
        <family val="2"/>
        <charset val="136"/>
      </rPr>
      <t>擁抱吉力馬札羅的天空─愛‧關懷與冒險</t>
    </r>
    <phoneticPr fontId="9" type="noConversion"/>
  </si>
  <si>
    <r>
      <rPr>
        <sz val="10"/>
        <color indexed="8"/>
        <rFont val="微軟正黑體"/>
        <family val="2"/>
        <charset val="136"/>
      </rPr>
      <t>華品文創出版股份有限公司</t>
    </r>
  </si>
  <si>
    <r>
      <rPr>
        <sz val="10"/>
        <color indexed="8"/>
        <rFont val="微軟正黑體"/>
        <family val="2"/>
        <charset val="136"/>
      </rPr>
      <t>金治華</t>
    </r>
  </si>
  <si>
    <t>9789868692978</t>
  </si>
  <si>
    <r>
      <t>760</t>
    </r>
    <r>
      <rPr>
        <sz val="10"/>
        <color indexed="8"/>
        <rFont val="微軟正黑體"/>
        <family val="2"/>
        <charset val="136"/>
      </rPr>
      <t>非洲史地</t>
    </r>
  </si>
  <si>
    <t>http://www.airitibooks.com/detail.aspx?PublicationID=P20120319032</t>
  </si>
  <si>
    <r>
      <rPr>
        <sz val="10"/>
        <color indexed="8"/>
        <rFont val="微軟正黑體"/>
        <family val="2"/>
        <charset val="136"/>
      </rPr>
      <t>在愛中行走－德蕾莎修女傳</t>
    </r>
    <phoneticPr fontId="9" type="noConversion"/>
  </si>
  <si>
    <r>
      <rPr>
        <sz val="10"/>
        <color indexed="8"/>
        <rFont val="微軟正黑體"/>
        <family val="2"/>
        <charset val="136"/>
      </rPr>
      <t>綠園出版社</t>
    </r>
    <phoneticPr fontId="9" type="noConversion"/>
  </si>
  <si>
    <r>
      <rPr>
        <sz val="10"/>
        <color indexed="8"/>
        <rFont val="微軟正黑體"/>
        <family val="2"/>
        <charset val="136"/>
      </rPr>
      <t>快樂人生計</t>
    </r>
    <r>
      <rPr>
        <sz val="10"/>
        <color indexed="8"/>
        <rFont val="Arial"/>
        <family val="2"/>
      </rPr>
      <t>B67</t>
    </r>
    <phoneticPr fontId="9" type="noConversion"/>
  </si>
  <si>
    <r>
      <rPr>
        <sz val="10"/>
        <color indexed="8"/>
        <rFont val="微軟正黑體"/>
        <family val="2"/>
        <charset val="136"/>
      </rPr>
      <t>華姿</t>
    </r>
    <phoneticPr fontId="9" type="noConversion"/>
  </si>
  <si>
    <t>9789868756410</t>
  </si>
  <si>
    <r>
      <t>2</t>
    </r>
    <r>
      <rPr>
        <sz val="10"/>
        <color indexed="8"/>
        <rFont val="微軟正黑體"/>
        <family val="2"/>
        <charset val="136"/>
      </rPr>
      <t>宗教類</t>
    </r>
    <phoneticPr fontId="9" type="noConversion"/>
  </si>
  <si>
    <r>
      <t>240</t>
    </r>
    <r>
      <rPr>
        <sz val="10"/>
        <color indexed="8"/>
        <rFont val="微軟正黑體"/>
        <family val="2"/>
        <charset val="136"/>
      </rPr>
      <t>基督教</t>
    </r>
    <phoneticPr fontId="9" type="noConversion"/>
  </si>
  <si>
    <t>http://www.airitibooks.com/detail.aspx?PublicationID=P20121119008</t>
  </si>
  <si>
    <r>
      <rPr>
        <sz val="10"/>
        <color indexed="8"/>
        <rFont val="微軟正黑體"/>
        <family val="2"/>
        <charset val="136"/>
      </rPr>
      <t>魏晉處世思想之研究</t>
    </r>
  </si>
  <si>
    <r>
      <rPr>
        <sz val="10"/>
        <color indexed="8"/>
        <rFont val="微軟正黑體"/>
        <family val="2"/>
        <charset val="136"/>
      </rPr>
      <t>蔡忠道</t>
    </r>
  </si>
  <si>
    <t>9789576688164</t>
  </si>
  <si>
    <t>http://www.airitibooks.com/detail.aspx?PublicationID=P20090331076</t>
  </si>
  <si>
    <r>
      <rPr>
        <sz val="10"/>
        <color indexed="8"/>
        <rFont val="微軟正黑體"/>
        <family val="2"/>
        <charset val="136"/>
      </rPr>
      <t>禪味京都：古寺侘寂之美</t>
    </r>
  </si>
  <si>
    <r>
      <rPr>
        <sz val="10"/>
        <color indexed="8"/>
        <rFont val="微軟正黑體"/>
        <family val="2"/>
        <charset val="136"/>
      </rPr>
      <t>秦就</t>
    </r>
  </si>
  <si>
    <t>9789575983949</t>
  </si>
  <si>
    <t>http://www.airitibooks.com/detail.aspx?PublicationID=P20101222010</t>
  </si>
  <si>
    <r>
      <rPr>
        <sz val="10"/>
        <color indexed="8"/>
        <rFont val="微軟正黑體"/>
        <family val="2"/>
        <charset val="136"/>
      </rPr>
      <t>世界列國誌：突尼西亞</t>
    </r>
  </si>
  <si>
    <t>9789579554626</t>
  </si>
  <si>
    <t>http://www.airitibooks.com/detail.aspx?PublicationID=P20101126017</t>
  </si>
  <si>
    <r>
      <rPr>
        <sz val="10"/>
        <color indexed="8"/>
        <rFont val="微軟正黑體"/>
        <family val="2"/>
        <charset val="136"/>
      </rPr>
      <t>開拓、信仰與抗日：在歷史巨變中見證台灣歷史</t>
    </r>
  </si>
  <si>
    <r>
      <rPr>
        <sz val="10"/>
        <color indexed="8"/>
        <rFont val="微軟正黑體"/>
        <family val="2"/>
        <charset val="136"/>
      </rPr>
      <t>林德政</t>
    </r>
  </si>
  <si>
    <t>9789866480775</t>
  </si>
  <si>
    <t>http://www.airitibooks.com/detail.aspx?PublicationID=P20121128020</t>
  </si>
  <si>
    <r>
      <rPr>
        <sz val="10"/>
        <color indexed="8"/>
        <rFont val="微軟正黑體"/>
        <family val="2"/>
        <charset val="136"/>
      </rPr>
      <t>台北男孩，這麼漂亮</t>
    </r>
  </si>
  <si>
    <r>
      <rPr>
        <sz val="10"/>
        <color indexed="8"/>
        <rFont val="微軟正黑體"/>
        <family val="2"/>
        <charset val="136"/>
      </rPr>
      <t>陳昭旨</t>
    </r>
  </si>
  <si>
    <t>9789868868403</t>
  </si>
  <si>
    <t>http://www.airitibooks.com/detail.aspx?PublicationID=P20130502175</t>
  </si>
  <si>
    <r>
      <rPr>
        <sz val="10"/>
        <color indexed="8"/>
        <rFont val="微軟正黑體"/>
        <family val="2"/>
        <charset val="136"/>
      </rPr>
      <t>微笑盛開的國度：柬埔寨</t>
    </r>
  </si>
  <si>
    <r>
      <t xml:space="preserve">What's Travel </t>
    </r>
    <r>
      <rPr>
        <sz val="10"/>
        <color indexed="8"/>
        <rFont val="微軟正黑體"/>
        <family val="2"/>
        <charset val="136"/>
      </rPr>
      <t>旅遊館</t>
    </r>
    <r>
      <rPr>
        <sz val="10"/>
        <color indexed="8"/>
        <rFont val="Arial"/>
        <family val="2"/>
      </rPr>
      <t>001</t>
    </r>
  </si>
  <si>
    <r>
      <rPr>
        <sz val="10"/>
        <color indexed="8"/>
        <rFont val="微軟正黑體"/>
        <family val="2"/>
        <charset val="136"/>
      </rPr>
      <t>李昱宏</t>
    </r>
  </si>
  <si>
    <t>9789866271342</t>
  </si>
  <si>
    <t>http://www.airitibooks.com/detail.aspx?PublicationID=P20110818046</t>
  </si>
  <si>
    <r>
      <rPr>
        <sz val="10"/>
        <color indexed="8"/>
        <rFont val="微軟正黑體"/>
        <family val="2"/>
        <charset val="136"/>
      </rPr>
      <t>情迷愛琴海：神與人間的愛</t>
    </r>
  </si>
  <si>
    <r>
      <rPr>
        <sz val="10"/>
        <color indexed="8"/>
        <rFont val="微軟正黑體"/>
        <family val="2"/>
        <charset val="136"/>
      </rPr>
      <t>臺灣商務印書館（股）公司</t>
    </r>
  </si>
  <si>
    <r>
      <rPr>
        <sz val="10"/>
        <color indexed="8"/>
        <rFont val="微軟正黑體"/>
        <family val="2"/>
        <charset val="136"/>
      </rPr>
      <t>方鵬程</t>
    </r>
  </si>
  <si>
    <t>9789570523966</t>
  </si>
  <si>
    <t>http://www.airitibooks.com/detail.aspx?PublicationID=P20100425318</t>
  </si>
  <si>
    <r>
      <rPr>
        <sz val="10"/>
        <color indexed="8"/>
        <rFont val="微軟正黑體"/>
        <family val="2"/>
        <charset val="136"/>
      </rPr>
      <t>韓國朝鮮時期詩經學研究</t>
    </r>
    <phoneticPr fontId="9" type="noConversion"/>
  </si>
  <si>
    <r>
      <rPr>
        <sz val="10"/>
        <color indexed="8"/>
        <rFont val="微軟正黑體"/>
        <family val="2"/>
        <charset val="136"/>
      </rPr>
      <t>金秀炅</t>
    </r>
    <phoneticPr fontId="9" type="noConversion"/>
  </si>
  <si>
    <t>9789577397591</t>
  </si>
  <si>
    <t>http://www.airitibooks.com/detail.aspx?PublicationID=P20130325062</t>
  </si>
  <si>
    <r>
      <rPr>
        <sz val="10"/>
        <color indexed="8"/>
        <rFont val="微軟正黑體"/>
        <family val="2"/>
        <charset val="136"/>
      </rPr>
      <t>與近代知識分子談佛</t>
    </r>
  </si>
  <si>
    <r>
      <rPr>
        <sz val="10"/>
        <color indexed="8"/>
        <rFont val="微軟正黑體"/>
        <family val="2"/>
        <charset val="136"/>
      </rPr>
      <t>張之嵐</t>
    </r>
  </si>
  <si>
    <t>9789576598784</t>
  </si>
  <si>
    <t>http://www.airitibooks.com/detail.aspx?PublicationID=P20130610043</t>
  </si>
  <si>
    <r>
      <rPr>
        <sz val="10"/>
        <color indexed="8"/>
        <rFont val="微軟正黑體"/>
        <family val="2"/>
        <charset val="136"/>
      </rPr>
      <t>美好的晚年</t>
    </r>
    <phoneticPr fontId="9" type="noConversion"/>
  </si>
  <si>
    <r>
      <rPr>
        <sz val="10"/>
        <color indexed="8"/>
        <rFont val="微軟正黑體"/>
        <family val="2"/>
        <charset val="136"/>
      </rPr>
      <t>聖嚴法師，胡麗桂</t>
    </r>
  </si>
  <si>
    <t>9789575985035</t>
  </si>
  <si>
    <t>http://www.airitibooks.com/detail.aspx?PublicationID=P20110623004</t>
  </si>
  <si>
    <r>
      <rPr>
        <sz val="10"/>
        <color indexed="8"/>
        <rFont val="新細明體"/>
        <family val="1"/>
        <charset val="136"/>
      </rPr>
      <t>福爾摩沙紀事：馬偕台灣回憶錄</t>
    </r>
  </si>
  <si>
    <r>
      <rPr>
        <sz val="10"/>
        <color indexed="8"/>
        <rFont val="新細明體"/>
        <family val="1"/>
        <charset val="136"/>
      </rPr>
      <t>前衛出版社</t>
    </r>
  </si>
  <si>
    <r>
      <rPr>
        <sz val="10"/>
        <color indexed="8"/>
        <rFont val="新細明體"/>
        <family val="1"/>
        <charset val="136"/>
      </rPr>
      <t>馬偕博士</t>
    </r>
  </si>
  <si>
    <t>9789578015265</t>
  </si>
  <si>
    <t>http://www.airitibooks.com/detail.aspx?PublicationID=P20090820009</t>
  </si>
  <si>
    <r>
      <rPr>
        <sz val="10"/>
        <color indexed="8"/>
        <rFont val="微軟正黑體"/>
        <family val="2"/>
        <charset val="136"/>
      </rPr>
      <t>說文解字義證析論</t>
    </r>
    <phoneticPr fontId="9" type="noConversion"/>
  </si>
  <si>
    <r>
      <rPr>
        <sz val="10"/>
        <color indexed="8"/>
        <rFont val="微軟正黑體"/>
        <family val="2"/>
        <charset val="136"/>
      </rPr>
      <t>馬顯慈</t>
    </r>
    <phoneticPr fontId="9" type="noConversion"/>
  </si>
  <si>
    <t>9789577397850</t>
  </si>
  <si>
    <t>http://www.airitibooks.com/detail.aspx?PublicationID=P20130325076</t>
  </si>
  <si>
    <r>
      <rPr>
        <sz val="10"/>
        <color indexed="8"/>
        <rFont val="微軟正黑體"/>
        <family val="2"/>
        <charset val="136"/>
      </rPr>
      <t>世界列國誌：緬甸</t>
    </r>
  </si>
  <si>
    <t>9789579554541</t>
  </si>
  <si>
    <t>http://www.airitibooks.com/detail.aspx?PublicationID=P20101126007</t>
  </si>
  <si>
    <r>
      <rPr>
        <sz val="10"/>
        <color indexed="8"/>
        <rFont val="微軟正黑體"/>
        <family val="2"/>
        <charset val="136"/>
      </rPr>
      <t>台灣的廟會文化與信仰變遷</t>
    </r>
    <phoneticPr fontId="9" type="noConversion"/>
  </si>
  <si>
    <r>
      <rPr>
        <sz val="10"/>
        <color indexed="8"/>
        <rFont val="微軟正黑體"/>
        <family val="2"/>
        <charset val="136"/>
      </rPr>
      <t>博揚文化事業有限公司</t>
    </r>
  </si>
  <si>
    <r>
      <rPr>
        <sz val="10"/>
        <color indexed="8"/>
        <rFont val="微軟正黑體"/>
        <family val="2"/>
        <charset val="136"/>
      </rPr>
      <t>謝宗榮</t>
    </r>
  </si>
  <si>
    <t>9570463783</t>
  </si>
  <si>
    <r>
      <t>270</t>
    </r>
    <r>
      <rPr>
        <sz val="10"/>
        <color indexed="8"/>
        <rFont val="微軟正黑體"/>
        <family val="2"/>
        <charset val="136"/>
      </rPr>
      <t>其他宗教</t>
    </r>
  </si>
  <si>
    <t>http://www.airitibooks.com/detail.aspx?PublicationID=P20090402398</t>
  </si>
  <si>
    <r>
      <rPr>
        <sz val="10"/>
        <color indexed="8"/>
        <rFont val="微軟正黑體"/>
        <family val="2"/>
        <charset val="136"/>
      </rPr>
      <t>鹿港的信仰與曲館研究</t>
    </r>
    <phoneticPr fontId="9" type="noConversion"/>
  </si>
  <si>
    <r>
      <rPr>
        <sz val="10"/>
        <color indexed="8"/>
        <rFont val="微軟正黑體"/>
        <family val="2"/>
        <charset val="136"/>
      </rPr>
      <t>李秀娥</t>
    </r>
  </si>
  <si>
    <t>9570463716</t>
  </si>
  <si>
    <t>http://www.airitibooks.com/detail.aspx?PublicationID=P20090402409</t>
  </si>
  <si>
    <r>
      <rPr>
        <sz val="10"/>
        <color indexed="8"/>
        <rFont val="微軟正黑體"/>
        <family val="2"/>
        <charset val="136"/>
      </rPr>
      <t>錢幣大王‧馬定祥</t>
    </r>
  </si>
  <si>
    <r>
      <rPr>
        <sz val="10"/>
        <color indexed="8"/>
        <rFont val="微軟正黑體"/>
        <family val="2"/>
        <charset val="136"/>
      </rPr>
      <t>立緒文化事業有限公司</t>
    </r>
  </si>
  <si>
    <r>
      <rPr>
        <sz val="10"/>
        <color indexed="8"/>
        <rFont val="微軟正黑體"/>
        <family val="2"/>
        <charset val="136"/>
      </rPr>
      <t>宋路霞</t>
    </r>
  </si>
  <si>
    <t>9867416406</t>
  </si>
  <si>
    <t>http://www.airitibooks.com/detail.aspx?PublicationID=P20090620504</t>
  </si>
  <si>
    <r>
      <rPr>
        <sz val="10"/>
        <color indexed="8"/>
        <rFont val="新細明體"/>
        <family val="1"/>
        <charset val="136"/>
      </rPr>
      <t>春秋穀梁傳：一部被遺忘的著作</t>
    </r>
  </si>
  <si>
    <r>
      <rPr>
        <sz val="10"/>
        <color indexed="8"/>
        <rFont val="新細明體"/>
        <family val="1"/>
        <charset val="136"/>
      </rPr>
      <t>八方文化創作室</t>
    </r>
  </si>
  <si>
    <r>
      <rPr>
        <sz val="10"/>
        <color indexed="8"/>
        <rFont val="新細明體"/>
        <family val="1"/>
        <charset val="136"/>
      </rPr>
      <t>耿亮</t>
    </r>
  </si>
  <si>
    <t>9789814366793</t>
  </si>
  <si>
    <r>
      <t>0</t>
    </r>
    <r>
      <rPr>
        <sz val="10"/>
        <color indexed="8"/>
        <rFont val="新細明體"/>
        <family val="1"/>
        <charset val="136"/>
      </rPr>
      <t>總類</t>
    </r>
  </si>
  <si>
    <r>
      <t>090</t>
    </r>
    <r>
      <rPr>
        <sz val="10"/>
        <color indexed="8"/>
        <rFont val="新細明體"/>
        <family val="1"/>
        <charset val="136"/>
      </rPr>
      <t>群經</t>
    </r>
  </si>
  <si>
    <t>http://www.airitibooks.com/detail.aspx?PublicationID=P20121218039</t>
  </si>
  <si>
    <r>
      <rPr>
        <sz val="10"/>
        <color indexed="8"/>
        <rFont val="微軟正黑體"/>
        <family val="2"/>
        <charset val="136"/>
      </rPr>
      <t>不可思議的易經占卜</t>
    </r>
  </si>
  <si>
    <r>
      <rPr>
        <sz val="10"/>
        <color indexed="8"/>
        <rFont val="微軟正黑體"/>
        <family val="2"/>
        <charset val="136"/>
      </rPr>
      <t>生活文化</t>
    </r>
    <r>
      <rPr>
        <sz val="10"/>
        <color indexed="8"/>
        <rFont val="Arial"/>
        <family val="2"/>
      </rPr>
      <t>22</t>
    </r>
  </si>
  <si>
    <r>
      <rPr>
        <sz val="10"/>
        <color indexed="8"/>
        <rFont val="微軟正黑體"/>
        <family val="2"/>
        <charset val="136"/>
      </rPr>
      <t>傅佩榮</t>
    </r>
  </si>
  <si>
    <t>9789571352657</t>
  </si>
  <si>
    <t>http://www.airitibooks.com/detail.aspx?PublicationID=P20110929099</t>
  </si>
  <si>
    <r>
      <rPr>
        <sz val="10"/>
        <color indexed="8"/>
        <rFont val="微軟正黑體"/>
        <family val="2"/>
        <charset val="136"/>
      </rPr>
      <t>世界列國誌：不丹</t>
    </r>
  </si>
  <si>
    <t>9789579554619</t>
  </si>
  <si>
    <t>http://www.airitibooks.com/detail.aspx?PublicationID=P20101126009</t>
  </si>
  <si>
    <r>
      <rPr>
        <sz val="10"/>
        <color indexed="8"/>
        <rFont val="微軟正黑體"/>
        <family val="2"/>
        <charset val="136"/>
      </rPr>
      <t>世界列國誌：克羅埃西亞</t>
    </r>
  </si>
  <si>
    <t>9789579554503</t>
  </si>
  <si>
    <t>http://www.airitibooks.com/detail.aspx?PublicationID=P20101126025</t>
  </si>
  <si>
    <r>
      <rPr>
        <sz val="10"/>
        <color indexed="8"/>
        <rFont val="微軟正黑體"/>
        <family val="2"/>
        <charset val="136"/>
      </rPr>
      <t>世界列國誌：捷克</t>
    </r>
  </si>
  <si>
    <t>9789579554466</t>
  </si>
  <si>
    <t>http://www.airitibooks.com/detail.aspx?PublicationID=P20101126027</t>
  </si>
  <si>
    <r>
      <rPr>
        <sz val="10"/>
        <color indexed="8"/>
        <rFont val="微軟正黑體"/>
        <family val="2"/>
        <charset val="136"/>
      </rPr>
      <t>民間信仰與儀式</t>
    </r>
  </si>
  <si>
    <r>
      <rPr>
        <sz val="10"/>
        <color indexed="8"/>
        <rFont val="微軟正黑體"/>
        <family val="2"/>
        <charset val="136"/>
      </rPr>
      <t>大學用書</t>
    </r>
  </si>
  <si>
    <r>
      <rPr>
        <sz val="10"/>
        <color indexed="8"/>
        <rFont val="微軟正黑體"/>
        <family val="2"/>
        <charset val="136"/>
      </rPr>
      <t>鄭志明</t>
    </r>
  </si>
  <si>
    <t>9789576689185</t>
  </si>
  <si>
    <t>http://www.airitibooks.com/detail.aspx?PublicationID=P20120919040</t>
  </si>
  <si>
    <r>
      <rPr>
        <sz val="10"/>
        <rFont val="Times New Roman"/>
        <family val="1"/>
      </rPr>
      <t>南島民族與國家：台灣篇‧太平洋篇</t>
    </r>
  </si>
  <si>
    <r>
      <rPr>
        <sz val="10"/>
        <rFont val="Times New Roman"/>
        <family val="1"/>
      </rPr>
      <t>前衛出版社</t>
    </r>
  </si>
  <si>
    <r>
      <rPr>
        <sz val="10"/>
        <rFont val="Times New Roman"/>
        <family val="1"/>
      </rPr>
      <t>蔡百銓</t>
    </r>
  </si>
  <si>
    <t>9789578016583</t>
  </si>
  <si>
    <t>530禮俗</t>
  </si>
  <si>
    <t>http://www.airitibooks.com/detail.aspx?PublicationID=P20111006028</t>
  </si>
  <si>
    <r>
      <rPr>
        <sz val="10"/>
        <rFont val="Times New Roman"/>
        <family val="1"/>
      </rPr>
      <t>世界遺產與歷史城市</t>
    </r>
  </si>
  <si>
    <r>
      <rPr>
        <sz val="10"/>
        <rFont val="Times New Roman"/>
        <family val="1"/>
      </rPr>
      <t>臺灣商務印書館（股）公司</t>
    </r>
  </si>
  <si>
    <r>
      <rPr>
        <sz val="10"/>
        <rFont val="Times New Roman"/>
        <family val="1"/>
      </rPr>
      <t>林志宏</t>
    </r>
  </si>
  <si>
    <t>9789570525007</t>
  </si>
  <si>
    <t>http://www.airitibooks.com/detail.aspx?PublicationID=P20110420083</t>
  </si>
  <si>
    <r>
      <rPr>
        <sz val="10"/>
        <color indexed="8"/>
        <rFont val="微軟正黑體"/>
        <family val="2"/>
        <charset val="136"/>
      </rPr>
      <t>中文圖書分類編目大意</t>
    </r>
  </si>
  <si>
    <r>
      <rPr>
        <sz val="10"/>
        <color indexed="8"/>
        <rFont val="微軟正黑體"/>
        <family val="2"/>
        <charset val="136"/>
      </rPr>
      <t>鼎文書局股份有限公司</t>
    </r>
  </si>
  <si>
    <r>
      <t>17</t>
    </r>
    <r>
      <rPr>
        <sz val="10"/>
        <color indexed="8"/>
        <rFont val="微軟正黑體"/>
        <family val="2"/>
        <charset val="136"/>
      </rPr>
      <t>版</t>
    </r>
  </si>
  <si>
    <r>
      <rPr>
        <sz val="10"/>
        <color indexed="8"/>
        <rFont val="微軟正黑體"/>
        <family val="2"/>
        <charset val="136"/>
      </rPr>
      <t>徐以升</t>
    </r>
  </si>
  <si>
    <t>9789574790395</t>
  </si>
  <si>
    <t>http://www.airitibooks.com/detail.aspx?PublicationID=P20100425225</t>
  </si>
  <si>
    <r>
      <rPr>
        <sz val="10"/>
        <color indexed="8"/>
        <rFont val="微軟正黑體"/>
        <family val="2"/>
        <charset val="136"/>
      </rPr>
      <t>圖書館學大意</t>
    </r>
  </si>
  <si>
    <r>
      <rPr>
        <sz val="10"/>
        <color indexed="8"/>
        <rFont val="微軟正黑體"/>
        <family val="2"/>
        <charset val="136"/>
      </rPr>
      <t>張映辰</t>
    </r>
  </si>
  <si>
    <t>9789574790401</t>
  </si>
  <si>
    <t>http://www.airitibooks.com/detail.aspx?PublicationID=P20100425226</t>
  </si>
  <si>
    <r>
      <rPr>
        <sz val="10"/>
        <color indexed="8"/>
        <rFont val="微軟正黑體"/>
        <family val="2"/>
        <charset val="136"/>
      </rPr>
      <t>新馬華文文學研究新觀察</t>
    </r>
  </si>
  <si>
    <r>
      <rPr>
        <sz val="10"/>
        <color indexed="8"/>
        <rFont val="微軟正黑體"/>
        <family val="2"/>
        <charset val="136"/>
      </rPr>
      <t>新躍人文叢書</t>
    </r>
    <r>
      <rPr>
        <sz val="10"/>
        <color indexed="8"/>
        <rFont val="Arial"/>
        <family val="2"/>
      </rPr>
      <t>1</t>
    </r>
  </si>
  <si>
    <t>9789814436021</t>
  </si>
  <si>
    <r>
      <t>860</t>
    </r>
    <r>
      <rPr>
        <sz val="10"/>
        <color indexed="8"/>
        <rFont val="微軟正黑體"/>
        <family val="2"/>
        <charset val="136"/>
      </rPr>
      <t>東方文學</t>
    </r>
  </si>
  <si>
    <t>http://www.airitibooks.com/detail.aspx?PublicationID=P20121218047</t>
  </si>
  <si>
    <r>
      <rPr>
        <sz val="10"/>
        <color indexed="8"/>
        <rFont val="微軟正黑體"/>
        <family val="2"/>
        <charset val="136"/>
      </rPr>
      <t>世界列國誌：匈牙利</t>
    </r>
  </si>
  <si>
    <t>9789579554473</t>
  </si>
  <si>
    <t>http://www.airitibooks.com/detail.aspx?PublicationID=P20101126026</t>
  </si>
  <si>
    <r>
      <rPr>
        <sz val="10"/>
        <color indexed="8"/>
        <rFont val="微軟正黑體"/>
        <family val="2"/>
        <charset val="136"/>
      </rPr>
      <t>圖鑑百年文獻：晚清民國年間小報源流特點探究</t>
    </r>
    <phoneticPr fontId="9" type="noConversion"/>
  </si>
  <si>
    <r>
      <rPr>
        <sz val="10"/>
        <color indexed="8"/>
        <rFont val="微軟正黑體"/>
        <family val="2"/>
        <charset val="136"/>
      </rPr>
      <t>祝均宙</t>
    </r>
    <phoneticPr fontId="9" type="noConversion"/>
  </si>
  <si>
    <t>9789868891647</t>
  </si>
  <si>
    <r>
      <t>890</t>
    </r>
    <r>
      <rPr>
        <sz val="10"/>
        <color indexed="8"/>
        <rFont val="微軟正黑體"/>
        <family val="2"/>
        <charset val="136"/>
      </rPr>
      <t>新聞學</t>
    </r>
    <phoneticPr fontId="9" type="noConversion"/>
  </si>
  <si>
    <t>http://www.airitibooks.com/detail.aspx?PublicationID=P20130221109</t>
  </si>
  <si>
    <r>
      <rPr>
        <sz val="10"/>
        <color indexed="8"/>
        <rFont val="微軟正黑體"/>
        <family val="2"/>
        <charset val="136"/>
      </rPr>
      <t>圖鑑百年文獻：晚清民國年間畫報源流特點探究</t>
    </r>
  </si>
  <si>
    <r>
      <rPr>
        <sz val="10"/>
        <color indexed="8"/>
        <rFont val="微軟正黑體"/>
        <family val="2"/>
        <charset val="136"/>
      </rPr>
      <t>祝均宙</t>
    </r>
  </si>
  <si>
    <t>9789868891609</t>
  </si>
  <si>
    <t>http://www.airitibooks.com/detail.aspx?PublicationID=P20121112015</t>
  </si>
  <si>
    <r>
      <rPr>
        <sz val="10"/>
        <color indexed="8"/>
        <rFont val="微軟正黑體"/>
        <family val="2"/>
        <charset val="136"/>
      </rPr>
      <t>世界列國誌：尼泊爾</t>
    </r>
  </si>
  <si>
    <t>9789579554411</t>
  </si>
  <si>
    <t>http://www.airitibooks.com/detail.aspx?PublicationID=P20101126008</t>
  </si>
  <si>
    <r>
      <rPr>
        <sz val="10"/>
        <color indexed="8"/>
        <rFont val="微軟正黑體"/>
        <family val="2"/>
        <charset val="136"/>
      </rPr>
      <t>世界列國誌：馬來西亞</t>
    </r>
  </si>
  <si>
    <t>9789579554381</t>
  </si>
  <si>
    <t>http://www.airitibooks.com/detail.aspx?PublicationID=P20101126004</t>
  </si>
  <si>
    <r>
      <rPr>
        <sz val="10"/>
        <color indexed="8"/>
        <rFont val="微軟正黑體"/>
        <family val="2"/>
        <charset val="136"/>
      </rPr>
      <t>世界列國誌：印尼‧東帝汶</t>
    </r>
  </si>
  <si>
    <t>9789579554398</t>
  </si>
  <si>
    <t>http://www.airitibooks.com/detail.aspx?PublicationID=P20101126036</t>
  </si>
  <si>
    <r>
      <rPr>
        <sz val="10"/>
        <color indexed="8"/>
        <rFont val="微軟正黑體"/>
        <family val="2"/>
        <charset val="136"/>
      </rPr>
      <t>世界列國誌：韓國</t>
    </r>
  </si>
  <si>
    <t>9789579554404</t>
  </si>
  <si>
    <t>http://www.airitibooks.com/detail.aspx?PublicationID=P20101126001</t>
  </si>
  <si>
    <r>
      <rPr>
        <sz val="10"/>
        <color indexed="8"/>
        <rFont val="微軟正黑體"/>
        <family val="2"/>
        <charset val="136"/>
      </rPr>
      <t>世界列國誌：埃及</t>
    </r>
  </si>
  <si>
    <t>9789579554565</t>
  </si>
  <si>
    <t>http://www.airitibooks.com/detail.aspx?PublicationID=P20101126015</t>
  </si>
  <si>
    <r>
      <rPr>
        <sz val="10"/>
        <color indexed="8"/>
        <rFont val="微軟正黑體"/>
        <family val="2"/>
        <charset val="136"/>
      </rPr>
      <t>臺灣史續編八講</t>
    </r>
  </si>
  <si>
    <r>
      <rPr>
        <sz val="10"/>
        <color indexed="8"/>
        <rFont val="微軟正黑體"/>
        <family val="2"/>
        <charset val="136"/>
      </rPr>
      <t>國立歷史博物館</t>
    </r>
  </si>
  <si>
    <r>
      <rPr>
        <sz val="10"/>
        <color indexed="8"/>
        <rFont val="微軟正黑體"/>
        <family val="2"/>
        <charset val="136"/>
      </rPr>
      <t>國立歷史博物館編輯委員會</t>
    </r>
  </si>
  <si>
    <t>1009700821</t>
  </si>
  <si>
    <t>http://www.airitibooks.com/detail.aspx?PublicationID=P20100125048</t>
  </si>
  <si>
    <r>
      <rPr>
        <sz val="10"/>
        <color indexed="8"/>
        <rFont val="微軟正黑體"/>
        <family val="2"/>
        <charset val="136"/>
      </rPr>
      <t>世界列國誌：日本</t>
    </r>
  </si>
  <si>
    <r>
      <t>7</t>
    </r>
    <r>
      <rPr>
        <sz val="10"/>
        <color indexed="8"/>
        <rFont val="微軟正黑體"/>
        <family val="2"/>
        <charset val="136"/>
      </rPr>
      <t>版</t>
    </r>
  </si>
  <si>
    <t>9789579554374</t>
  </si>
  <si>
    <t>http://www.airitibooks.com/detail.aspx?PublicationID=P20101126002</t>
  </si>
  <si>
    <r>
      <rPr>
        <sz val="10"/>
        <color indexed="8"/>
        <rFont val="微軟正黑體"/>
        <family val="2"/>
        <charset val="136"/>
      </rPr>
      <t>世界列國誌：西班牙</t>
    </r>
  </si>
  <si>
    <t>9789579554510</t>
  </si>
  <si>
    <t>http://www.airitibooks.com/detail.aspx?PublicationID=P20101126023</t>
  </si>
  <si>
    <r>
      <rPr>
        <sz val="10"/>
        <color indexed="8"/>
        <rFont val="微軟正黑體"/>
        <family val="2"/>
        <charset val="136"/>
      </rPr>
      <t>人文</t>
    </r>
    <phoneticPr fontId="9" type="noConversion"/>
  </si>
  <si>
    <r>
      <rPr>
        <sz val="10"/>
        <color indexed="8"/>
        <rFont val="微軟正黑體"/>
        <family val="2"/>
        <charset val="136"/>
      </rPr>
      <t>現代文學百年回望</t>
    </r>
    <phoneticPr fontId="9" type="noConversion"/>
  </si>
  <si>
    <r>
      <rPr>
        <sz val="10"/>
        <color indexed="8"/>
        <rFont val="微軟正黑體"/>
        <family val="2"/>
        <charset val="136"/>
      </rPr>
      <t>萬卷樓圖書股份有限公司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</si>
  <si>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張堂錡</t>
    </r>
    <phoneticPr fontId="9" type="noConversion"/>
  </si>
  <si>
    <t>9789577397614</t>
  </si>
  <si>
    <t>http://www.airitibooks.com/detail.aspx?PublicationID=P20130325068</t>
  </si>
  <si>
    <r>
      <rPr>
        <sz val="10"/>
        <color indexed="8"/>
        <rFont val="微軟正黑體"/>
        <family val="2"/>
        <charset val="136"/>
      </rPr>
      <t>世界列國誌：俄羅斯</t>
    </r>
  </si>
  <si>
    <t>9789579554534</t>
  </si>
  <si>
    <t>http://www.airitibooks.com/detail.aspx?PublicationID=P20101126028</t>
  </si>
  <si>
    <r>
      <rPr>
        <sz val="10"/>
        <color indexed="8"/>
        <rFont val="微軟正黑體"/>
        <family val="2"/>
        <charset val="136"/>
      </rPr>
      <t>文學小說</t>
    </r>
  </si>
  <si>
    <r>
      <rPr>
        <sz val="10"/>
        <color indexed="8"/>
        <rFont val="微軟正黑體"/>
        <family val="2"/>
        <charset val="136"/>
      </rPr>
      <t>女朋友．男朋友</t>
    </r>
  </si>
  <si>
    <r>
      <rPr>
        <sz val="10"/>
        <color indexed="8"/>
        <rFont val="微軟正黑體"/>
        <family val="2"/>
        <charset val="136"/>
      </rPr>
      <t>新人間</t>
    </r>
    <r>
      <rPr>
        <sz val="10"/>
        <color indexed="8"/>
        <rFont val="Arial"/>
        <family val="2"/>
      </rPr>
      <t>218</t>
    </r>
  </si>
  <si>
    <r>
      <rPr>
        <sz val="10"/>
        <color indexed="8"/>
        <rFont val="微軟正黑體"/>
        <family val="2"/>
        <charset val="136"/>
      </rPr>
      <t>萬金油，楊雅喆</t>
    </r>
  </si>
  <si>
    <t>9789571355832</t>
  </si>
  <si>
    <t>http://www.airitibooks.com/detail.aspx?PublicationID=P20120821001</t>
  </si>
  <si>
    <r>
      <rPr>
        <sz val="10"/>
        <color indexed="8"/>
        <rFont val="微軟正黑體"/>
        <family val="2"/>
        <charset val="136"/>
      </rPr>
      <t>茶香與美味的記憶</t>
    </r>
  </si>
  <si>
    <r>
      <rPr>
        <sz val="10"/>
        <color indexed="8"/>
        <rFont val="微軟正黑體"/>
        <family val="2"/>
        <charset val="136"/>
      </rPr>
      <t>文學花園</t>
    </r>
    <r>
      <rPr>
        <sz val="10"/>
        <color indexed="8"/>
        <rFont val="Arial"/>
        <family val="2"/>
      </rPr>
      <t>C077</t>
    </r>
  </si>
  <si>
    <r>
      <rPr>
        <sz val="10"/>
        <color indexed="8"/>
        <rFont val="微軟正黑體"/>
        <family val="2"/>
        <charset val="136"/>
      </rPr>
      <t>鄭培凱</t>
    </r>
  </si>
  <si>
    <t>9789866490552</t>
  </si>
  <si>
    <t>http://www.airitibooks.com/detail.aspx?PublicationID=P20120920006</t>
  </si>
  <si>
    <r>
      <rPr>
        <sz val="10"/>
        <color indexed="8"/>
        <rFont val="微軟正黑體"/>
        <family val="2"/>
        <charset val="136"/>
      </rPr>
      <t>文學小說</t>
    </r>
    <phoneticPr fontId="9" type="noConversion"/>
  </si>
  <si>
    <r>
      <rPr>
        <sz val="10"/>
        <color indexed="8"/>
        <rFont val="微軟正黑體"/>
        <family val="2"/>
        <charset val="136"/>
      </rPr>
      <t>愛心阿嬤陳樹菊</t>
    </r>
  </si>
  <si>
    <r>
      <rPr>
        <sz val="10"/>
        <color indexed="8"/>
        <rFont val="微軟正黑體"/>
        <family val="2"/>
        <charset val="136"/>
      </rPr>
      <t>人類智庫數位科技股份有限公司</t>
    </r>
  </si>
  <si>
    <r>
      <rPr>
        <sz val="10"/>
        <color indexed="8"/>
        <rFont val="微軟正黑體"/>
        <family val="2"/>
        <charset val="136"/>
      </rPr>
      <t>陳湄玲，阮筱琪〈著〉，馮湘陵，林欣潔〈繪〉</t>
    </r>
  </si>
  <si>
    <t>9789864135516</t>
  </si>
  <si>
    <t>http://www.airitibooks.com/detail.aspx?PublicationID=P20120523052</t>
  </si>
  <si>
    <r>
      <rPr>
        <sz val="10"/>
        <color indexed="8"/>
        <rFont val="微軟正黑體"/>
        <family val="2"/>
        <charset val="136"/>
      </rPr>
      <t>一棟獨立的台灣房屋及其他</t>
    </r>
  </si>
  <si>
    <r>
      <rPr>
        <sz val="10"/>
        <color indexed="8"/>
        <rFont val="微軟正黑體"/>
        <family val="2"/>
        <charset val="136"/>
      </rPr>
      <t>爾雅出版社有限公司</t>
    </r>
  </si>
  <si>
    <r>
      <rPr>
        <sz val="10"/>
        <color indexed="8"/>
        <rFont val="微軟正黑體"/>
        <family val="2"/>
        <charset val="136"/>
      </rPr>
      <t>爾雅叢書之</t>
    </r>
    <r>
      <rPr>
        <sz val="10"/>
        <color indexed="8"/>
        <rFont val="Arial"/>
        <family val="2"/>
      </rPr>
      <t>572</t>
    </r>
  </si>
  <si>
    <r>
      <rPr>
        <sz val="10"/>
        <color indexed="8"/>
        <rFont val="微軟正黑體"/>
        <family val="2"/>
        <charset val="136"/>
      </rPr>
      <t>隱地</t>
    </r>
  </si>
  <si>
    <t>9789576395413</t>
  </si>
  <si>
    <r>
      <t>840</t>
    </r>
    <r>
      <rPr>
        <sz val="10"/>
        <color indexed="8"/>
        <rFont val="微軟正黑體"/>
        <family val="2"/>
        <charset val="136"/>
      </rPr>
      <t>中國文學別集</t>
    </r>
  </si>
  <si>
    <t>http://www.airitibooks.com/detail.aspx?PublicationID=P20121119025</t>
  </si>
  <si>
    <r>
      <rPr>
        <sz val="10"/>
        <color indexed="8"/>
        <rFont val="微軟正黑體"/>
        <family val="2"/>
        <charset val="136"/>
      </rPr>
      <t>認真過，多給自己一些掌聲</t>
    </r>
  </si>
  <si>
    <r>
      <rPr>
        <sz val="10"/>
        <color indexed="8"/>
        <rFont val="微軟正黑體"/>
        <family val="2"/>
        <charset val="136"/>
      </rPr>
      <t>成長階梯系列：</t>
    </r>
    <r>
      <rPr>
        <sz val="10"/>
        <color indexed="8"/>
        <rFont val="Arial"/>
        <family val="2"/>
      </rPr>
      <t>33</t>
    </r>
  </si>
  <si>
    <r>
      <rPr>
        <sz val="10"/>
        <color indexed="8"/>
        <rFont val="微軟正黑體"/>
        <family val="2"/>
        <charset val="136"/>
      </rPr>
      <t>李治書</t>
    </r>
  </si>
  <si>
    <t>9789866145704</t>
  </si>
  <si>
    <t>http://www.airitibooks.com/detail.aspx?PublicationID=P20120822010</t>
  </si>
  <si>
    <r>
      <rPr>
        <sz val="10"/>
        <color indexed="8"/>
        <rFont val="微軟正黑體"/>
        <family val="2"/>
        <charset val="136"/>
      </rPr>
      <t>舌頭的記憶</t>
    </r>
  </si>
  <si>
    <r>
      <rPr>
        <sz val="10"/>
        <color indexed="8"/>
        <rFont val="微軟正黑體"/>
        <family val="2"/>
        <charset val="136"/>
      </rPr>
      <t>文學花園</t>
    </r>
    <r>
      <rPr>
        <sz val="10"/>
        <color indexed="8"/>
        <rFont val="Arial"/>
        <family val="2"/>
      </rPr>
      <t>C076</t>
    </r>
  </si>
  <si>
    <r>
      <rPr>
        <sz val="10"/>
        <color indexed="8"/>
        <rFont val="微軟正黑體"/>
        <family val="2"/>
        <charset val="136"/>
      </rPr>
      <t>邱立本</t>
    </r>
  </si>
  <si>
    <t>9789866490507</t>
  </si>
  <si>
    <t>http://www.airitibooks.com/detail.aspx?PublicationID=P20120920005</t>
  </si>
  <si>
    <t>成就自己的閱讀方法：北大學者談讀書</t>
  </si>
  <si>
    <r>
      <rPr>
        <sz val="10"/>
        <color indexed="8"/>
        <rFont val="微軟正黑體"/>
        <family val="2"/>
        <charset val="136"/>
      </rPr>
      <t>蕭東發</t>
    </r>
  </si>
  <si>
    <t>9789576598807</t>
  </si>
  <si>
    <t>http://www.airitibooks.com/detail.aspx?PublicationID=P20130610031</t>
  </si>
  <si>
    <r>
      <rPr>
        <sz val="10"/>
        <color indexed="8"/>
        <rFont val="微軟正黑體"/>
        <family val="2"/>
        <charset val="136"/>
      </rPr>
      <t>文學小說</t>
    </r>
    <phoneticPr fontId="9" type="noConversion"/>
  </si>
  <si>
    <r>
      <rPr>
        <sz val="10"/>
        <color indexed="10"/>
        <rFont val="微軟正黑體"/>
        <family val="2"/>
        <charset val="136"/>
      </rPr>
      <t>請問么零么在哪裡？</t>
    </r>
    <phoneticPr fontId="2" type="noConversion"/>
  </si>
  <si>
    <r>
      <rPr>
        <sz val="10"/>
        <color indexed="8"/>
        <rFont val="微軟正黑體"/>
        <family val="2"/>
        <charset val="136"/>
      </rPr>
      <t>張昊</t>
    </r>
  </si>
  <si>
    <t>9789868868427</t>
  </si>
  <si>
    <t>http://www.airitibooks.com/detail.aspx?PublicationID=P20130502173</t>
  </si>
  <si>
    <r>
      <rPr>
        <sz val="10"/>
        <color indexed="8"/>
        <rFont val="微軟正黑體"/>
        <family val="2"/>
        <charset val="136"/>
      </rPr>
      <t>原書名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微軟正黑體"/>
        <family val="2"/>
        <charset val="136"/>
      </rPr>
      <t>請問么零么在哪裡？</t>
    </r>
    <r>
      <rPr>
        <strike/>
        <sz val="10"/>
        <color indexed="10"/>
        <rFont val="微軟正黑體"/>
        <family val="2"/>
        <charset val="136"/>
      </rPr>
      <t>一個北京女學生的愛台灣遊學記</t>
    </r>
    <phoneticPr fontId="2" type="noConversion"/>
  </si>
  <si>
    <r>
      <rPr>
        <sz val="10"/>
        <color indexed="8"/>
        <rFont val="微軟正黑體"/>
        <family val="2"/>
        <charset val="136"/>
      </rPr>
      <t>總要說再見：鳳飛飛祝您幸福</t>
    </r>
  </si>
  <si>
    <r>
      <rPr>
        <sz val="10"/>
        <color indexed="8"/>
        <rFont val="微軟正黑體"/>
        <family val="2"/>
        <charset val="136"/>
      </rPr>
      <t>甯文創</t>
    </r>
  </si>
  <si>
    <r>
      <rPr>
        <sz val="10"/>
        <color indexed="8"/>
        <rFont val="微軟正黑體"/>
        <family val="2"/>
        <charset val="136"/>
      </rPr>
      <t>林煌坤</t>
    </r>
  </si>
  <si>
    <t>4712771028140</t>
  </si>
  <si>
    <t>http://www.airitibooks.com/detail.aspx?PublicationID=P20120522093</t>
  </si>
  <si>
    <r>
      <rPr>
        <sz val="10"/>
        <color indexed="8"/>
        <rFont val="微軟正黑體"/>
        <family val="2"/>
        <charset val="136"/>
      </rPr>
      <t>總要說再見：鄧麗君甜蜜蜜</t>
    </r>
  </si>
  <si>
    <t>4712771028157</t>
  </si>
  <si>
    <t>http://www.airitibooks.com/detail.aspx?PublicationID=P20120522094</t>
  </si>
  <si>
    <r>
      <rPr>
        <sz val="10"/>
        <color indexed="8"/>
        <rFont val="微軟正黑體"/>
        <family val="2"/>
        <charset val="136"/>
      </rPr>
      <t>貪求是嚴重的貧窮</t>
    </r>
  </si>
  <si>
    <r>
      <rPr>
        <sz val="10"/>
        <color indexed="8"/>
        <rFont val="微軟正黑體"/>
        <family val="2"/>
        <charset val="136"/>
      </rPr>
      <t>生活禪系列：</t>
    </r>
    <r>
      <rPr>
        <sz val="10"/>
        <color indexed="8"/>
        <rFont val="Arial"/>
        <family val="2"/>
      </rPr>
      <t>20</t>
    </r>
  </si>
  <si>
    <r>
      <rPr>
        <sz val="10"/>
        <color indexed="8"/>
        <rFont val="微軟正黑體"/>
        <family val="2"/>
        <charset val="136"/>
      </rPr>
      <t>葉慶仁</t>
    </r>
  </si>
  <si>
    <t>9789866145612</t>
  </si>
  <si>
    <t>http://www.airitibooks.com/detail.aspx?PublicationID=P20120822018</t>
  </si>
  <si>
    <r>
      <rPr>
        <sz val="10"/>
        <color indexed="8"/>
        <rFont val="微軟正黑體"/>
        <family val="2"/>
        <charset val="136"/>
      </rPr>
      <t>不愛為何不早說？</t>
    </r>
  </si>
  <si>
    <r>
      <t xml:space="preserve">Love City </t>
    </r>
    <r>
      <rPr>
        <sz val="10"/>
        <color indexed="8"/>
        <rFont val="微軟正黑體"/>
        <family val="2"/>
        <charset val="136"/>
      </rPr>
      <t>系列</t>
    </r>
  </si>
  <si>
    <r>
      <rPr>
        <sz val="10"/>
        <color indexed="8"/>
        <rFont val="微軟正黑體"/>
        <family val="2"/>
        <charset val="136"/>
      </rPr>
      <t>密絲飄</t>
    </r>
  </si>
  <si>
    <t>9789571355542</t>
  </si>
  <si>
    <t>http://www.airitibooks.com/detail.aspx?PublicationID=P20120821003</t>
  </si>
  <si>
    <r>
      <rPr>
        <sz val="10"/>
        <color indexed="8"/>
        <rFont val="微軟正黑體"/>
        <family val="2"/>
        <charset val="136"/>
      </rPr>
      <t>長夜之旅</t>
    </r>
  </si>
  <si>
    <r>
      <rPr>
        <sz val="10"/>
        <color indexed="8"/>
        <rFont val="微軟正黑體"/>
        <family val="2"/>
        <charset val="136"/>
      </rPr>
      <t>爾雅叢書之</t>
    </r>
    <r>
      <rPr>
        <sz val="10"/>
        <color indexed="8"/>
        <rFont val="Arial"/>
        <family val="2"/>
      </rPr>
      <t>570</t>
    </r>
  </si>
  <si>
    <r>
      <rPr>
        <sz val="10"/>
        <color indexed="8"/>
        <rFont val="微軟正黑體"/>
        <family val="2"/>
        <charset val="136"/>
      </rPr>
      <t>景翔</t>
    </r>
  </si>
  <si>
    <t>9789576395437</t>
  </si>
  <si>
    <t>http://www.airitibooks.com/detail.aspx?PublicationID=P20120927032</t>
  </si>
  <si>
    <r>
      <rPr>
        <sz val="10"/>
        <color indexed="8"/>
        <rFont val="微軟正黑體"/>
        <family val="2"/>
        <charset val="136"/>
      </rPr>
      <t>「文學」如何「教育」</t>
    </r>
    <phoneticPr fontId="9" type="noConversion"/>
  </si>
  <si>
    <r>
      <rPr>
        <sz val="10"/>
        <color indexed="8"/>
        <rFont val="微軟正黑體"/>
        <family val="2"/>
        <charset val="136"/>
      </rPr>
      <t>新地文化藝術有限公司</t>
    </r>
    <phoneticPr fontId="9" type="noConversion"/>
  </si>
  <si>
    <r>
      <rPr>
        <sz val="10"/>
        <color indexed="8"/>
        <rFont val="微軟正黑體"/>
        <family val="2"/>
        <charset val="136"/>
      </rPr>
      <t>陳平原</t>
    </r>
    <phoneticPr fontId="9" type="noConversion"/>
  </si>
  <si>
    <t>9789865877019</t>
  </si>
  <si>
    <r>
      <t>820</t>
    </r>
    <r>
      <rPr>
        <sz val="10"/>
        <color indexed="8"/>
        <rFont val="微軟正黑體"/>
        <family val="2"/>
        <charset val="136"/>
      </rPr>
      <t>中國文學</t>
    </r>
    <phoneticPr fontId="9" type="noConversion"/>
  </si>
  <si>
    <t>http://www.airitibooks.com/detail.aspx?PublicationID=P20130306028</t>
  </si>
  <si>
    <r>
      <rPr>
        <sz val="10"/>
        <color indexed="8"/>
        <rFont val="微軟正黑體"/>
        <family val="2"/>
        <charset val="136"/>
      </rPr>
      <t>聽不見的掌聲</t>
    </r>
  </si>
  <si>
    <r>
      <rPr>
        <sz val="10"/>
        <color indexed="8"/>
        <rFont val="微軟正黑體"/>
        <family val="2"/>
        <charset val="136"/>
      </rPr>
      <t>心靈之梯</t>
    </r>
    <r>
      <rPr>
        <sz val="10"/>
        <color indexed="8"/>
        <rFont val="Arial"/>
        <family val="2"/>
      </rPr>
      <t>14</t>
    </r>
  </si>
  <si>
    <r>
      <rPr>
        <sz val="10"/>
        <color indexed="8"/>
        <rFont val="微軟正黑體"/>
        <family val="2"/>
        <charset val="136"/>
      </rPr>
      <t>沉零</t>
    </r>
  </si>
  <si>
    <t>9789862282953</t>
  </si>
  <si>
    <t>http://www.airitibooks.com/detail.aspx?PublicationID=P20121112061</t>
  </si>
  <si>
    <r>
      <rPr>
        <sz val="10"/>
        <color indexed="8"/>
        <rFont val="微軟正黑體"/>
        <family val="2"/>
        <charset val="136"/>
      </rPr>
      <t>黑色微波</t>
    </r>
    <phoneticPr fontId="9" type="noConversion"/>
  </si>
  <si>
    <r>
      <rPr>
        <sz val="10"/>
        <color indexed="8"/>
        <rFont val="微軟正黑體"/>
        <family val="2"/>
        <charset val="136"/>
      </rPr>
      <t>夏霏</t>
    </r>
  </si>
  <si>
    <t>9868286921</t>
  </si>
  <si>
    <t>http://www.airitibooks.com/detail.aspx?PublicationID=P20120427059</t>
  </si>
  <si>
    <r>
      <rPr>
        <sz val="10"/>
        <color indexed="8"/>
        <rFont val="微軟正黑體"/>
        <family val="2"/>
        <charset val="136"/>
      </rPr>
      <t>唯一真正需要改變的只有自己</t>
    </r>
  </si>
  <si>
    <r>
      <rPr>
        <sz val="10"/>
        <color indexed="8"/>
        <rFont val="微軟正黑體"/>
        <family val="2"/>
        <charset val="136"/>
      </rPr>
      <t>心靈典藏：</t>
    </r>
    <r>
      <rPr>
        <sz val="10"/>
        <color indexed="8"/>
        <rFont val="Arial"/>
        <family val="2"/>
      </rPr>
      <t>08</t>
    </r>
  </si>
  <si>
    <t>9789866145629</t>
  </si>
  <si>
    <t>http://www.airitibooks.com/detail.aspx?PublicationID=P20120822027</t>
  </si>
  <si>
    <r>
      <rPr>
        <sz val="10"/>
        <color indexed="8"/>
        <rFont val="微軟正黑體"/>
        <family val="2"/>
        <charset val="136"/>
      </rPr>
      <t>善待別人也要善待自己</t>
    </r>
  </si>
  <si>
    <r>
      <rPr>
        <sz val="10"/>
        <color indexed="8"/>
        <rFont val="微軟正黑體"/>
        <family val="2"/>
        <charset val="136"/>
      </rPr>
      <t>正面思考：</t>
    </r>
    <r>
      <rPr>
        <sz val="10"/>
        <color indexed="8"/>
        <rFont val="Arial"/>
        <family val="2"/>
      </rPr>
      <t>35</t>
    </r>
  </si>
  <si>
    <r>
      <rPr>
        <sz val="10"/>
        <color indexed="8"/>
        <rFont val="微軟正黑體"/>
        <family val="2"/>
        <charset val="136"/>
      </rPr>
      <t>林彥志</t>
    </r>
  </si>
  <si>
    <t>9789866145742</t>
  </si>
  <si>
    <t>http://www.airitibooks.com/detail.aspx?PublicationID=P20120822015</t>
  </si>
  <si>
    <r>
      <rPr>
        <sz val="10"/>
        <color indexed="8"/>
        <rFont val="微軟正黑體"/>
        <family val="2"/>
        <charset val="136"/>
      </rPr>
      <t>待人退一步，愛人寬一寸</t>
    </r>
  </si>
  <si>
    <r>
      <rPr>
        <sz val="10"/>
        <color indexed="8"/>
        <rFont val="微軟正黑體"/>
        <family val="2"/>
        <charset val="136"/>
      </rPr>
      <t>生活禪系列：</t>
    </r>
    <r>
      <rPr>
        <sz val="10"/>
        <color indexed="8"/>
        <rFont val="Arial"/>
        <family val="2"/>
      </rPr>
      <t>21</t>
    </r>
  </si>
  <si>
    <t>9789866145711</t>
  </si>
  <si>
    <t>http://www.airitibooks.com/detail.aspx?PublicationID=P20120822031</t>
  </si>
  <si>
    <r>
      <rPr>
        <sz val="10"/>
        <color indexed="8"/>
        <rFont val="微軟正黑體"/>
        <family val="2"/>
        <charset val="136"/>
      </rPr>
      <t>想開點，不是每件事都能盡如人意</t>
    </r>
  </si>
  <si>
    <r>
      <rPr>
        <sz val="10"/>
        <color indexed="8"/>
        <rFont val="微軟正黑體"/>
        <family val="2"/>
        <charset val="136"/>
      </rPr>
      <t>成長階梯系列：</t>
    </r>
    <r>
      <rPr>
        <sz val="10"/>
        <color indexed="8"/>
        <rFont val="Arial"/>
        <family val="2"/>
      </rPr>
      <t>37</t>
    </r>
  </si>
  <si>
    <r>
      <rPr>
        <sz val="10"/>
        <color indexed="8"/>
        <rFont val="微軟正黑體"/>
        <family val="2"/>
        <charset val="136"/>
      </rPr>
      <t>郭律寬</t>
    </r>
  </si>
  <si>
    <t>9789866145575</t>
  </si>
  <si>
    <t>http://www.airitibooks.com/detail.aspx?PublicationID=P20120822013</t>
  </si>
  <si>
    <r>
      <rPr>
        <sz val="10"/>
        <color indexed="8"/>
        <rFont val="微軟正黑體"/>
        <family val="2"/>
        <charset val="136"/>
      </rPr>
      <t>清晨遇見愛倫坡</t>
    </r>
    <phoneticPr fontId="9" type="noConversion"/>
  </si>
  <si>
    <r>
      <rPr>
        <sz val="10"/>
        <color indexed="8"/>
        <rFont val="微軟正黑體"/>
        <family val="2"/>
        <charset val="136"/>
      </rPr>
      <t>智學堂</t>
    </r>
  </si>
  <si>
    <r>
      <rPr>
        <sz val="10"/>
        <color indexed="8"/>
        <rFont val="微軟正黑體"/>
        <family val="2"/>
        <charset val="136"/>
      </rPr>
      <t>經典系列：</t>
    </r>
    <r>
      <rPr>
        <sz val="10"/>
        <color indexed="8"/>
        <rFont val="Arial"/>
        <family val="2"/>
      </rPr>
      <t>06</t>
    </r>
  </si>
  <si>
    <r>
      <rPr>
        <sz val="10"/>
        <color indexed="8"/>
        <rFont val="微軟正黑體"/>
        <family val="2"/>
        <charset val="136"/>
      </rPr>
      <t>埃德加‧愛倫‧坡</t>
    </r>
  </si>
  <si>
    <t>9789868798281</t>
  </si>
  <si>
    <r>
      <t>870</t>
    </r>
    <r>
      <rPr>
        <sz val="10"/>
        <color indexed="8"/>
        <rFont val="微軟正黑體"/>
        <family val="2"/>
        <charset val="136"/>
      </rPr>
      <t>西洋文學</t>
    </r>
  </si>
  <si>
    <t>http://www.airitibooks.com/detail.aspx?PublicationID=P20121101028</t>
  </si>
  <si>
    <r>
      <rPr>
        <sz val="10"/>
        <color indexed="8"/>
        <rFont val="微軟正黑體"/>
        <family val="2"/>
        <charset val="136"/>
      </rPr>
      <t>文學小說</t>
    </r>
    <phoneticPr fontId="9" type="noConversion"/>
  </si>
  <si>
    <r>
      <rPr>
        <sz val="10"/>
        <color indexed="8"/>
        <rFont val="微軟正黑體"/>
        <family val="2"/>
        <charset val="136"/>
      </rPr>
      <t>微光時刻</t>
    </r>
    <phoneticPr fontId="9" type="noConversion"/>
  </si>
  <si>
    <r>
      <rPr>
        <sz val="10"/>
        <color indexed="8"/>
        <rFont val="微軟正黑體"/>
        <family val="2"/>
        <charset val="136"/>
      </rPr>
      <t>秋雨文化事業股份有限公司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</si>
  <si>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思翔綺</t>
    </r>
    <phoneticPr fontId="9" type="noConversion"/>
  </si>
  <si>
    <t>9789867120410</t>
  </si>
  <si>
    <r>
      <t>8</t>
    </r>
    <r>
      <rPr>
        <sz val="10"/>
        <color indexed="8"/>
        <rFont val="微軟正黑體"/>
        <family val="2"/>
        <charset val="136"/>
      </rPr>
      <t>語言文學類</t>
    </r>
    <phoneticPr fontId="9" type="noConversion"/>
  </si>
  <si>
    <r>
      <t>850</t>
    </r>
    <r>
      <rPr>
        <sz val="10"/>
        <color indexed="8"/>
        <rFont val="微軟正黑體"/>
        <family val="2"/>
        <charset val="136"/>
      </rPr>
      <t>中國各種文學</t>
    </r>
    <phoneticPr fontId="9" type="noConversion"/>
  </si>
  <si>
    <t>http://www.airitibooks.com/detail.aspx?PublicationID=P20130314043</t>
  </si>
  <si>
    <r>
      <rPr>
        <sz val="10"/>
        <color indexed="8"/>
        <rFont val="微軟正黑體"/>
        <family val="2"/>
        <charset val="136"/>
      </rPr>
      <t>愛上幾個人渣</t>
    </r>
  </si>
  <si>
    <r>
      <rPr>
        <sz val="10"/>
        <color indexed="8"/>
        <rFont val="微軟正黑體"/>
        <family val="2"/>
        <charset val="136"/>
      </rPr>
      <t>新人間叢書</t>
    </r>
    <r>
      <rPr>
        <sz val="10"/>
        <color indexed="8"/>
        <rFont val="Arial"/>
        <family val="2"/>
      </rPr>
      <t>219</t>
    </r>
  </si>
  <si>
    <r>
      <rPr>
        <sz val="10"/>
        <color indexed="8"/>
        <rFont val="微軟正黑體"/>
        <family val="2"/>
        <charset val="136"/>
      </rPr>
      <t>馬家輝</t>
    </r>
  </si>
  <si>
    <t>9789571355795</t>
  </si>
  <si>
    <t>http://www.airitibooks.com/detail.aspx?PublicationID=P20120821015</t>
  </si>
  <si>
    <t>心理畫2：畫中有話</t>
  </si>
  <si>
    <r>
      <rPr>
        <sz val="10"/>
        <color indexed="8"/>
        <rFont val="微軟正黑體"/>
        <family val="2"/>
        <charset val="136"/>
      </rPr>
      <t>嚴文華</t>
    </r>
  </si>
  <si>
    <t>9789576598852</t>
  </si>
  <si>
    <t>http://www.airitibooks.com/detail.aspx?PublicationID=P20130610026</t>
  </si>
  <si>
    <r>
      <rPr>
        <sz val="10"/>
        <color indexed="8"/>
        <rFont val="微軟正黑體"/>
        <family val="2"/>
        <charset val="136"/>
      </rPr>
      <t>我們的歌是青春的火燄：一個八〇後臺灣青年的自我批判與反省</t>
    </r>
  </si>
  <si>
    <r>
      <rPr>
        <sz val="10"/>
        <color indexed="8"/>
        <rFont val="微軟正黑體"/>
        <family val="2"/>
        <charset val="136"/>
      </rPr>
      <t>張方遠</t>
    </r>
  </si>
  <si>
    <t>9789866480768</t>
  </si>
  <si>
    <r>
      <t>070</t>
    </r>
    <r>
      <rPr>
        <sz val="10"/>
        <color indexed="8"/>
        <rFont val="微軟正黑體"/>
        <family val="2"/>
        <charset val="136"/>
      </rPr>
      <t>普通論叢</t>
    </r>
  </si>
  <si>
    <t>http://www.airitibooks.com/detail.aspx?PublicationID=P20121128021</t>
  </si>
  <si>
    <r>
      <rPr>
        <sz val="10"/>
        <color indexed="8"/>
        <rFont val="微軟正黑體"/>
        <family val="2"/>
        <charset val="136"/>
      </rPr>
      <t>中國情詩文選</t>
    </r>
  </si>
  <si>
    <r>
      <rPr>
        <sz val="10"/>
        <color indexed="8"/>
        <rFont val="微軟正黑體"/>
        <family val="2"/>
        <charset val="136"/>
      </rPr>
      <t>俊嘉文化事業有限公司</t>
    </r>
  </si>
  <si>
    <r>
      <rPr>
        <sz val="10"/>
        <color indexed="8"/>
        <rFont val="微軟正黑體"/>
        <family val="2"/>
        <charset val="136"/>
      </rPr>
      <t>口袋書</t>
    </r>
    <r>
      <rPr>
        <sz val="10"/>
        <color indexed="8"/>
        <rFont val="Arial"/>
        <family val="2"/>
      </rPr>
      <t>17</t>
    </r>
  </si>
  <si>
    <r>
      <rPr>
        <sz val="10"/>
        <color indexed="8"/>
        <rFont val="微軟正黑體"/>
        <family val="2"/>
        <charset val="136"/>
      </rPr>
      <t>余佳明</t>
    </r>
  </si>
  <si>
    <t>9789866080401</t>
  </si>
  <si>
    <r>
      <t>830</t>
    </r>
    <r>
      <rPr>
        <sz val="10"/>
        <color indexed="8"/>
        <rFont val="微軟正黑體"/>
        <family val="2"/>
        <charset val="136"/>
      </rPr>
      <t>中國文學總集</t>
    </r>
  </si>
  <si>
    <t>http://www.airitibooks.com/detail.aspx?PublicationID=P20121012302</t>
  </si>
  <si>
    <r>
      <rPr>
        <sz val="10"/>
        <color indexed="8"/>
        <rFont val="微軟正黑體"/>
        <family val="2"/>
        <charset val="136"/>
      </rPr>
      <t>我的可愛</t>
    </r>
    <r>
      <rPr>
        <sz val="10"/>
        <color indexed="8"/>
        <rFont val="Arial"/>
        <family val="2"/>
      </rPr>
      <t>134</t>
    </r>
    <r>
      <rPr>
        <sz val="10"/>
        <color indexed="8"/>
        <rFont val="微軟正黑體"/>
        <family val="2"/>
        <charset val="136"/>
      </rPr>
      <t>公里</t>
    </r>
    <phoneticPr fontId="9" type="noConversion"/>
  </si>
  <si>
    <t>4712771028119</t>
  </si>
  <si>
    <t>http://www.airitibooks.com/detail.aspx?PublicationID=P20120427056</t>
  </si>
  <si>
    <r>
      <rPr>
        <sz val="10"/>
        <color indexed="8"/>
        <rFont val="微軟正黑體"/>
        <family val="2"/>
        <charset val="136"/>
      </rPr>
      <t>魚道</t>
    </r>
  </si>
  <si>
    <r>
      <rPr>
        <sz val="10"/>
        <color indexed="8"/>
        <rFont val="微軟正黑體"/>
        <family val="2"/>
        <charset val="136"/>
      </rPr>
      <t>賴小禾</t>
    </r>
  </si>
  <si>
    <t>9789575748876</t>
  </si>
  <si>
    <t>http://www.airitibooks.com/detail.aspx?PublicationID=P20121108040</t>
  </si>
  <si>
    <r>
      <rPr>
        <sz val="10"/>
        <color indexed="8"/>
        <rFont val="微軟正黑體"/>
        <family val="2"/>
        <charset val="136"/>
      </rPr>
      <t>台客，愛老虎油！</t>
    </r>
    <phoneticPr fontId="9" type="noConversion"/>
  </si>
  <si>
    <t>9868286964</t>
  </si>
  <si>
    <t>http://www.airitibooks.com/detail.aspx?PublicationID=P20120427058</t>
  </si>
  <si>
    <r>
      <rPr>
        <sz val="10"/>
        <color indexed="8"/>
        <rFont val="微軟正黑體"/>
        <family val="2"/>
        <charset val="136"/>
      </rPr>
      <t>朋友怎麼不見了</t>
    </r>
  </si>
  <si>
    <r>
      <rPr>
        <sz val="10"/>
        <color indexed="8"/>
        <rFont val="微軟正黑體"/>
        <family val="2"/>
        <charset val="136"/>
      </rPr>
      <t>種籽文化事業有限公司</t>
    </r>
  </si>
  <si>
    <t>concept68</t>
  </si>
  <si>
    <r>
      <rPr>
        <sz val="10"/>
        <color indexed="8"/>
        <rFont val="微軟正黑體"/>
        <family val="2"/>
        <charset val="136"/>
      </rPr>
      <t>隋曉明</t>
    </r>
  </si>
  <si>
    <t>9789866546259</t>
  </si>
  <si>
    <t>http://www.airitibooks.com/detail.aspx?PublicationID=P20111031015</t>
  </si>
  <si>
    <r>
      <rPr>
        <sz val="10"/>
        <color indexed="8"/>
        <rFont val="微軟正黑體"/>
        <family val="2"/>
        <charset val="136"/>
      </rPr>
      <t>何必生氣</t>
    </r>
  </si>
  <si>
    <r>
      <rPr>
        <sz val="10"/>
        <color indexed="8"/>
        <rFont val="微軟正黑體"/>
        <family val="2"/>
        <charset val="136"/>
      </rPr>
      <t>生活禪：</t>
    </r>
    <r>
      <rPr>
        <sz val="10"/>
        <color indexed="8"/>
        <rFont val="Arial"/>
        <family val="2"/>
      </rPr>
      <t>19</t>
    </r>
  </si>
  <si>
    <t>9789866145551</t>
  </si>
  <si>
    <t>http://www.airitibooks.com/detail.aspx?PublicationID=P20120822041</t>
  </si>
  <si>
    <r>
      <rPr>
        <sz val="10"/>
        <color indexed="8"/>
        <rFont val="微軟正黑體"/>
        <family val="2"/>
        <charset val="136"/>
      </rPr>
      <t>知足心境寬</t>
    </r>
  </si>
  <si>
    <r>
      <rPr>
        <sz val="10"/>
        <color indexed="8"/>
        <rFont val="微軟正黑體"/>
        <family val="2"/>
        <charset val="136"/>
      </rPr>
      <t>生活禪：</t>
    </r>
    <r>
      <rPr>
        <sz val="10"/>
        <color indexed="8"/>
        <rFont val="Arial"/>
        <family val="2"/>
      </rPr>
      <t>22</t>
    </r>
  </si>
  <si>
    <r>
      <rPr>
        <sz val="10"/>
        <color indexed="8"/>
        <rFont val="微軟正黑體"/>
        <family val="2"/>
        <charset val="136"/>
      </rPr>
      <t>陳智凱</t>
    </r>
  </si>
  <si>
    <t>9789866145759</t>
  </si>
  <si>
    <t>http://www.airitibooks.com/detail.aspx?PublicationID=P20120822034</t>
  </si>
  <si>
    <r>
      <rPr>
        <sz val="10"/>
        <color indexed="8"/>
        <rFont val="微軟正黑體"/>
        <family val="2"/>
        <charset val="136"/>
      </rPr>
      <t>失去爸媽的日子</t>
    </r>
  </si>
  <si>
    <r>
      <rPr>
        <sz val="10"/>
        <color indexed="8"/>
        <rFont val="微軟正黑體"/>
        <family val="2"/>
        <charset val="136"/>
      </rPr>
      <t>青春部落格</t>
    </r>
    <r>
      <rPr>
        <sz val="10"/>
        <color indexed="8"/>
        <rFont val="Arial"/>
        <family val="2"/>
      </rPr>
      <t>19</t>
    </r>
  </si>
  <si>
    <r>
      <rPr>
        <sz val="10"/>
        <color indexed="8"/>
        <rFont val="微軟正黑體"/>
        <family val="2"/>
        <charset val="136"/>
      </rPr>
      <t>徐磊瑄</t>
    </r>
  </si>
  <si>
    <t>9789861974644</t>
  </si>
  <si>
    <t>http://www.airitibooks.com/detail.aspx?PublicationID=P20120522080</t>
  </si>
  <si>
    <r>
      <rPr>
        <sz val="10"/>
        <color indexed="8"/>
        <rFont val="微軟正黑體"/>
        <family val="2"/>
        <charset val="136"/>
      </rPr>
      <t>愛的故事</t>
    </r>
  </si>
  <si>
    <r>
      <rPr>
        <sz val="10"/>
        <color indexed="8"/>
        <rFont val="微軟正黑體"/>
        <family val="2"/>
        <charset val="136"/>
      </rPr>
      <t>思想系列：</t>
    </r>
    <r>
      <rPr>
        <sz val="10"/>
        <color indexed="8"/>
        <rFont val="Arial"/>
        <family val="2"/>
      </rPr>
      <t>30</t>
    </r>
  </si>
  <si>
    <r>
      <rPr>
        <sz val="10"/>
        <color indexed="8"/>
        <rFont val="微軟正黑體"/>
        <family val="2"/>
        <charset val="136"/>
      </rPr>
      <t>許慧倫</t>
    </r>
  </si>
  <si>
    <t>9789866070235</t>
  </si>
  <si>
    <t>http://www.airitibooks.com/detail.aspx?PublicationID=P20120822012</t>
  </si>
  <si>
    <r>
      <rPr>
        <sz val="10"/>
        <color indexed="8"/>
        <rFont val="微軟正黑體"/>
        <family val="2"/>
        <charset val="136"/>
      </rPr>
      <t>說不出口的愛</t>
    </r>
  </si>
  <si>
    <r>
      <rPr>
        <sz val="10"/>
        <color indexed="8"/>
        <rFont val="微軟正黑體"/>
        <family val="2"/>
        <charset val="136"/>
      </rPr>
      <t>思想系列：</t>
    </r>
    <r>
      <rPr>
        <sz val="10"/>
        <color indexed="8"/>
        <rFont val="Arial"/>
        <family val="2"/>
      </rPr>
      <t>31</t>
    </r>
  </si>
  <si>
    <t>9789866070280</t>
  </si>
  <si>
    <t>http://www.airitibooks.com/detail.aspx?PublicationID=P20120822009</t>
  </si>
  <si>
    <r>
      <rPr>
        <sz val="10"/>
        <color indexed="8"/>
        <rFont val="微軟正黑體"/>
        <family val="2"/>
        <charset val="136"/>
      </rPr>
      <t>歷史上不願曝光的真相</t>
    </r>
  </si>
  <si>
    <r>
      <rPr>
        <sz val="10"/>
        <color indexed="8"/>
        <rFont val="微軟正黑體"/>
        <family val="2"/>
        <charset val="136"/>
      </rPr>
      <t>劉默</t>
    </r>
  </si>
  <si>
    <t>9789866070662</t>
  </si>
  <si>
    <t>http://www.airitibooks.com/detail.aspx?PublicationID=P20130131034</t>
  </si>
  <si>
    <r>
      <rPr>
        <sz val="10"/>
        <color indexed="8"/>
        <rFont val="微軟正黑體"/>
        <family val="2"/>
        <charset val="136"/>
      </rPr>
      <t>怪咖向前走</t>
    </r>
  </si>
  <si>
    <t>9861275320</t>
  </si>
  <si>
    <t>http://www.airitibooks.com/detail.aspx?PublicationID=P20120427057</t>
  </si>
  <si>
    <r>
      <rPr>
        <sz val="10"/>
        <color indexed="8"/>
        <rFont val="微軟正黑體"/>
        <family val="2"/>
        <charset val="136"/>
      </rPr>
      <t>愛情幸福籤</t>
    </r>
  </si>
  <si>
    <r>
      <t>Stoneman(</t>
    </r>
    <r>
      <rPr>
        <sz val="10"/>
        <color indexed="8"/>
        <rFont val="微軟正黑體"/>
        <family val="2"/>
        <charset val="136"/>
      </rPr>
      <t>食凍麵</t>
    </r>
    <r>
      <rPr>
        <sz val="10"/>
        <color indexed="8"/>
        <rFont val="Arial"/>
        <family val="2"/>
      </rPr>
      <t>)</t>
    </r>
  </si>
  <si>
    <t>9789866899546</t>
  </si>
  <si>
    <t>http://www.airitibooks.com/detail.aspx?PublicationID=P20120319028</t>
  </si>
  <si>
    <r>
      <rPr>
        <sz val="10"/>
        <color indexed="8"/>
        <rFont val="微軟正黑體"/>
        <family val="2"/>
        <charset val="136"/>
      </rPr>
      <t>綠光寶盒‧三貂嶺</t>
    </r>
    <phoneticPr fontId="9" type="noConversion"/>
  </si>
  <si>
    <r>
      <rPr>
        <sz val="10"/>
        <color indexed="8"/>
        <rFont val="微軟正黑體"/>
        <family val="2"/>
        <charset val="136"/>
      </rPr>
      <t>明日工作室股份有限公司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</si>
  <si>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鐵道少女，支線青年，劉克襄</t>
    </r>
    <phoneticPr fontId="9" type="noConversion"/>
  </si>
  <si>
    <t>9789862901106</t>
  </si>
  <si>
    <r>
      <t>7</t>
    </r>
    <r>
      <rPr>
        <sz val="10"/>
        <color indexed="8"/>
        <rFont val="微軟正黑體"/>
        <family val="2"/>
        <charset val="136"/>
      </rPr>
      <t>世界史地</t>
    </r>
    <phoneticPr fontId="9" type="noConversion"/>
  </si>
  <si>
    <t>http://www.airitibooks.com/detail.aspx?PublicationID=P20120924024</t>
  </si>
  <si>
    <r>
      <rPr>
        <sz val="10"/>
        <color indexed="8"/>
        <rFont val="微軟正黑體"/>
        <family val="2"/>
        <charset val="136"/>
      </rPr>
      <t>別問了！外星人早就來過地球</t>
    </r>
  </si>
  <si>
    <t>Discover08</t>
  </si>
  <si>
    <r>
      <rPr>
        <sz val="10"/>
        <color indexed="8"/>
        <rFont val="微軟正黑體"/>
        <family val="2"/>
        <charset val="136"/>
      </rPr>
      <t>呂應鐘</t>
    </r>
  </si>
  <si>
    <t>9789861974781</t>
  </si>
  <si>
    <r>
      <t>3</t>
    </r>
    <r>
      <rPr>
        <sz val="10"/>
        <color indexed="8"/>
        <rFont val="微軟正黑體"/>
        <family val="2"/>
        <charset val="136"/>
      </rPr>
      <t>自然科學類</t>
    </r>
  </si>
  <si>
    <r>
      <t>320</t>
    </r>
    <r>
      <rPr>
        <sz val="10"/>
        <color indexed="8"/>
        <rFont val="微軟正黑體"/>
        <family val="2"/>
        <charset val="136"/>
      </rPr>
      <t>天文學</t>
    </r>
  </si>
  <si>
    <t>http://www.airitibooks.com/detail.aspx?PublicationID=P20120522083</t>
  </si>
  <si>
    <r>
      <rPr>
        <sz val="10"/>
        <color indexed="8"/>
        <rFont val="微軟正黑體"/>
        <family val="2"/>
        <charset val="136"/>
      </rPr>
      <t>培養感性的能力</t>
    </r>
  </si>
  <si>
    <r>
      <rPr>
        <sz val="10"/>
        <color indexed="8"/>
        <rFont val="微軟正黑體"/>
        <family val="2"/>
        <charset val="136"/>
      </rPr>
      <t>吳若權作品集</t>
    </r>
    <r>
      <rPr>
        <sz val="10"/>
        <color indexed="8"/>
        <rFont val="Arial"/>
        <family val="2"/>
      </rPr>
      <t>13</t>
    </r>
  </si>
  <si>
    <r>
      <rPr>
        <sz val="10"/>
        <color indexed="8"/>
        <rFont val="微軟正黑體"/>
        <family val="2"/>
        <charset val="136"/>
      </rPr>
      <t>吳若權</t>
    </r>
  </si>
  <si>
    <t>9789571346267</t>
  </si>
  <si>
    <t>http://www.airitibooks.com/detail.aspx?PublicationID=P20100427013</t>
  </si>
  <si>
    <r>
      <rPr>
        <sz val="10"/>
        <color indexed="8"/>
        <rFont val="微軟正黑體"/>
        <family val="2"/>
        <charset val="136"/>
      </rPr>
      <t>文學小說</t>
    </r>
    <phoneticPr fontId="9" type="noConversion"/>
  </si>
  <si>
    <r>
      <t>100</t>
    </r>
    <r>
      <rPr>
        <sz val="10"/>
        <color indexed="8"/>
        <rFont val="微軟正黑體"/>
        <family val="2"/>
        <charset val="136"/>
      </rPr>
      <t>個愛的故事</t>
    </r>
  </si>
  <si>
    <r>
      <rPr>
        <sz val="10"/>
        <color indexed="8"/>
        <rFont val="微軟正黑體"/>
        <family val="2"/>
        <charset val="136"/>
      </rPr>
      <t>行政院衛生署國民健康局</t>
    </r>
  </si>
  <si>
    <t>9789860292893</t>
  </si>
  <si>
    <t>http://www.airitibooks.com/detail.aspx?PublicationID=P20130531020</t>
  </si>
  <si>
    <r>
      <rPr>
        <sz val="10"/>
        <color indexed="8"/>
        <rFont val="微軟正黑體"/>
        <family val="2"/>
        <charset val="136"/>
      </rPr>
      <t>冬之卷：極簡美文</t>
    </r>
  </si>
  <si>
    <r>
      <rPr>
        <sz val="10"/>
        <color indexed="8"/>
        <rFont val="微軟正黑體"/>
        <family val="2"/>
        <charset val="136"/>
      </rPr>
      <t>愛‧智慧與學習</t>
    </r>
    <r>
      <rPr>
        <sz val="10"/>
        <color indexed="8"/>
        <rFont val="Arial"/>
        <family val="2"/>
      </rPr>
      <t>C15</t>
    </r>
  </si>
  <si>
    <r>
      <rPr>
        <sz val="10"/>
        <color indexed="8"/>
        <rFont val="微軟正黑體"/>
        <family val="2"/>
        <charset val="136"/>
      </rPr>
      <t>洗竹</t>
    </r>
  </si>
  <si>
    <t>9789865997151</t>
  </si>
  <si>
    <r>
      <t>810</t>
    </r>
    <r>
      <rPr>
        <sz val="10"/>
        <color indexed="8"/>
        <rFont val="微軟正黑體"/>
        <family val="2"/>
        <charset val="136"/>
      </rPr>
      <t>文學總論</t>
    </r>
  </si>
  <si>
    <t>http://www.airitibooks.com/detail.aspx?PublicationID=P20121009032</t>
  </si>
  <si>
    <r>
      <rPr>
        <sz val="10"/>
        <color indexed="8"/>
        <rFont val="微軟正黑體"/>
        <family val="2"/>
        <charset val="136"/>
      </rPr>
      <t>試婚真情書</t>
    </r>
  </si>
  <si>
    <r>
      <rPr>
        <sz val="10"/>
        <color indexed="8"/>
        <rFont val="微軟正黑體"/>
        <family val="2"/>
        <charset val="136"/>
      </rPr>
      <t>男女配</t>
    </r>
    <r>
      <rPr>
        <sz val="10"/>
        <color indexed="8"/>
        <rFont val="Arial"/>
        <family val="2"/>
      </rPr>
      <t>03</t>
    </r>
  </si>
  <si>
    <r>
      <rPr>
        <sz val="10"/>
        <color indexed="8"/>
        <rFont val="微軟正黑體"/>
        <family val="2"/>
        <charset val="136"/>
      </rPr>
      <t>安寧，照日格圖</t>
    </r>
  </si>
  <si>
    <t>9789866137280</t>
  </si>
  <si>
    <t>http://www.airitibooks.com/detail.aspx?PublicationID=P20120523025</t>
  </si>
  <si>
    <r>
      <rPr>
        <sz val="10"/>
        <color indexed="8"/>
        <rFont val="微軟正黑體"/>
        <family val="2"/>
        <charset val="136"/>
      </rPr>
      <t>天使的眼淚：幸福時光機</t>
    </r>
  </si>
  <si>
    <r>
      <rPr>
        <sz val="10"/>
        <color indexed="8"/>
        <rFont val="微軟正黑體"/>
        <family val="2"/>
        <charset val="136"/>
      </rPr>
      <t>繪虹企業股份有限公司</t>
    </r>
  </si>
  <si>
    <t>Tears 4</t>
  </si>
  <si>
    <r>
      <rPr>
        <sz val="10"/>
        <color indexed="8"/>
        <rFont val="微軟正黑體"/>
        <family val="2"/>
        <charset val="136"/>
      </rPr>
      <t>布樂妮</t>
    </r>
  </si>
  <si>
    <t>9789868833302</t>
  </si>
  <si>
    <t>http://www.airitibooks.com/detail.aspx?PublicationID=P20121004022</t>
  </si>
  <si>
    <r>
      <rPr>
        <sz val="10"/>
        <color indexed="8"/>
        <rFont val="微軟正黑體"/>
        <family val="2"/>
        <charset val="136"/>
      </rPr>
      <t>逃</t>
    </r>
  </si>
  <si>
    <r>
      <rPr>
        <sz val="10"/>
        <color indexed="8"/>
        <rFont val="微軟正黑體"/>
        <family val="2"/>
        <charset val="136"/>
      </rPr>
      <t>世新大學附設台灣立報社</t>
    </r>
  </si>
  <si>
    <r>
      <rPr>
        <sz val="10"/>
        <color indexed="8"/>
        <rFont val="微軟正黑體"/>
        <family val="2"/>
        <charset val="136"/>
      </rPr>
      <t>立報編輯部</t>
    </r>
  </si>
  <si>
    <t>EBK9900000153</t>
  </si>
  <si>
    <t>http://www.airitibooks.com/detail.aspx?PublicationID=P20111110025</t>
  </si>
  <si>
    <r>
      <rPr>
        <sz val="10"/>
        <color indexed="8"/>
        <rFont val="微軟正黑體"/>
        <family val="2"/>
        <charset val="136"/>
      </rPr>
      <t>遊走：從少年到青年</t>
    </r>
    <phoneticPr fontId="9" type="noConversion"/>
  </si>
  <si>
    <r>
      <rPr>
        <sz val="10"/>
        <color indexed="8"/>
        <rFont val="微軟正黑體"/>
        <family val="2"/>
        <charset val="136"/>
      </rPr>
      <t>思行文化傳播有限公司</t>
    </r>
    <phoneticPr fontId="9" type="noConversion"/>
  </si>
  <si>
    <r>
      <rPr>
        <sz val="10"/>
        <color indexed="8"/>
        <rFont val="微軟正黑體"/>
        <family val="2"/>
        <charset val="136"/>
      </rPr>
      <t>張煒</t>
    </r>
    <phoneticPr fontId="9" type="noConversion"/>
  </si>
  <si>
    <t>9789868895904</t>
  </si>
  <si>
    <r>
      <t>7</t>
    </r>
    <r>
      <rPr>
        <sz val="10"/>
        <color indexed="8"/>
        <rFont val="微軟正黑體"/>
        <family val="2"/>
        <charset val="136"/>
      </rPr>
      <t>世界史地</t>
    </r>
    <phoneticPr fontId="9" type="noConversion"/>
  </si>
  <si>
    <r>
      <t>780</t>
    </r>
    <r>
      <rPr>
        <sz val="10"/>
        <color indexed="8"/>
        <rFont val="微軟正黑體"/>
        <family val="2"/>
        <charset val="136"/>
      </rPr>
      <t>傳記</t>
    </r>
    <phoneticPr fontId="9" type="noConversion"/>
  </si>
  <si>
    <t>http://www.airitibooks.com/detail.aspx?PublicationID=P20130109034</t>
  </si>
  <si>
    <r>
      <rPr>
        <sz val="10"/>
        <color indexed="8"/>
        <rFont val="微軟正黑體"/>
        <family val="2"/>
        <charset val="136"/>
      </rPr>
      <t>問吧：你不瞭解的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個國學常識</t>
    </r>
  </si>
  <si>
    <r>
      <rPr>
        <sz val="10"/>
        <color indexed="8"/>
        <rFont val="微軟正黑體"/>
        <family val="2"/>
        <charset val="136"/>
      </rPr>
      <t>葉君桐</t>
    </r>
  </si>
  <si>
    <t>9789862252376</t>
  </si>
  <si>
    <r>
      <t>030</t>
    </r>
    <r>
      <rPr>
        <sz val="10"/>
        <color indexed="8"/>
        <rFont val="微軟正黑體"/>
        <family val="2"/>
        <charset val="136"/>
      </rPr>
      <t>國學</t>
    </r>
  </si>
  <si>
    <t>http://www.airitibooks.com/detail.aspx?PublicationID=P20121115126</t>
  </si>
  <si>
    <r>
      <rPr>
        <sz val="10"/>
        <color indexed="8"/>
        <rFont val="微軟正黑體"/>
        <family val="2"/>
        <charset val="136"/>
      </rPr>
      <t>凡夫俗子品紅樓</t>
    </r>
  </si>
  <si>
    <r>
      <rPr>
        <sz val="10"/>
        <color indexed="8"/>
        <rFont val="微軟正黑體"/>
        <family val="2"/>
        <charset val="136"/>
      </rPr>
      <t>張二憨</t>
    </r>
  </si>
  <si>
    <t>9789576598562</t>
  </si>
  <si>
    <t>http://www.airitibooks.com/detail.aspx?PublicationID=P20130115047</t>
  </si>
  <si>
    <r>
      <rPr>
        <sz val="10"/>
        <color indexed="8"/>
        <rFont val="微軟正黑體"/>
        <family val="2"/>
        <charset val="136"/>
      </rPr>
      <t>凡夫俗子看三國</t>
    </r>
  </si>
  <si>
    <t>9789576598487</t>
  </si>
  <si>
    <t>http://www.airitibooks.com/detail.aspx?PublicationID=P20130115045</t>
  </si>
  <si>
    <r>
      <rPr>
        <sz val="10"/>
        <color indexed="8"/>
        <rFont val="微軟正黑體"/>
        <family val="2"/>
        <charset val="136"/>
      </rPr>
      <t>凡夫俗子讀水滸</t>
    </r>
  </si>
  <si>
    <t>9789576598449</t>
  </si>
  <si>
    <t>http://www.airitibooks.com/detail.aspx?PublicationID=P20130115044</t>
  </si>
  <si>
    <r>
      <rPr>
        <sz val="10"/>
        <color indexed="8"/>
        <rFont val="微軟正黑體"/>
        <family val="2"/>
        <charset val="136"/>
      </rPr>
      <t>凡夫俗子觀西遊</t>
    </r>
    <phoneticPr fontId="9" type="noConversion"/>
  </si>
  <si>
    <t>9789576598517</t>
  </si>
  <si>
    <t>http://www.airitibooks.com/detail.aspx?PublicationID=P20130115046</t>
  </si>
  <si>
    <r>
      <rPr>
        <sz val="10"/>
        <color indexed="8"/>
        <rFont val="微軟正黑體"/>
        <family val="2"/>
        <charset val="136"/>
      </rPr>
      <t>下一秒結婚吧</t>
    </r>
  </si>
  <si>
    <r>
      <rPr>
        <sz val="10"/>
        <color indexed="8"/>
        <rFont val="微軟正黑體"/>
        <family val="2"/>
        <charset val="136"/>
      </rPr>
      <t>人類智庫</t>
    </r>
  </si>
  <si>
    <r>
      <rPr>
        <sz val="10"/>
        <color indexed="8"/>
        <rFont val="微軟正黑體"/>
        <family val="2"/>
        <charset val="136"/>
      </rPr>
      <t>孫明一</t>
    </r>
  </si>
  <si>
    <t>EBK9900000144</t>
  </si>
  <si>
    <t>http://www.airitibooks.com/detail.aspx?PublicationID=P20110901003</t>
  </si>
  <si>
    <t>慎終思遠  源源流長－如何正確安奉敬拜『公媽』</t>
  </si>
  <si>
    <r>
      <rPr>
        <sz val="10"/>
        <color indexed="8"/>
        <rFont val="微軟正黑體"/>
        <family val="2"/>
        <charset val="136"/>
      </rPr>
      <t>玄興教尊</t>
    </r>
  </si>
  <si>
    <t>9789576598616</t>
  </si>
  <si>
    <t>http://www.airitibooks.com/detail.aspx?PublicationID=P20130115052</t>
  </si>
  <si>
    <r>
      <rPr>
        <sz val="10"/>
        <color indexed="8"/>
        <rFont val="微軟正黑體"/>
        <family val="2"/>
        <charset val="136"/>
      </rPr>
      <t>旅人的夢</t>
    </r>
    <phoneticPr fontId="9" type="noConversion"/>
  </si>
  <si>
    <r>
      <rPr>
        <sz val="10"/>
        <color indexed="8"/>
        <rFont val="微軟正黑體"/>
        <family val="2"/>
        <charset val="136"/>
      </rPr>
      <t>新地文化藝術有限公司</t>
    </r>
    <phoneticPr fontId="9" type="noConversion"/>
  </si>
  <si>
    <r>
      <rPr>
        <sz val="10"/>
        <color indexed="8"/>
        <rFont val="微軟正黑體"/>
        <family val="2"/>
        <charset val="136"/>
      </rPr>
      <t>向陽</t>
    </r>
    <phoneticPr fontId="9" type="noConversion"/>
  </si>
  <si>
    <t>9789865877002</t>
  </si>
  <si>
    <t>http://www.airitibooks.com/detail.aspx?PublicationID=P20130306029</t>
  </si>
  <si>
    <r>
      <rPr>
        <sz val="10"/>
        <color indexed="8"/>
        <rFont val="微軟正黑體"/>
        <family val="2"/>
        <charset val="136"/>
      </rPr>
      <t>白雪公主的回憶：中國四大名著</t>
    </r>
    <r>
      <rPr>
        <sz val="10"/>
        <color indexed="8"/>
        <rFont val="Arial"/>
        <family val="2"/>
      </rPr>
      <t>400</t>
    </r>
    <r>
      <rPr>
        <sz val="10"/>
        <color indexed="8"/>
        <rFont val="微軟正黑體"/>
        <family val="2"/>
        <charset val="136"/>
      </rPr>
      <t>風雲人物召集令</t>
    </r>
  </si>
  <si>
    <r>
      <rPr>
        <sz val="10"/>
        <color indexed="8"/>
        <rFont val="微軟正黑體"/>
        <family val="2"/>
        <charset val="136"/>
      </rPr>
      <t>幸福</t>
    </r>
    <r>
      <rPr>
        <sz val="10"/>
        <color indexed="8"/>
        <rFont val="Arial"/>
        <family val="2"/>
      </rPr>
      <t>101</t>
    </r>
  </si>
  <si>
    <r>
      <rPr>
        <sz val="10"/>
        <color indexed="8"/>
        <rFont val="微軟正黑體"/>
        <family val="2"/>
        <charset val="136"/>
      </rPr>
      <t>趣味文學</t>
    </r>
    <r>
      <rPr>
        <sz val="10"/>
        <color indexed="8"/>
        <rFont val="Arial"/>
        <family val="2"/>
      </rPr>
      <t>6</t>
    </r>
  </si>
  <si>
    <r>
      <rPr>
        <sz val="10"/>
        <color indexed="8"/>
        <rFont val="微軟正黑體"/>
        <family val="2"/>
        <charset val="136"/>
      </rPr>
      <t>陳艾妮</t>
    </r>
  </si>
  <si>
    <t>9789868586666</t>
  </si>
  <si>
    <r>
      <t>990</t>
    </r>
    <r>
      <rPr>
        <sz val="10"/>
        <color indexed="8"/>
        <rFont val="微軟正黑體"/>
        <family val="2"/>
        <charset val="136"/>
      </rPr>
      <t>遊藝及休閒活動</t>
    </r>
  </si>
  <si>
    <t>http://www.airitibooks.com/detail.aspx?PublicationID=P20111229005</t>
  </si>
  <si>
    <r>
      <rPr>
        <sz val="10"/>
        <color indexed="8"/>
        <rFont val="微軟正黑體"/>
        <family val="2"/>
        <charset val="136"/>
      </rPr>
      <t>一生不能錯過的世界名畫故事</t>
    </r>
  </si>
  <si>
    <r>
      <rPr>
        <sz val="10"/>
        <color indexed="8"/>
        <rFont val="微軟正黑體"/>
        <family val="2"/>
        <charset val="136"/>
      </rPr>
      <t>知青頻道出版有限公司</t>
    </r>
  </si>
  <si>
    <r>
      <rPr>
        <sz val="10"/>
        <color indexed="8"/>
        <rFont val="微軟正黑體"/>
        <family val="2"/>
        <charset val="136"/>
      </rPr>
      <t>李予心</t>
    </r>
  </si>
  <si>
    <t>9789866276972</t>
  </si>
  <si>
    <t>http://www.airitibooks.com/detail.aspx?PublicationID=P20130125037</t>
  </si>
  <si>
    <r>
      <rPr>
        <sz val="10"/>
        <color indexed="8"/>
        <rFont val="微軟正黑體"/>
        <family val="2"/>
        <charset val="136"/>
      </rPr>
      <t>仰望星空：劍橋大學莫德林學院院長與你對話人生</t>
    </r>
  </si>
  <si>
    <t>Life5</t>
  </si>
  <si>
    <r>
      <rPr>
        <sz val="10"/>
        <color indexed="8"/>
        <rFont val="微軟正黑體"/>
        <family val="2"/>
        <charset val="136"/>
      </rPr>
      <t>亞瑟‧克里斯多夫‧本森</t>
    </r>
  </si>
  <si>
    <t>9789868781078</t>
  </si>
  <si>
    <t>http://www.airitibooks.com/detail.aspx?PublicationID=P20121025052</t>
  </si>
  <si>
    <r>
      <rPr>
        <sz val="10"/>
        <color indexed="8"/>
        <rFont val="微軟正黑體"/>
        <family val="2"/>
        <charset val="136"/>
      </rPr>
      <t>豐富人生：劍橋大學莫德林學院院長本森帶領你跨出人生的第一步</t>
    </r>
  </si>
  <si>
    <t>Life6</t>
  </si>
  <si>
    <t>9789868820920</t>
  </si>
  <si>
    <t>http://www.airitibooks.com/detail.aspx?PublicationID=P20121025053</t>
  </si>
  <si>
    <r>
      <rPr>
        <sz val="10"/>
        <color indexed="8"/>
        <rFont val="微軟正黑體"/>
        <family val="2"/>
        <charset val="136"/>
      </rPr>
      <t>我在京都遇見大師</t>
    </r>
  </si>
  <si>
    <t>9789570523003</t>
  </si>
  <si>
    <t>http://www.airitibooks.com/detail.aspx?PublicationID=P20101022046</t>
  </si>
  <si>
    <r>
      <rPr>
        <sz val="10"/>
        <color indexed="10"/>
        <rFont val="細明體"/>
        <family val="3"/>
        <charset val="136"/>
      </rPr>
      <t>大明帝國，怎麼就垮了呢？</t>
    </r>
    <phoneticPr fontId="9" type="noConversion"/>
  </si>
  <si>
    <r>
      <rPr>
        <sz val="10"/>
        <color indexed="8"/>
        <rFont val="微軟正黑體"/>
        <family val="2"/>
        <charset val="136"/>
      </rPr>
      <t>海鴿文化出版圖書有限公司</t>
    </r>
  </si>
  <si>
    <r>
      <rPr>
        <sz val="10"/>
        <color indexed="8"/>
        <rFont val="微軟正黑體"/>
        <family val="2"/>
        <charset val="136"/>
      </rPr>
      <t>山高月闊</t>
    </r>
  </si>
  <si>
    <t>9789865951009</t>
  </si>
  <si>
    <t>http://www.airitibooks.com/detail.aspx?PublicationID=P20130109017</t>
  </si>
  <si>
    <r>
      <rPr>
        <sz val="10"/>
        <color indexed="8"/>
        <rFont val="微軟正黑體"/>
        <family val="2"/>
        <charset val="136"/>
      </rPr>
      <t>原書名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微軟正黑體"/>
        <family val="2"/>
        <charset val="136"/>
      </rPr>
      <t>大明帝國，怎麼就</t>
    </r>
    <r>
      <rPr>
        <strike/>
        <sz val="10"/>
        <color indexed="10"/>
        <rFont val="微軟正黑體"/>
        <family val="2"/>
        <charset val="136"/>
      </rPr>
      <t>搞</t>
    </r>
    <r>
      <rPr>
        <sz val="10"/>
        <color indexed="8"/>
        <rFont val="微軟正黑體"/>
        <family val="2"/>
        <charset val="136"/>
      </rPr>
      <t>垮了</t>
    </r>
    <phoneticPr fontId="2" type="noConversion"/>
  </si>
  <si>
    <r>
      <rPr>
        <sz val="10"/>
        <color indexed="8"/>
        <rFont val="微軟正黑體"/>
        <family val="2"/>
        <charset val="136"/>
      </rPr>
      <t>筆墨之外有主張</t>
    </r>
  </si>
  <si>
    <r>
      <rPr>
        <sz val="10"/>
        <color indexed="8"/>
        <rFont val="微軟正黑體"/>
        <family val="2"/>
        <charset val="136"/>
      </rPr>
      <t>華夏書坊</t>
    </r>
  </si>
  <si>
    <r>
      <rPr>
        <sz val="10"/>
        <color indexed="8"/>
        <rFont val="微軟正黑體"/>
        <family val="2"/>
        <charset val="136"/>
      </rPr>
      <t>艾華</t>
    </r>
  </si>
  <si>
    <t>9789868731325</t>
  </si>
  <si>
    <t>http://www.airitibooks.com/detail.aspx?PublicationID=P20120924069</t>
  </si>
  <si>
    <r>
      <rPr>
        <sz val="10"/>
        <color indexed="8"/>
        <rFont val="微軟正黑體"/>
        <family val="2"/>
        <charset val="136"/>
      </rPr>
      <t>孫子兵法與周易－決策理論與決策管理</t>
    </r>
  </si>
  <si>
    <r>
      <rPr>
        <sz val="10"/>
        <color indexed="8"/>
        <rFont val="微軟正黑體"/>
        <family val="2"/>
        <charset val="136"/>
      </rPr>
      <t>李建中，虞孝成</t>
    </r>
  </si>
  <si>
    <t>9789571608211</t>
  </si>
  <si>
    <t>http://www.airitibooks.com/detail.aspx?PublicationID=P20130604015</t>
  </si>
  <si>
    <r>
      <rPr>
        <sz val="10"/>
        <color indexed="8"/>
        <rFont val="微軟正黑體"/>
        <family val="2"/>
        <charset val="136"/>
      </rPr>
      <t>梅遜談文學</t>
    </r>
  </si>
  <si>
    <r>
      <rPr>
        <sz val="10"/>
        <color indexed="8"/>
        <rFont val="微軟正黑體"/>
        <family val="2"/>
        <charset val="136"/>
      </rPr>
      <t>爾雅叢書之</t>
    </r>
    <r>
      <rPr>
        <sz val="10"/>
        <color indexed="8"/>
        <rFont val="Arial"/>
        <family val="2"/>
      </rPr>
      <t>573</t>
    </r>
  </si>
  <si>
    <r>
      <rPr>
        <sz val="10"/>
        <color indexed="8"/>
        <rFont val="微軟正黑體"/>
        <family val="2"/>
        <charset val="136"/>
      </rPr>
      <t>梅遜</t>
    </r>
  </si>
  <si>
    <t>9789576395451</t>
  </si>
  <si>
    <t>http://www.airitibooks.com/detail.aspx?PublicationID=P20120927033</t>
  </si>
  <si>
    <t>挺立在風雨中的內優社群：莫拉克颱風前後的沙阿魯娃族、卡那卡那富族與下三社群</t>
    <phoneticPr fontId="9" type="noConversion"/>
  </si>
  <si>
    <r>
      <rPr>
        <sz val="10"/>
        <color indexed="8"/>
        <rFont val="微軟正黑體"/>
        <family val="2"/>
        <charset val="136"/>
      </rPr>
      <t>常民出版社</t>
    </r>
  </si>
  <si>
    <r>
      <rPr>
        <sz val="10"/>
        <color indexed="8"/>
        <rFont val="微軟正黑體"/>
        <family val="2"/>
        <charset val="136"/>
      </rPr>
      <t>陳逸君，劉還月</t>
    </r>
  </si>
  <si>
    <t>9789860286526</t>
  </si>
  <si>
    <t>http://www.airitibooks.com/detail.aspx?PublicationID=P20130604007</t>
  </si>
  <si>
    <t>原出版年代2012, 生產後發現出版社提供資訊有誤，更新為2011，書名亦更新，原名為《挺立在風雨中內優社群：莫拉克颱風前後的沙阿魯娃族，卡那卡那富族語下三社群》</t>
  </si>
  <si>
    <r>
      <rPr>
        <sz val="10"/>
        <color indexed="8"/>
        <rFont val="微軟正黑體"/>
        <family val="2"/>
        <charset val="136"/>
      </rPr>
      <t>一個人一個故事－玩具工坊樂齡志工的心路歷程</t>
    </r>
    <phoneticPr fontId="9" type="noConversion"/>
  </si>
  <si>
    <t>9789860287035</t>
  </si>
  <si>
    <t>http://www.airitibooks.com/detail.aspx?PublicationID=P20130531018</t>
  </si>
  <si>
    <r>
      <rPr>
        <sz val="10"/>
        <color indexed="8"/>
        <rFont val="微軟正黑體"/>
        <family val="2"/>
        <charset val="136"/>
      </rPr>
      <t>非讀不可的傲慢與偏見</t>
    </r>
  </si>
  <si>
    <r>
      <rPr>
        <sz val="10"/>
        <color indexed="8"/>
        <rFont val="微軟正黑體"/>
        <family val="2"/>
        <charset val="136"/>
      </rPr>
      <t>華威國際</t>
    </r>
  </si>
  <si>
    <r>
      <rPr>
        <sz val="10"/>
        <color indexed="8"/>
        <rFont val="微軟正黑體"/>
        <family val="2"/>
        <charset val="136"/>
      </rPr>
      <t>珍</t>
    </r>
    <r>
      <rPr>
        <sz val="10"/>
        <color indexed="8"/>
        <rFont val="Arial"/>
        <family val="2"/>
      </rPr>
      <t>.</t>
    </r>
    <r>
      <rPr>
        <sz val="10"/>
        <color indexed="8"/>
        <rFont val="微軟正黑體"/>
        <family val="2"/>
        <charset val="136"/>
      </rPr>
      <t>奧斯汀</t>
    </r>
  </si>
  <si>
    <t>9789866266065</t>
  </si>
  <si>
    <t>http://www.airitibooks.com/detail.aspx?PublicationID=P20111023028</t>
  </si>
  <si>
    <r>
      <rPr>
        <sz val="10"/>
        <color indexed="8"/>
        <rFont val="微軟正黑體"/>
        <family val="2"/>
        <charset val="136"/>
      </rPr>
      <t>如果想要過富有快樂的人生，就不要當死人</t>
    </r>
    <r>
      <rPr>
        <sz val="10"/>
        <color indexed="8"/>
        <rFont val="Arial"/>
        <family val="2"/>
      </rPr>
      <t>?</t>
    </r>
  </si>
  <si>
    <r>
      <rPr>
        <sz val="10"/>
        <color indexed="8"/>
        <rFont val="微軟正黑體"/>
        <family val="2"/>
        <charset val="136"/>
      </rPr>
      <t>楊舜傑</t>
    </r>
  </si>
  <si>
    <t>EBK9900000154</t>
  </si>
  <si>
    <t>http://www.airitibooks.com/detail.aspx?PublicationID=P20111110026</t>
  </si>
  <si>
    <r>
      <rPr>
        <sz val="10"/>
        <color indexed="8"/>
        <rFont val="微軟正黑體"/>
        <family val="2"/>
        <charset val="136"/>
      </rPr>
      <t>我還有腳</t>
    </r>
  </si>
  <si>
    <r>
      <rPr>
        <sz val="10"/>
        <color indexed="8"/>
        <rFont val="微軟正黑體"/>
        <family val="2"/>
        <charset val="136"/>
      </rPr>
      <t>心靈之梯</t>
    </r>
    <r>
      <rPr>
        <sz val="10"/>
        <color indexed="8"/>
        <rFont val="Arial"/>
        <family val="2"/>
      </rPr>
      <t>13</t>
    </r>
  </si>
  <si>
    <r>
      <rPr>
        <sz val="10"/>
        <color indexed="8"/>
        <rFont val="微軟正黑體"/>
        <family val="2"/>
        <charset val="136"/>
      </rPr>
      <t>陸楊，李可</t>
    </r>
  </si>
  <si>
    <t>9789862282946</t>
  </si>
  <si>
    <t>http://www.airitibooks.com/detail.aspx?PublicationID=P20121112060</t>
  </si>
  <si>
    <r>
      <rPr>
        <sz val="10"/>
        <color indexed="8"/>
        <rFont val="微軟正黑體"/>
        <family val="2"/>
        <charset val="136"/>
      </rPr>
      <t>哈囉！大不列顛：留學女生週記</t>
    </r>
  </si>
  <si>
    <r>
      <rPr>
        <sz val="10"/>
        <color indexed="8"/>
        <rFont val="微軟正黑體"/>
        <family val="2"/>
        <charset val="136"/>
      </rPr>
      <t>江雅綺</t>
    </r>
  </si>
  <si>
    <t>9789867080592</t>
  </si>
  <si>
    <t>http://www.airitibooks.com/detail.aspx?PublicationID=P20101022298</t>
  </si>
  <si>
    <r>
      <rPr>
        <sz val="10"/>
        <color indexed="8"/>
        <rFont val="微軟正黑體"/>
        <family val="2"/>
        <charset val="136"/>
      </rPr>
      <t>小漁村的海王子</t>
    </r>
  </si>
  <si>
    <r>
      <rPr>
        <sz val="10"/>
        <color indexed="8"/>
        <rFont val="微軟正黑體"/>
        <family val="2"/>
        <charset val="136"/>
      </rPr>
      <t>培育文化</t>
    </r>
  </si>
  <si>
    <r>
      <rPr>
        <sz val="10"/>
        <color indexed="8"/>
        <rFont val="微軟正黑體"/>
        <family val="2"/>
        <charset val="136"/>
      </rPr>
      <t>張文慧</t>
    </r>
  </si>
  <si>
    <t>9789866439674</t>
  </si>
  <si>
    <t>http://www.airitibooks.com/detail.aspx?PublicationID=P20120604022</t>
  </si>
  <si>
    <r>
      <rPr>
        <sz val="10"/>
        <color indexed="8"/>
        <rFont val="微軟正黑體"/>
        <family val="2"/>
        <charset val="136"/>
      </rPr>
      <t>阿嬤的歌仔戲</t>
    </r>
  </si>
  <si>
    <r>
      <rPr>
        <sz val="10"/>
        <color indexed="8"/>
        <rFont val="微軟正黑體"/>
        <family val="2"/>
        <charset val="136"/>
      </rPr>
      <t>田子方</t>
    </r>
  </si>
  <si>
    <t>9789866439735</t>
  </si>
  <si>
    <t>http://www.airitibooks.com/detail.aspx?PublicationID=P20120604018</t>
  </si>
  <si>
    <r>
      <rPr>
        <sz val="10"/>
        <color indexed="8"/>
        <rFont val="微軟正黑體"/>
        <family val="2"/>
        <charset val="136"/>
      </rPr>
      <t>賣麵的小女孩</t>
    </r>
  </si>
  <si>
    <t>9789866439728</t>
  </si>
  <si>
    <t>http://www.airitibooks.com/detail.aspx?PublicationID=P20120604021</t>
  </si>
  <si>
    <r>
      <rPr>
        <sz val="10"/>
        <color indexed="8"/>
        <rFont val="微軟正黑體"/>
        <family val="2"/>
        <charset val="136"/>
      </rPr>
      <t>這活該的愛</t>
    </r>
  </si>
  <si>
    <t>9867135776</t>
  </si>
  <si>
    <t>http://www.airitibooks.com/detail.aspx?PublicationID=P20120319022</t>
  </si>
  <si>
    <r>
      <rPr>
        <sz val="10"/>
        <color indexed="8"/>
        <rFont val="微軟正黑體"/>
        <family val="2"/>
        <charset val="136"/>
      </rPr>
      <t>遇見十八歲的自己</t>
    </r>
  </si>
  <si>
    <r>
      <rPr>
        <sz val="10"/>
        <color indexed="8"/>
        <rFont val="微軟正黑體"/>
        <family val="2"/>
        <charset val="136"/>
      </rPr>
      <t>台灣基督教文藝出版社</t>
    </r>
    <phoneticPr fontId="9" type="noConversion"/>
  </si>
  <si>
    <r>
      <rPr>
        <sz val="10"/>
        <color indexed="8"/>
        <rFont val="微軟正黑體"/>
        <family val="2"/>
        <charset val="136"/>
      </rPr>
      <t>耶利亞</t>
    </r>
  </si>
  <si>
    <t>9789575566456</t>
  </si>
  <si>
    <t>http://www.airitibooks.com/detail.aspx?PublicationID=P20130614001</t>
  </si>
  <si>
    <r>
      <rPr>
        <sz val="10"/>
        <color indexed="8"/>
        <rFont val="微軟正黑體"/>
        <family val="2"/>
        <charset val="136"/>
      </rPr>
      <t>隔壁家的小腳阿嬤</t>
    </r>
  </si>
  <si>
    <r>
      <rPr>
        <sz val="10"/>
        <color indexed="8"/>
        <rFont val="微軟正黑體"/>
        <family val="2"/>
        <charset val="136"/>
      </rPr>
      <t>林羽德</t>
    </r>
  </si>
  <si>
    <t>9789866439643</t>
  </si>
  <si>
    <t>http://www.airitibooks.com/detail.aspx?PublicationID=P20120604019</t>
  </si>
  <si>
    <r>
      <rPr>
        <sz val="10"/>
        <color indexed="8"/>
        <rFont val="微軟正黑體"/>
        <family val="2"/>
        <charset val="136"/>
      </rPr>
      <t>沒有妳的天際，我寂寞飛行</t>
    </r>
  </si>
  <si>
    <r>
      <rPr>
        <sz val="10"/>
        <color indexed="8"/>
        <rFont val="微軟正黑體"/>
        <family val="2"/>
        <charset val="136"/>
      </rPr>
      <t>春天出版國際文化有限公司</t>
    </r>
  </si>
  <si>
    <r>
      <rPr>
        <sz val="10"/>
        <color indexed="8"/>
        <rFont val="微軟正黑體"/>
        <family val="2"/>
        <charset val="136"/>
      </rPr>
      <t>新文學</t>
    </r>
    <r>
      <rPr>
        <sz val="10"/>
        <color indexed="8"/>
        <rFont val="Arial"/>
        <family val="2"/>
      </rPr>
      <t>47</t>
    </r>
  </si>
  <si>
    <r>
      <rPr>
        <sz val="10"/>
        <color indexed="8"/>
        <rFont val="微軟正黑體"/>
        <family val="2"/>
        <charset val="136"/>
      </rPr>
      <t>飛行起司</t>
    </r>
  </si>
  <si>
    <t>9789866345579</t>
  </si>
  <si>
    <t>http://www.airitibooks.com/detail.aspx?PublicationID=P20111020007</t>
  </si>
  <si>
    <r>
      <rPr>
        <sz val="10"/>
        <color indexed="8"/>
        <rFont val="微軟正黑體"/>
        <family val="2"/>
        <charset val="136"/>
      </rPr>
      <t>下一站，愛情</t>
    </r>
  </si>
  <si>
    <r>
      <t>LOVE</t>
    </r>
    <r>
      <rPr>
        <sz val="10"/>
        <color indexed="8"/>
        <rFont val="微軟正黑體"/>
        <family val="2"/>
        <charset val="136"/>
      </rPr>
      <t>系列</t>
    </r>
    <r>
      <rPr>
        <sz val="10"/>
        <color indexed="8"/>
        <rFont val="Arial"/>
        <family val="2"/>
      </rPr>
      <t>005</t>
    </r>
  </si>
  <si>
    <r>
      <rPr>
        <sz val="10"/>
        <color indexed="8"/>
        <rFont val="微軟正黑體"/>
        <family val="2"/>
        <charset val="136"/>
      </rPr>
      <t>波特</t>
    </r>
    <r>
      <rPr>
        <sz val="10"/>
        <color indexed="8"/>
        <rFont val="Arial"/>
        <family val="2"/>
      </rPr>
      <t>W</t>
    </r>
  </si>
  <si>
    <t>9789571352688</t>
  </si>
  <si>
    <t>http://www.airitibooks.com/detail.aspx?PublicationID=P20120416004</t>
  </si>
  <si>
    <r>
      <rPr>
        <sz val="10"/>
        <color indexed="8"/>
        <rFont val="微軟正黑體"/>
        <family val="2"/>
        <charset val="136"/>
      </rPr>
      <t>世界大師的哲理散文</t>
    </r>
  </si>
  <si>
    <r>
      <rPr>
        <sz val="10"/>
        <color indexed="8"/>
        <rFont val="微軟正黑體"/>
        <family val="2"/>
        <charset val="136"/>
      </rPr>
      <t>林郁書</t>
    </r>
  </si>
  <si>
    <t>9789866498138</t>
  </si>
  <si>
    <t>http://www.airitibooks.com/detail.aspx?PublicationID=P20090813401</t>
  </si>
  <si>
    <r>
      <rPr>
        <sz val="10"/>
        <color indexed="8"/>
        <rFont val="微軟正黑體"/>
        <family val="2"/>
        <charset val="136"/>
      </rPr>
      <t>推開一扇面海的窗</t>
    </r>
  </si>
  <si>
    <r>
      <rPr>
        <sz val="10"/>
        <color indexed="8"/>
        <rFont val="微軟正黑體"/>
        <family val="2"/>
        <charset val="136"/>
      </rPr>
      <t>莫云</t>
    </r>
  </si>
  <si>
    <t>9789866732966</t>
  </si>
  <si>
    <t>http://www.airitibooks.com/detail.aspx?PublicationID=P20101022356</t>
  </si>
  <si>
    <r>
      <rPr>
        <sz val="10"/>
        <color indexed="8"/>
        <rFont val="微軟正黑體"/>
        <family val="2"/>
        <charset val="136"/>
      </rPr>
      <t>在史坦利公園：人文山水漫遊</t>
    </r>
  </si>
  <si>
    <r>
      <rPr>
        <sz val="10"/>
        <color indexed="8"/>
        <rFont val="微軟正黑體"/>
        <family val="2"/>
        <charset val="136"/>
      </rPr>
      <t>萬卷樓圖書股份有限公司</t>
    </r>
  </si>
  <si>
    <r>
      <rPr>
        <sz val="10"/>
        <color indexed="8"/>
        <rFont val="微軟正黑體"/>
        <family val="2"/>
        <charset val="136"/>
      </rPr>
      <t>陳慧樺</t>
    </r>
  </si>
  <si>
    <t>9789577396372</t>
  </si>
  <si>
    <t>http://www.airitibooks.com/detail.aspx?PublicationID=P200903281854</t>
  </si>
  <si>
    <r>
      <rPr>
        <sz val="10"/>
        <color indexed="8"/>
        <rFont val="微軟正黑體"/>
        <family val="2"/>
        <charset val="136"/>
      </rPr>
      <t>精校詳註《浮生六記》</t>
    </r>
  </si>
  <si>
    <r>
      <rPr>
        <sz val="10"/>
        <color indexed="8"/>
        <rFont val="微軟正黑體"/>
        <family val="2"/>
        <charset val="136"/>
      </rPr>
      <t>蔡根祥</t>
    </r>
  </si>
  <si>
    <t>9789577396259</t>
  </si>
  <si>
    <t>http://www.airitibooks.com/detail.aspx?PublicationID=P20101004037</t>
  </si>
  <si>
    <r>
      <rPr>
        <sz val="10"/>
        <color indexed="8"/>
        <rFont val="微軟正黑體"/>
        <family val="2"/>
        <charset val="136"/>
      </rPr>
      <t>用真心看待：感恩篇</t>
    </r>
  </si>
  <si>
    <r>
      <rPr>
        <sz val="10"/>
        <color indexed="8"/>
        <rFont val="微軟正黑體"/>
        <family val="2"/>
        <charset val="136"/>
      </rPr>
      <t>鄭美倫（創意年代文化事業有限公司）</t>
    </r>
  </si>
  <si>
    <r>
      <rPr>
        <sz val="10"/>
        <color indexed="8"/>
        <rFont val="微軟正黑體"/>
        <family val="2"/>
        <charset val="136"/>
      </rPr>
      <t>劉欣</t>
    </r>
  </si>
  <si>
    <t>9868153190</t>
  </si>
  <si>
    <t>http://www.airitibooks.com/detail.aspx?PublicationID=P20090402383</t>
  </si>
  <si>
    <r>
      <rPr>
        <sz val="10"/>
        <color indexed="8"/>
        <rFont val="微軟正黑體"/>
        <family val="2"/>
        <charset val="136"/>
      </rPr>
      <t>別老往死胡同裡鑽</t>
    </r>
  </si>
  <si>
    <r>
      <rPr>
        <sz val="10"/>
        <color indexed="8"/>
        <rFont val="微軟正黑體"/>
        <family val="2"/>
        <charset val="136"/>
      </rPr>
      <t>正面思考：</t>
    </r>
    <r>
      <rPr>
        <sz val="10"/>
        <color indexed="8"/>
        <rFont val="Arial"/>
        <family val="2"/>
      </rPr>
      <t>34</t>
    </r>
  </si>
  <si>
    <r>
      <rPr>
        <sz val="10"/>
        <color indexed="8"/>
        <rFont val="微軟正黑體"/>
        <family val="2"/>
        <charset val="136"/>
      </rPr>
      <t>吳庚儒</t>
    </r>
  </si>
  <si>
    <t>9789866145599</t>
  </si>
  <si>
    <t>http://www.airitibooks.com/detail.aspx?PublicationID=P20120822039</t>
  </si>
  <si>
    <r>
      <rPr>
        <sz val="10"/>
        <color indexed="8"/>
        <rFont val="微軟正黑體"/>
        <family val="2"/>
        <charset val="136"/>
      </rPr>
      <t>一生必讀的中國民間故事</t>
    </r>
  </si>
  <si>
    <r>
      <rPr>
        <sz val="10"/>
        <color indexed="8"/>
        <rFont val="微軟正黑體"/>
        <family val="2"/>
        <charset val="136"/>
      </rPr>
      <t>精選故事系列</t>
    </r>
    <r>
      <rPr>
        <sz val="10"/>
        <color indexed="8"/>
        <rFont val="Arial"/>
        <family val="2"/>
      </rPr>
      <t>:12</t>
    </r>
  </si>
  <si>
    <t>9789866070211</t>
  </si>
  <si>
    <t>http://www.airitibooks.com/detail.aspx?PublicationID=P20120430008</t>
  </si>
  <si>
    <r>
      <rPr>
        <sz val="10"/>
        <color indexed="8"/>
        <rFont val="微軟正黑體"/>
        <family val="2"/>
        <charset val="136"/>
      </rPr>
      <t>告訴你人生總有些不如意</t>
    </r>
  </si>
  <si>
    <r>
      <rPr>
        <sz val="10"/>
        <color indexed="8"/>
        <rFont val="微軟正黑體"/>
        <family val="2"/>
        <charset val="136"/>
      </rPr>
      <t>成長階梯系列：</t>
    </r>
    <r>
      <rPr>
        <sz val="10"/>
        <color indexed="8"/>
        <rFont val="Arial"/>
        <family val="2"/>
      </rPr>
      <t>36</t>
    </r>
  </si>
  <si>
    <r>
      <rPr>
        <sz val="10"/>
        <color indexed="8"/>
        <rFont val="微軟正黑體"/>
        <family val="2"/>
        <charset val="136"/>
      </rPr>
      <t>顏明瑜</t>
    </r>
  </si>
  <si>
    <t>9789866145490</t>
  </si>
  <si>
    <t>http://www.airitibooks.com/detail.aspx?PublicationID=P20120822038</t>
  </si>
  <si>
    <r>
      <rPr>
        <sz val="10"/>
        <color indexed="8"/>
        <rFont val="微軟正黑體"/>
        <family val="2"/>
        <charset val="136"/>
      </rPr>
      <t>文學小說</t>
    </r>
    <phoneticPr fontId="9" type="noConversion"/>
  </si>
  <si>
    <r>
      <rPr>
        <sz val="10"/>
        <color indexed="8"/>
        <rFont val="微軟正黑體"/>
        <family val="2"/>
        <charset val="136"/>
      </rPr>
      <t>班上有個小麻煩</t>
    </r>
  </si>
  <si>
    <r>
      <rPr>
        <sz val="10"/>
        <color indexed="8"/>
        <rFont val="微軟正黑體"/>
        <family val="2"/>
        <charset val="136"/>
      </rPr>
      <t>洛琳</t>
    </r>
  </si>
  <si>
    <t>9789861974828</t>
  </si>
  <si>
    <t>http://www.airitibooks.com/detail.aspx?PublicationID=P20120614127</t>
  </si>
  <si>
    <r>
      <rPr>
        <sz val="10"/>
        <color indexed="8"/>
        <rFont val="微軟正黑體"/>
        <family val="2"/>
        <charset val="136"/>
      </rPr>
      <t>其實好運都來自於你的氣場力量</t>
    </r>
  </si>
  <si>
    <r>
      <rPr>
        <sz val="10"/>
        <color indexed="8"/>
        <rFont val="微軟正黑體"/>
        <family val="2"/>
        <charset val="136"/>
      </rPr>
      <t>競爭力系列：</t>
    </r>
    <r>
      <rPr>
        <sz val="10"/>
        <color indexed="8"/>
        <rFont val="Arial"/>
        <family val="2"/>
      </rPr>
      <t>40</t>
    </r>
  </si>
  <si>
    <r>
      <rPr>
        <sz val="10"/>
        <color indexed="8"/>
        <rFont val="微軟正黑體"/>
        <family val="2"/>
        <charset val="136"/>
      </rPr>
      <t>連明龍</t>
    </r>
  </si>
  <si>
    <t>9789866070327</t>
  </si>
  <si>
    <t>http://www.airitibooks.com/detail.aspx?PublicationID=P20120822035</t>
  </si>
  <si>
    <r>
      <rPr>
        <sz val="10"/>
        <color indexed="8"/>
        <rFont val="微軟正黑體"/>
        <family val="2"/>
        <charset val="136"/>
      </rPr>
      <t>借力使力的證實用器操縱術</t>
    </r>
  </si>
  <si>
    <r>
      <rPr>
        <sz val="10"/>
        <color indexed="8"/>
        <rFont val="微軟正黑體"/>
        <family val="2"/>
        <charset val="136"/>
      </rPr>
      <t>競爭力系列：</t>
    </r>
    <r>
      <rPr>
        <sz val="10"/>
        <color indexed="8"/>
        <rFont val="Arial"/>
        <family val="2"/>
      </rPr>
      <t>39</t>
    </r>
  </si>
  <si>
    <t>9789866070273</t>
  </si>
  <si>
    <r>
      <t>330</t>
    </r>
    <r>
      <rPr>
        <sz val="10"/>
        <color indexed="8"/>
        <rFont val="微軟正黑體"/>
        <family val="2"/>
        <charset val="136"/>
      </rPr>
      <t>物理學</t>
    </r>
  </si>
  <si>
    <t>http://www.airitibooks.com/detail.aspx?PublicationID=P20120604040</t>
  </si>
  <si>
    <r>
      <rPr>
        <sz val="10"/>
        <color indexed="8"/>
        <rFont val="新細明體"/>
        <family val="1"/>
        <charset val="136"/>
      </rPr>
      <t>文學小說</t>
    </r>
  </si>
  <si>
    <r>
      <rPr>
        <sz val="10"/>
        <color indexed="8"/>
        <rFont val="新細明體"/>
        <family val="1"/>
        <charset val="136"/>
      </rPr>
      <t>娘家：新移民的新臺灣故事</t>
    </r>
  </si>
  <si>
    <r>
      <rPr>
        <sz val="10"/>
        <color indexed="8"/>
        <rFont val="新細明體"/>
        <family val="1"/>
        <charset val="136"/>
      </rPr>
      <t>內政部入出國及移民署</t>
    </r>
  </si>
  <si>
    <t>9789860304015</t>
  </si>
  <si>
    <t>http://www.airitibooks.com/detail.aspx?PublicationID=P20130531014</t>
  </si>
  <si>
    <r>
      <rPr>
        <sz val="10"/>
        <color indexed="8"/>
        <rFont val="微軟正黑體"/>
        <family val="2"/>
        <charset val="136"/>
      </rPr>
      <t>鄉土性‧本土化‧在地感─台灣心鄉土小說寫風貌</t>
    </r>
  </si>
  <si>
    <r>
      <rPr>
        <sz val="10"/>
        <color indexed="8"/>
        <rFont val="微軟正黑體"/>
        <family val="2"/>
        <charset val="136"/>
      </rPr>
      <t>語文類</t>
    </r>
    <r>
      <rPr>
        <sz val="10"/>
        <color indexed="8"/>
        <rFont val="Arial"/>
        <family val="2"/>
      </rPr>
      <t>106</t>
    </r>
  </si>
  <si>
    <r>
      <rPr>
        <sz val="10"/>
        <color indexed="8"/>
        <rFont val="微軟正黑體"/>
        <family val="2"/>
        <charset val="136"/>
      </rPr>
      <t>陳惠齡</t>
    </r>
  </si>
  <si>
    <t>9789577396778</t>
  </si>
  <si>
    <t>http://www.airitibooks.com/detail.aspx?PublicationID=P20101004052</t>
  </si>
  <si>
    <r>
      <rPr>
        <sz val="10"/>
        <color indexed="8"/>
        <rFont val="微軟正黑體"/>
        <family val="2"/>
        <charset val="136"/>
      </rPr>
      <t>冰點的感情世界</t>
    </r>
  </si>
  <si>
    <r>
      <rPr>
        <sz val="10"/>
        <color indexed="8"/>
        <rFont val="微軟正黑體"/>
        <family val="2"/>
        <charset val="136"/>
      </rPr>
      <t>朱佩蘭</t>
    </r>
  </si>
  <si>
    <t>9789570522822</t>
  </si>
  <si>
    <t>http://www.airitibooks.com/detail.aspx?PublicationID=P20100511015</t>
  </si>
  <si>
    <r>
      <rPr>
        <sz val="10"/>
        <color indexed="8"/>
        <rFont val="微軟正黑體"/>
        <family val="2"/>
        <charset val="136"/>
      </rPr>
      <t>漫遊香江：用放大鏡看香港</t>
    </r>
  </si>
  <si>
    <r>
      <rPr>
        <sz val="10"/>
        <color indexed="8"/>
        <rFont val="微軟正黑體"/>
        <family val="2"/>
        <charset val="136"/>
      </rPr>
      <t>王宛儒</t>
    </r>
  </si>
  <si>
    <t>9789570522679</t>
  </si>
  <si>
    <t>http://www.airitibooks.com/detail.aspx?PublicationID=P20100511012</t>
  </si>
  <si>
    <r>
      <rPr>
        <sz val="10"/>
        <color indexed="8"/>
        <rFont val="新細明體"/>
        <family val="1"/>
        <charset val="136"/>
      </rPr>
      <t>棋王、樹王、孩子王</t>
    </r>
  </si>
  <si>
    <r>
      <rPr>
        <sz val="10"/>
        <color indexed="8"/>
        <rFont val="新細明體"/>
        <family val="1"/>
        <charset val="136"/>
      </rPr>
      <t>大地出版社有限公司</t>
    </r>
  </si>
  <si>
    <r>
      <rPr>
        <sz val="10"/>
        <color indexed="8"/>
        <rFont val="新細明體"/>
        <family val="1"/>
        <charset val="136"/>
      </rPr>
      <t>大地文學：</t>
    </r>
    <r>
      <rPr>
        <sz val="10"/>
        <color indexed="8"/>
        <rFont val="Arial"/>
        <family val="2"/>
      </rPr>
      <t>21</t>
    </r>
  </si>
  <si>
    <r>
      <rPr>
        <sz val="10"/>
        <color indexed="8"/>
        <rFont val="新細明體"/>
        <family val="1"/>
        <charset val="136"/>
      </rPr>
      <t>阿城</t>
    </r>
  </si>
  <si>
    <t>9789867480767</t>
  </si>
  <si>
    <t>http://www.airitibooks.com/detail.aspx?PublicationID=P20120621254</t>
  </si>
  <si>
    <r>
      <rPr>
        <sz val="10"/>
        <color indexed="8"/>
        <rFont val="新細明體"/>
        <family val="1"/>
        <charset val="136"/>
      </rPr>
      <t>提燈天使：南丁格爾</t>
    </r>
  </si>
  <si>
    <r>
      <rPr>
        <sz val="10"/>
        <color indexed="8"/>
        <rFont val="新細明體"/>
        <family val="1"/>
        <charset val="136"/>
      </rPr>
      <t>驛站文化事業有限公司</t>
    </r>
  </si>
  <si>
    <r>
      <rPr>
        <sz val="10"/>
        <color indexed="8"/>
        <rFont val="新細明體"/>
        <family val="1"/>
        <charset val="136"/>
      </rPr>
      <t>徐琰</t>
    </r>
  </si>
  <si>
    <t>9789866838170</t>
  </si>
  <si>
    <r>
      <t>410</t>
    </r>
    <r>
      <rPr>
        <sz val="10"/>
        <color indexed="8"/>
        <rFont val="新細明體"/>
        <family val="1"/>
        <charset val="136"/>
      </rPr>
      <t>醫藥</t>
    </r>
  </si>
  <si>
    <t>http://www.airitibooks.com/detail.aspx?PublicationID=P20090219191</t>
  </si>
  <si>
    <r>
      <rPr>
        <sz val="10"/>
        <color indexed="8"/>
        <rFont val="微軟正黑體"/>
        <family val="2"/>
        <charset val="136"/>
      </rPr>
      <t>李商隱〈不圓滿〉詩境探微</t>
    </r>
  </si>
  <si>
    <r>
      <rPr>
        <sz val="10"/>
        <color indexed="8"/>
        <rFont val="微軟正黑體"/>
        <family val="2"/>
        <charset val="136"/>
      </rPr>
      <t>方蓮華</t>
    </r>
  </si>
  <si>
    <t>957668787X</t>
  </si>
  <si>
    <t>http://www.airitibooks.com/detail.aspx?PublicationID=P20090331027</t>
  </si>
  <si>
    <r>
      <rPr>
        <sz val="10"/>
        <color indexed="8"/>
        <rFont val="微軟正黑體"/>
        <family val="2"/>
        <charset val="136"/>
      </rPr>
      <t>文學小說</t>
    </r>
    <phoneticPr fontId="9" type="noConversion"/>
  </si>
  <si>
    <r>
      <rPr>
        <sz val="10"/>
        <color indexed="8"/>
        <rFont val="微軟正黑體"/>
        <family val="2"/>
        <charset val="136"/>
      </rPr>
      <t>我家在哪裡？</t>
    </r>
  </si>
  <si>
    <r>
      <rPr>
        <sz val="10"/>
        <color indexed="8"/>
        <rFont val="微軟正黑體"/>
        <family val="2"/>
        <charset val="136"/>
      </rPr>
      <t>新苗文化事業有限公司</t>
    </r>
  </si>
  <si>
    <r>
      <rPr>
        <sz val="10"/>
        <color indexed="8"/>
        <rFont val="微軟正黑體"/>
        <family val="2"/>
        <charset val="136"/>
      </rPr>
      <t>李光福</t>
    </r>
  </si>
  <si>
    <t>9789574515097</t>
  </si>
  <si>
    <t>http://www.airitibooks.com/detail.aspx?PublicationID=P20120606026</t>
  </si>
  <si>
    <r>
      <rPr>
        <sz val="10"/>
        <color indexed="8"/>
        <rFont val="微軟正黑體"/>
        <family val="2"/>
        <charset val="136"/>
      </rPr>
      <t>綠岸圍城‧浮洲島</t>
    </r>
    <phoneticPr fontId="9" type="noConversion"/>
  </si>
  <si>
    <r>
      <rPr>
        <sz val="10"/>
        <color indexed="8"/>
        <rFont val="微軟正黑體"/>
        <family val="2"/>
        <charset val="136"/>
      </rPr>
      <t>明日工作室股份有限公司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</si>
  <si>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鐵道少女，支線青年，愛亞，朱天心</t>
    </r>
    <phoneticPr fontId="9" type="noConversion"/>
  </si>
  <si>
    <t>9789862903568</t>
  </si>
  <si>
    <r>
      <t>7</t>
    </r>
    <r>
      <rPr>
        <sz val="10"/>
        <color indexed="8"/>
        <rFont val="微軟正黑體"/>
        <family val="2"/>
        <charset val="136"/>
      </rPr>
      <t>世界史地</t>
    </r>
    <phoneticPr fontId="9" type="noConversion"/>
  </si>
  <si>
    <r>
      <t>730</t>
    </r>
    <r>
      <rPr>
        <sz val="10"/>
        <color indexed="8"/>
        <rFont val="微軟正黑體"/>
        <family val="2"/>
        <charset val="136"/>
      </rPr>
      <t>亞洲史地</t>
    </r>
    <phoneticPr fontId="9" type="noConversion"/>
  </si>
  <si>
    <t>http://www.airitibooks.com/detail.aspx?PublicationID=P20120924025</t>
  </si>
  <si>
    <r>
      <rPr>
        <sz val="10"/>
        <color indexed="8"/>
        <rFont val="微軟正黑體"/>
        <family val="2"/>
        <charset val="136"/>
      </rPr>
      <t>快樂！簡單過生活</t>
    </r>
  </si>
  <si>
    <r>
      <rPr>
        <sz val="10"/>
        <color indexed="8"/>
        <rFont val="微軟正黑體"/>
        <family val="2"/>
        <charset val="136"/>
      </rPr>
      <t>自在人生</t>
    </r>
    <r>
      <rPr>
        <sz val="10"/>
        <color indexed="8"/>
        <rFont val="Arial"/>
        <family val="2"/>
      </rPr>
      <t>23</t>
    </r>
  </si>
  <si>
    <r>
      <rPr>
        <sz val="10"/>
        <color indexed="8"/>
        <rFont val="微軟正黑體"/>
        <family val="2"/>
        <charset val="136"/>
      </rPr>
      <t>賴淑惠</t>
    </r>
  </si>
  <si>
    <t>9789861974811</t>
  </si>
  <si>
    <t>http://www.airitibooks.com/detail.aspx?PublicationID=P20120522086</t>
  </si>
  <si>
    <r>
      <rPr>
        <sz val="10"/>
        <color indexed="8"/>
        <rFont val="微軟正黑體"/>
        <family val="2"/>
        <charset val="136"/>
      </rPr>
      <t>深紅天空</t>
    </r>
  </si>
  <si>
    <r>
      <rPr>
        <sz val="10"/>
        <color indexed="8"/>
        <rFont val="微軟正黑體"/>
        <family val="2"/>
        <charset val="136"/>
      </rPr>
      <t>凌零出版社</t>
    </r>
  </si>
  <si>
    <r>
      <rPr>
        <sz val="10"/>
        <color indexed="8"/>
        <rFont val="微軟正黑體"/>
        <family val="2"/>
        <charset val="136"/>
      </rPr>
      <t>周既明</t>
    </r>
  </si>
  <si>
    <t>9789868881105</t>
  </si>
  <si>
    <t>http://www.airitibooks.com/detail.aspx?PublicationID=P20121025002</t>
  </si>
  <si>
    <r>
      <rPr>
        <sz val="10"/>
        <color indexed="8"/>
        <rFont val="微軟正黑體"/>
        <family val="2"/>
        <charset val="136"/>
      </rPr>
      <t>禁忌</t>
    </r>
    <r>
      <rPr>
        <sz val="10"/>
        <color indexed="8"/>
        <rFont val="Arial"/>
        <family val="2"/>
      </rPr>
      <t>II</t>
    </r>
    <r>
      <rPr>
        <sz val="10"/>
        <color indexed="8"/>
        <rFont val="微軟正黑體"/>
        <family val="2"/>
        <charset val="136"/>
      </rPr>
      <t>：兩性相處不可逾越的</t>
    </r>
    <r>
      <rPr>
        <sz val="10"/>
        <color indexed="8"/>
        <rFont val="Arial"/>
        <family val="2"/>
      </rPr>
      <t>46</t>
    </r>
    <r>
      <rPr>
        <sz val="10"/>
        <color indexed="8"/>
        <rFont val="微軟正黑體"/>
        <family val="2"/>
        <charset val="136"/>
      </rPr>
      <t>條界線</t>
    </r>
  </si>
  <si>
    <r>
      <rPr>
        <sz val="10"/>
        <color indexed="8"/>
        <rFont val="微軟正黑體"/>
        <family val="2"/>
        <charset val="136"/>
      </rPr>
      <t>意象文化事業有限公司</t>
    </r>
  </si>
  <si>
    <r>
      <rPr>
        <sz val="10"/>
        <color indexed="8"/>
        <rFont val="微軟正黑體"/>
        <family val="2"/>
        <charset val="136"/>
      </rPr>
      <t>紫檀</t>
    </r>
  </si>
  <si>
    <t>9789866299100</t>
  </si>
  <si>
    <t>http://www.airitibooks.com/detail.aspx?PublicationID=P20110907027</t>
  </si>
  <si>
    <r>
      <rPr>
        <sz val="10"/>
        <color indexed="8"/>
        <rFont val="微軟正黑體"/>
        <family val="2"/>
        <charset val="136"/>
      </rPr>
      <t>生命是很棒的禮物</t>
    </r>
  </si>
  <si>
    <r>
      <rPr>
        <sz val="10"/>
        <color indexed="8"/>
        <rFont val="微軟正黑體"/>
        <family val="2"/>
        <charset val="136"/>
      </rPr>
      <t>邱珍琬</t>
    </r>
  </si>
  <si>
    <t>9789866498800</t>
  </si>
  <si>
    <t>http://www.airitibooks.com/detail.aspx?PublicationID=P20101025001</t>
  </si>
  <si>
    <r>
      <rPr>
        <sz val="10"/>
        <color indexed="8"/>
        <rFont val="新細明體"/>
        <family val="1"/>
        <charset val="136"/>
      </rPr>
      <t>張秀亞散文精選</t>
    </r>
  </si>
  <si>
    <r>
      <rPr>
        <sz val="10"/>
        <color indexed="8"/>
        <rFont val="新細明體"/>
        <family val="1"/>
        <charset val="136"/>
      </rPr>
      <t>臺灣商務印書館（股）公司</t>
    </r>
  </si>
  <si>
    <r>
      <rPr>
        <sz val="10"/>
        <color indexed="8"/>
        <rFont val="新細明體"/>
        <family val="1"/>
        <charset val="136"/>
      </rPr>
      <t>張秀亞</t>
    </r>
  </si>
  <si>
    <t>9789570522815</t>
  </si>
  <si>
    <t>http://www.airitibooks.com/detail.aspx?PublicationID=P20100511016</t>
  </si>
  <si>
    <r>
      <rPr>
        <sz val="10"/>
        <color indexed="8"/>
        <rFont val="新細明體"/>
        <family val="1"/>
        <charset val="136"/>
      </rPr>
      <t>大和英豪─豐臣秀吉</t>
    </r>
  </si>
  <si>
    <r>
      <rPr>
        <sz val="10"/>
        <color indexed="8"/>
        <rFont val="新細明體"/>
        <family val="1"/>
        <charset val="136"/>
      </rPr>
      <t>陳渠蘭</t>
    </r>
  </si>
  <si>
    <t>9789867448958</t>
  </si>
  <si>
    <t>http://www.airitibooks.com/detail.aspx?PublicationID=P20100827034</t>
  </si>
  <si>
    <r>
      <rPr>
        <sz val="10"/>
        <color indexed="8"/>
        <rFont val="新細明體"/>
        <family val="1"/>
        <charset val="136"/>
      </rPr>
      <t>風林火山─武田信玄</t>
    </r>
  </si>
  <si>
    <r>
      <rPr>
        <sz val="10"/>
        <color indexed="8"/>
        <rFont val="新細明體"/>
        <family val="1"/>
        <charset val="136"/>
      </rPr>
      <t>陳春燕</t>
    </r>
  </si>
  <si>
    <t>9789866838033</t>
  </si>
  <si>
    <t>http://www.airitibooks.com/detail.aspx?PublicationID=P20100827036</t>
  </si>
  <si>
    <r>
      <rPr>
        <sz val="10"/>
        <color indexed="8"/>
        <rFont val="新細明體"/>
        <family val="1"/>
        <charset val="136"/>
      </rPr>
      <t>疾風迅雷─伊達政宗</t>
    </r>
  </si>
  <si>
    <r>
      <rPr>
        <sz val="10"/>
        <color indexed="8"/>
        <rFont val="新細明體"/>
        <family val="1"/>
        <charset val="136"/>
      </rPr>
      <t>鴻葉</t>
    </r>
  </si>
  <si>
    <t>9789866838064</t>
  </si>
  <si>
    <t>http://www.airitibooks.com/detail.aspx?PublicationID=P20100827037</t>
  </si>
  <si>
    <r>
      <rPr>
        <sz val="10"/>
        <color indexed="8"/>
        <rFont val="新細明體"/>
        <family val="1"/>
        <charset val="136"/>
      </rPr>
      <t>越後之龍─上杉謙信</t>
    </r>
  </si>
  <si>
    <t>9789866838255</t>
  </si>
  <si>
    <t>http://www.airitibooks.com/detail.aspx?PublicationID=P20100827038</t>
  </si>
  <si>
    <r>
      <rPr>
        <sz val="10"/>
        <color indexed="8"/>
        <rFont val="新細明體"/>
        <family val="1"/>
        <charset val="136"/>
      </rPr>
      <t>亂世梟雄─織田信長</t>
    </r>
  </si>
  <si>
    <r>
      <rPr>
        <sz val="10"/>
        <color indexed="8"/>
        <rFont val="新細明體"/>
        <family val="1"/>
        <charset val="136"/>
      </rPr>
      <t>黎南</t>
    </r>
  </si>
  <si>
    <t>9789866838002</t>
  </si>
  <si>
    <t>http://www.airitibooks.com/detail.aspx?PublicationID=P20100827035</t>
  </si>
  <si>
    <r>
      <rPr>
        <sz val="10"/>
        <color indexed="8"/>
        <rFont val="新細明體"/>
        <family val="1"/>
        <charset val="136"/>
      </rPr>
      <t>戰國雄才─德川家康</t>
    </r>
  </si>
  <si>
    <t>9789867448910</t>
  </si>
  <si>
    <t>http://www.airitibooks.com/detail.aspx?PublicationID=P20100827033</t>
  </si>
  <si>
    <r>
      <rPr>
        <sz val="10"/>
        <color indexed="8"/>
        <rFont val="微軟正黑體"/>
        <family val="2"/>
        <charset val="136"/>
      </rPr>
      <t>悠悠『胞波』未了情</t>
    </r>
  </si>
  <si>
    <r>
      <rPr>
        <sz val="10"/>
        <color indexed="8"/>
        <rFont val="微軟正黑體"/>
        <family val="2"/>
        <charset val="136"/>
      </rPr>
      <t>陳寶鎏</t>
    </r>
  </si>
  <si>
    <t>9789814343213</t>
  </si>
  <si>
    <t>http://www.airitibooks.com/detail.aspx?PublicationID=P20121218038</t>
  </si>
  <si>
    <r>
      <rPr>
        <sz val="10"/>
        <color indexed="8"/>
        <rFont val="微軟正黑體"/>
        <family val="2"/>
        <charset val="136"/>
      </rPr>
      <t>大信若盲</t>
    </r>
  </si>
  <si>
    <r>
      <rPr>
        <sz val="10"/>
        <color indexed="8"/>
        <rFont val="微軟正黑體"/>
        <family val="2"/>
        <charset val="136"/>
      </rPr>
      <t>主流出版有限公司</t>
    </r>
  </si>
  <si>
    <r>
      <t>LOGOS</t>
    </r>
    <r>
      <rPr>
        <sz val="10"/>
        <color indexed="8"/>
        <rFont val="微軟正黑體"/>
        <family val="2"/>
        <charset val="136"/>
      </rPr>
      <t>系列</t>
    </r>
    <r>
      <rPr>
        <sz val="10"/>
        <color indexed="8"/>
        <rFont val="Arial"/>
        <family val="2"/>
      </rPr>
      <t>2</t>
    </r>
  </si>
  <si>
    <r>
      <rPr>
        <sz val="10"/>
        <color indexed="8"/>
        <rFont val="微軟正黑體"/>
        <family val="2"/>
        <charset val="136"/>
      </rPr>
      <t>殷穎</t>
    </r>
  </si>
  <si>
    <t>9789868639935</t>
  </si>
  <si>
    <r>
      <t>240</t>
    </r>
    <r>
      <rPr>
        <sz val="10"/>
        <color indexed="8"/>
        <rFont val="微軟正黑體"/>
        <family val="2"/>
        <charset val="136"/>
      </rPr>
      <t>基督教</t>
    </r>
  </si>
  <si>
    <t>http://www.airitibooks.com/detail.aspx?PublicationID=P20120919010</t>
  </si>
  <si>
    <r>
      <rPr>
        <sz val="10"/>
        <color indexed="8"/>
        <rFont val="新細明體"/>
        <family val="1"/>
        <charset val="136"/>
      </rPr>
      <t>身為女人不能不懂的事</t>
    </r>
  </si>
  <si>
    <r>
      <rPr>
        <sz val="10"/>
        <color indexed="8"/>
        <rFont val="新細明體"/>
        <family val="1"/>
        <charset val="136"/>
      </rPr>
      <t>婦女與生活社文化事業有限公司</t>
    </r>
  </si>
  <si>
    <r>
      <rPr>
        <sz val="10"/>
        <color indexed="8"/>
        <rFont val="新細明體"/>
        <family val="1"/>
        <charset val="136"/>
      </rPr>
      <t>精緻生活：</t>
    </r>
    <r>
      <rPr>
        <sz val="10"/>
        <color indexed="8"/>
        <rFont val="Arial"/>
        <family val="2"/>
      </rPr>
      <t>27</t>
    </r>
  </si>
  <si>
    <r>
      <rPr>
        <sz val="10"/>
        <color indexed="8"/>
        <rFont val="新細明體"/>
        <family val="1"/>
        <charset val="136"/>
      </rPr>
      <t>張曉惠</t>
    </r>
  </si>
  <si>
    <t>9789867273840</t>
  </si>
  <si>
    <t>http://www.airitibooks.com/detail.aspx?PublicationID=P20120704050</t>
  </si>
  <si>
    <r>
      <rPr>
        <sz val="10"/>
        <color indexed="8"/>
        <rFont val="微軟正黑體"/>
        <family val="2"/>
        <charset val="136"/>
      </rPr>
      <t>微美</t>
    </r>
  </si>
  <si>
    <r>
      <rPr>
        <sz val="10"/>
        <color indexed="8"/>
        <rFont val="微軟正黑體"/>
        <family val="2"/>
        <charset val="136"/>
      </rPr>
      <t>顏艾琳</t>
    </r>
  </si>
  <si>
    <t>9789868592742</t>
  </si>
  <si>
    <t>http://www.airitibooks.com/detail.aspx?PublicationID=P20120319027</t>
  </si>
  <si>
    <r>
      <rPr>
        <sz val="10"/>
        <color indexed="8"/>
        <rFont val="新細明體"/>
        <family val="1"/>
        <charset val="136"/>
      </rPr>
      <t>每段感情，都是幸福的記號</t>
    </r>
  </si>
  <si>
    <r>
      <rPr>
        <sz val="10"/>
        <color indexed="8"/>
        <rFont val="新細明體"/>
        <family val="1"/>
        <charset val="136"/>
      </rPr>
      <t>時報文化出版企業股份有限公司</t>
    </r>
  </si>
  <si>
    <r>
      <rPr>
        <sz val="10"/>
        <color indexed="8"/>
        <rFont val="新細明體"/>
        <family val="1"/>
        <charset val="136"/>
      </rPr>
      <t>吳若權作品集</t>
    </r>
    <r>
      <rPr>
        <sz val="10"/>
        <color indexed="8"/>
        <rFont val="Arial"/>
        <family val="2"/>
      </rPr>
      <t>15</t>
    </r>
  </si>
  <si>
    <r>
      <rPr>
        <sz val="10"/>
        <color indexed="8"/>
        <rFont val="新細明體"/>
        <family val="1"/>
        <charset val="136"/>
      </rPr>
      <t>吳若權</t>
    </r>
  </si>
  <si>
    <t>9789571347660</t>
  </si>
  <si>
    <t>http://www.airitibooks.com/detail.aspx?PublicationID=P20100427007</t>
  </si>
  <si>
    <r>
      <rPr>
        <sz val="10"/>
        <color indexed="8"/>
        <rFont val="新細明體"/>
        <family val="1"/>
        <charset val="136"/>
      </rPr>
      <t>懂得付出，才會幸福！</t>
    </r>
  </si>
  <si>
    <r>
      <rPr>
        <sz val="10"/>
        <color indexed="8"/>
        <rFont val="新細明體"/>
        <family val="1"/>
        <charset val="136"/>
      </rPr>
      <t>吳若權作品集</t>
    </r>
    <r>
      <rPr>
        <sz val="10"/>
        <color indexed="8"/>
        <rFont val="Arial"/>
        <family val="2"/>
      </rPr>
      <t>14</t>
    </r>
  </si>
  <si>
    <t>9789571346861</t>
  </si>
  <si>
    <t>http://www.airitibooks.com/detail.aspx?PublicationID=P20100427020</t>
  </si>
  <si>
    <r>
      <rPr>
        <sz val="10"/>
        <color indexed="8"/>
        <rFont val="新細明體"/>
        <family val="1"/>
        <charset val="136"/>
      </rPr>
      <t>因為不一樣，愛得更堅強！</t>
    </r>
  </si>
  <si>
    <r>
      <rPr>
        <sz val="10"/>
        <color indexed="8"/>
        <rFont val="新細明體"/>
        <family val="1"/>
        <charset val="136"/>
      </rPr>
      <t>吳若權作品集</t>
    </r>
    <r>
      <rPr>
        <sz val="10"/>
        <color indexed="8"/>
        <rFont val="Arial"/>
        <family val="2"/>
      </rPr>
      <t>12</t>
    </r>
  </si>
  <si>
    <t>9789571345512</t>
  </si>
  <si>
    <t>http://www.airitibooks.com/detail.aspx?PublicationID=P20100618076</t>
  </si>
  <si>
    <r>
      <rPr>
        <sz val="10"/>
        <color indexed="8"/>
        <rFont val="微軟正黑體"/>
        <family val="2"/>
        <charset val="136"/>
      </rPr>
      <t>我的警察生涯</t>
    </r>
  </si>
  <si>
    <r>
      <rPr>
        <sz val="10"/>
        <color indexed="8"/>
        <rFont val="微軟正黑體"/>
        <family val="2"/>
        <charset val="136"/>
      </rPr>
      <t>博學天地出版社</t>
    </r>
  </si>
  <si>
    <r>
      <rPr>
        <sz val="10"/>
        <color indexed="8"/>
        <rFont val="微軟正黑體"/>
        <family val="2"/>
        <charset val="136"/>
      </rPr>
      <t>呂奇</t>
    </r>
  </si>
  <si>
    <t>9789889981297</t>
  </si>
  <si>
    <r>
      <t>080</t>
    </r>
    <r>
      <rPr>
        <sz val="10"/>
        <color indexed="8"/>
        <rFont val="微軟正黑體"/>
        <family val="2"/>
        <charset val="136"/>
      </rPr>
      <t>普通叢書</t>
    </r>
  </si>
  <si>
    <t>http://www.airitibooks.com/detail.aspx?PublicationID=P20110302017</t>
  </si>
  <si>
    <r>
      <rPr>
        <sz val="10"/>
        <color indexed="8"/>
        <rFont val="微軟正黑體"/>
        <family val="2"/>
        <charset val="136"/>
      </rPr>
      <t>幸福大道</t>
    </r>
    <r>
      <rPr>
        <sz val="10"/>
        <color indexed="8"/>
        <rFont val="Arial"/>
        <family val="2"/>
      </rPr>
      <t>145</t>
    </r>
    <r>
      <rPr>
        <sz val="10"/>
        <color indexed="8"/>
        <rFont val="微軟正黑體"/>
        <family val="2"/>
        <charset val="136"/>
      </rPr>
      <t>號</t>
    </r>
  </si>
  <si>
    <r>
      <rPr>
        <sz val="10"/>
        <color indexed="8"/>
        <rFont val="微軟正黑體"/>
        <family val="2"/>
        <charset val="136"/>
      </rPr>
      <t>愛‧智慧與學習</t>
    </r>
    <r>
      <rPr>
        <sz val="10"/>
        <color indexed="8"/>
        <rFont val="Arial"/>
        <family val="2"/>
      </rPr>
      <t>C08</t>
    </r>
  </si>
  <si>
    <r>
      <rPr>
        <sz val="10"/>
        <color indexed="8"/>
        <rFont val="微軟正黑體"/>
        <family val="2"/>
        <charset val="136"/>
      </rPr>
      <t>青山</t>
    </r>
  </si>
  <si>
    <t>9789865997052</t>
  </si>
  <si>
    <t>http://www.airitibooks.com/detail.aspx?PublicationID=P20121009026</t>
  </si>
  <si>
    <r>
      <rPr>
        <sz val="10"/>
        <color indexed="8"/>
        <rFont val="微軟正黑體"/>
        <family val="2"/>
        <charset val="136"/>
      </rPr>
      <t>春之卷：極簡美文</t>
    </r>
  </si>
  <si>
    <r>
      <rPr>
        <sz val="10"/>
        <color indexed="8"/>
        <rFont val="微軟正黑體"/>
        <family val="2"/>
        <charset val="136"/>
      </rPr>
      <t>愛‧智慧與學習</t>
    </r>
    <r>
      <rPr>
        <sz val="10"/>
        <color indexed="8"/>
        <rFont val="Arial"/>
        <family val="2"/>
      </rPr>
      <t>C07</t>
    </r>
  </si>
  <si>
    <t>9789865997007</t>
  </si>
  <si>
    <t>http://www.airitibooks.com/detail.aspx?PublicationID=P20121009025</t>
  </si>
  <si>
    <r>
      <rPr>
        <sz val="10"/>
        <color indexed="8"/>
        <rFont val="微軟正黑體"/>
        <family val="2"/>
        <charset val="136"/>
      </rPr>
      <t>珍藏美麗的童話</t>
    </r>
  </si>
  <si>
    <r>
      <rPr>
        <sz val="10"/>
        <color indexed="8"/>
        <rFont val="微軟正黑體"/>
        <family val="2"/>
        <charset val="136"/>
      </rPr>
      <t>愛‧智慧與學習</t>
    </r>
    <r>
      <rPr>
        <sz val="10"/>
        <color indexed="8"/>
        <rFont val="Arial"/>
        <family val="2"/>
      </rPr>
      <t>C10</t>
    </r>
  </si>
  <si>
    <t>9789865997120</t>
  </si>
  <si>
    <t>http://www.airitibooks.com/detail.aspx?PublicationID=P20121009028</t>
  </si>
  <si>
    <r>
      <rPr>
        <sz val="10"/>
        <color indexed="8"/>
        <rFont val="微軟正黑體"/>
        <family val="2"/>
        <charset val="136"/>
      </rPr>
      <t>秋之卷：極簡美文</t>
    </r>
  </si>
  <si>
    <r>
      <rPr>
        <sz val="10"/>
        <color indexed="8"/>
        <rFont val="微軟正黑體"/>
        <family val="2"/>
        <charset val="136"/>
      </rPr>
      <t>愛‧智慧與學習</t>
    </r>
    <r>
      <rPr>
        <sz val="10"/>
        <color indexed="8"/>
        <rFont val="Arial"/>
        <family val="2"/>
      </rPr>
      <t>C13</t>
    </r>
  </si>
  <si>
    <t>9789865997144</t>
  </si>
  <si>
    <t>http://www.airitibooks.com/detail.aspx?PublicationID=P20121009030</t>
  </si>
  <si>
    <r>
      <rPr>
        <sz val="10"/>
        <color indexed="8"/>
        <rFont val="微軟正黑體"/>
        <family val="2"/>
        <charset val="136"/>
      </rPr>
      <t>夏之卷：極簡美文</t>
    </r>
  </si>
  <si>
    <r>
      <rPr>
        <sz val="10"/>
        <color indexed="8"/>
        <rFont val="微軟正黑體"/>
        <family val="2"/>
        <charset val="136"/>
      </rPr>
      <t>愛‧智慧與學習</t>
    </r>
    <r>
      <rPr>
        <sz val="10"/>
        <color indexed="8"/>
        <rFont val="Arial"/>
        <family val="2"/>
      </rPr>
      <t>C11</t>
    </r>
  </si>
  <si>
    <t>9789865997137</t>
  </si>
  <si>
    <t>http://www.airitibooks.com/detail.aspx?PublicationID=P20121009029</t>
  </si>
  <si>
    <r>
      <rPr>
        <sz val="10"/>
        <color indexed="8"/>
        <rFont val="微軟正黑體"/>
        <family val="2"/>
        <charset val="136"/>
      </rPr>
      <t>愛的教育（續）</t>
    </r>
  </si>
  <si>
    <r>
      <rPr>
        <sz val="10"/>
        <color indexed="8"/>
        <rFont val="微軟正黑體"/>
        <family val="2"/>
        <charset val="136"/>
      </rPr>
      <t>教育書</t>
    </r>
    <r>
      <rPr>
        <sz val="10"/>
        <color indexed="8"/>
        <rFont val="Arial"/>
        <family val="2"/>
      </rPr>
      <t>A17</t>
    </r>
  </si>
  <si>
    <r>
      <rPr>
        <sz val="10"/>
        <color indexed="8"/>
        <rFont val="微軟正黑體"/>
        <family val="2"/>
        <charset val="136"/>
      </rPr>
      <t>（義）孟德格查</t>
    </r>
  </si>
  <si>
    <t>9789868767485</t>
  </si>
  <si>
    <t>http://www.airitibooks.com/detail.aspx?PublicationID=P20121009016</t>
  </si>
  <si>
    <r>
      <rPr>
        <sz val="10"/>
        <color indexed="8"/>
        <rFont val="微軟正黑體"/>
        <family val="2"/>
        <charset val="136"/>
      </rPr>
      <t>大話女王</t>
    </r>
  </si>
  <si>
    <r>
      <rPr>
        <sz val="10"/>
        <color indexed="8"/>
        <rFont val="微軟正黑體"/>
        <family val="2"/>
        <charset val="136"/>
      </rPr>
      <t>六六</t>
    </r>
  </si>
  <si>
    <t>9789867233998</t>
  </si>
  <si>
    <t>http://www.airitibooks.com/detail.aspx?PublicationID=P20120523004</t>
  </si>
  <si>
    <r>
      <rPr>
        <sz val="10"/>
        <color indexed="8"/>
        <rFont val="微軟正黑體"/>
        <family val="2"/>
        <charset val="136"/>
      </rPr>
      <t>人生自是有情癡：寫給情人的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首浪漫古典詩詞</t>
    </r>
  </si>
  <si>
    <t>Goodlife07</t>
  </si>
  <si>
    <r>
      <rPr>
        <sz val="10"/>
        <color indexed="8"/>
        <rFont val="微軟正黑體"/>
        <family val="2"/>
        <charset val="136"/>
      </rPr>
      <t>王鼎，李嫈婷</t>
    </r>
  </si>
  <si>
    <t>9789866141119</t>
  </si>
  <si>
    <t>http://www.airitibooks.com/detail.aspx?PublicationID=P20110921019</t>
  </si>
  <si>
    <r>
      <rPr>
        <sz val="10"/>
        <color indexed="8"/>
        <rFont val="微軟正黑體"/>
        <family val="2"/>
        <charset val="136"/>
      </rPr>
      <t>情感‧想像與詮釋─古典小說論集</t>
    </r>
  </si>
  <si>
    <r>
      <rPr>
        <sz val="10"/>
        <color indexed="8"/>
        <rFont val="微軟正黑體"/>
        <family val="2"/>
        <charset val="136"/>
      </rPr>
      <t>語文類</t>
    </r>
    <r>
      <rPr>
        <sz val="10"/>
        <color indexed="8"/>
        <rFont val="Arial"/>
        <family val="2"/>
      </rPr>
      <t>108</t>
    </r>
  </si>
  <si>
    <t>9789577396853</t>
  </si>
  <si>
    <t>http://www.airitibooks.com/detail.aspx?PublicationID=P20101004054</t>
  </si>
  <si>
    <r>
      <rPr>
        <sz val="10"/>
        <color indexed="8"/>
        <rFont val="微軟正黑體"/>
        <family val="2"/>
        <charset val="136"/>
      </rPr>
      <t>漂流</t>
    </r>
    <r>
      <rPr>
        <sz val="10"/>
        <color indexed="8"/>
        <rFont val="Arial"/>
        <family val="2"/>
      </rPr>
      <t>Dirfting</t>
    </r>
  </si>
  <si>
    <r>
      <rPr>
        <sz val="10"/>
        <color indexed="8"/>
        <rFont val="微軟正黑體"/>
        <family val="2"/>
        <charset val="136"/>
      </rPr>
      <t>新觀念出版社</t>
    </r>
  </si>
  <si>
    <r>
      <rPr>
        <sz val="10"/>
        <color indexed="8"/>
        <rFont val="微軟正黑體"/>
        <family val="2"/>
        <charset val="136"/>
      </rPr>
      <t>新觀念出版社編輯室，陳中</t>
    </r>
  </si>
  <si>
    <t>9789868317345</t>
  </si>
  <si>
    <t>http://www.airitibooks.com/detail.aspx?PublicationID=P20111006015</t>
  </si>
  <si>
    <r>
      <rPr>
        <sz val="10"/>
        <color indexed="8"/>
        <rFont val="微軟正黑體"/>
        <family val="2"/>
        <charset val="136"/>
      </rPr>
      <t>大宋帝國，一路往南走</t>
    </r>
  </si>
  <si>
    <r>
      <rPr>
        <sz val="10"/>
        <color indexed="8"/>
        <rFont val="微軟正黑體"/>
        <family val="2"/>
        <charset val="136"/>
      </rPr>
      <t>姚偉、于茂世</t>
    </r>
  </si>
  <si>
    <t>9789865951030</t>
  </si>
  <si>
    <t>http://www.airitibooks.com/detail.aspx?PublicationID=P20130109018</t>
  </si>
  <si>
    <r>
      <rPr>
        <sz val="10"/>
        <color indexed="8"/>
        <rFont val="微軟正黑體"/>
        <family val="2"/>
        <charset val="136"/>
      </rPr>
      <t>書包裡的女巫：史上最神奇的</t>
    </r>
    <r>
      <rPr>
        <sz val="10"/>
        <color indexed="8"/>
        <rFont val="Arial"/>
        <family val="2"/>
      </rPr>
      <t>50</t>
    </r>
    <r>
      <rPr>
        <sz val="10"/>
        <color indexed="8"/>
        <rFont val="微軟正黑體"/>
        <family val="2"/>
        <charset val="136"/>
      </rPr>
      <t>個魔法童話</t>
    </r>
  </si>
  <si>
    <r>
      <rPr>
        <sz val="10"/>
        <color indexed="8"/>
        <rFont val="微軟正黑體"/>
        <family val="2"/>
        <charset val="136"/>
      </rPr>
      <t>青少年百科：</t>
    </r>
    <r>
      <rPr>
        <sz val="10"/>
        <color indexed="8"/>
        <rFont val="Arial"/>
        <family val="2"/>
      </rPr>
      <t>01</t>
    </r>
  </si>
  <si>
    <r>
      <rPr>
        <sz val="10"/>
        <color indexed="8"/>
        <rFont val="微軟正黑體"/>
        <family val="2"/>
        <charset val="136"/>
      </rPr>
      <t>詹智輝</t>
    </r>
  </si>
  <si>
    <t>9789868798236</t>
  </si>
  <si>
    <t>http://www.airitibooks.com/detail.aspx?PublicationID=P20120822029</t>
  </si>
  <si>
    <r>
      <rPr>
        <sz val="10"/>
        <color indexed="8"/>
        <rFont val="微軟正黑體"/>
        <family val="2"/>
        <charset val="136"/>
      </rPr>
      <t>答案─生命隨心轉</t>
    </r>
  </si>
  <si>
    <r>
      <rPr>
        <sz val="10"/>
        <color indexed="8"/>
        <rFont val="微軟正黑體"/>
        <family val="2"/>
        <charset val="136"/>
      </rPr>
      <t>林幸惠</t>
    </r>
  </si>
  <si>
    <t>9575225279</t>
  </si>
  <si>
    <t>http://www.airitibooks.com/detail.aspx?PublicationID=P20120319025</t>
  </si>
  <si>
    <r>
      <rPr>
        <sz val="10"/>
        <color indexed="8"/>
        <rFont val="微軟正黑體"/>
        <family val="2"/>
        <charset val="136"/>
      </rPr>
      <t>智者說故事之伊索先生說故事</t>
    </r>
  </si>
  <si>
    <r>
      <rPr>
        <sz val="10"/>
        <color indexed="8"/>
        <rFont val="微軟正黑體"/>
        <family val="2"/>
        <charset val="136"/>
      </rPr>
      <t>故事河</t>
    </r>
    <r>
      <rPr>
        <sz val="10"/>
        <color indexed="8"/>
        <rFont val="Arial"/>
        <family val="2"/>
      </rPr>
      <t>SC01</t>
    </r>
  </si>
  <si>
    <r>
      <rPr>
        <sz val="10"/>
        <color indexed="8"/>
        <rFont val="微軟正黑體"/>
        <family val="2"/>
        <charset val="136"/>
      </rPr>
      <t>（古希臘）伊索，冀午</t>
    </r>
  </si>
  <si>
    <t>9789865997076</t>
  </si>
  <si>
    <t>http://www.airitibooks.com/detail.aspx?PublicationID=P20121009040</t>
  </si>
  <si>
    <r>
      <rPr>
        <sz val="10"/>
        <color indexed="8"/>
        <rFont val="微軟正黑體"/>
        <family val="2"/>
        <charset val="136"/>
      </rPr>
      <t>只要富貴不要病</t>
    </r>
    <r>
      <rPr>
        <sz val="10"/>
        <color indexed="8"/>
        <rFont val="Arial"/>
        <family val="2"/>
      </rPr>
      <t>—</t>
    </r>
    <r>
      <rPr>
        <sz val="10"/>
        <color indexed="8"/>
        <rFont val="微軟正黑體"/>
        <family val="2"/>
        <charset val="136"/>
      </rPr>
      <t>跟富貴病說拜拜</t>
    </r>
  </si>
  <si>
    <r>
      <rPr>
        <sz val="10"/>
        <color indexed="8"/>
        <rFont val="微軟正黑體"/>
        <family val="2"/>
        <charset val="136"/>
      </rPr>
      <t>胡建夫</t>
    </r>
  </si>
  <si>
    <t>9789576598418</t>
  </si>
  <si>
    <t>http://www.airitibooks.com/detail.aspx?PublicationID=P20130610027</t>
  </si>
  <si>
    <r>
      <rPr>
        <sz val="10"/>
        <color indexed="8"/>
        <rFont val="微軟正黑體"/>
        <family val="2"/>
        <charset val="136"/>
      </rPr>
      <t>五分之二的意外</t>
    </r>
  </si>
  <si>
    <r>
      <rPr>
        <sz val="10"/>
        <color indexed="8"/>
        <rFont val="微軟正黑體"/>
        <family val="2"/>
        <charset val="136"/>
      </rPr>
      <t>步璃</t>
    </r>
  </si>
  <si>
    <t>4712771028089</t>
  </si>
  <si>
    <t>http://www.airitibooks.com/detail.aspx?PublicationID=P20120319006</t>
  </si>
  <si>
    <r>
      <rPr>
        <sz val="10"/>
        <color indexed="8"/>
        <rFont val="微軟正黑體"/>
        <family val="2"/>
        <charset val="136"/>
      </rPr>
      <t>淚繽紛：漫舞中的精靈</t>
    </r>
  </si>
  <si>
    <r>
      <rPr>
        <sz val="10"/>
        <color indexed="8"/>
        <rFont val="微軟正黑體"/>
        <family val="2"/>
        <charset val="136"/>
      </rPr>
      <t>陳念萱</t>
    </r>
  </si>
  <si>
    <t>9789868693555</t>
  </si>
  <si>
    <t>http://www.airitibooks.com/detail.aspx?PublicationID=P20120319021</t>
  </si>
  <si>
    <r>
      <rPr>
        <sz val="10"/>
        <color indexed="8"/>
        <rFont val="微軟正黑體"/>
        <family val="2"/>
        <charset val="136"/>
      </rPr>
      <t>餐桌上的破冰術：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則餐桌上，酒吧間輕鬆聊天術</t>
    </r>
  </si>
  <si>
    <r>
      <rPr>
        <sz val="10"/>
        <color indexed="8"/>
        <rFont val="微軟正黑體"/>
        <family val="2"/>
        <charset val="136"/>
      </rPr>
      <t>旗林文化出版社有限公司</t>
    </r>
  </si>
  <si>
    <r>
      <rPr>
        <sz val="10"/>
        <color indexed="8"/>
        <rFont val="微軟正黑體"/>
        <family val="2"/>
        <charset val="136"/>
      </rPr>
      <t>生活趣聞</t>
    </r>
    <r>
      <rPr>
        <sz val="10"/>
        <color indexed="8"/>
        <rFont val="Arial"/>
        <family val="2"/>
      </rPr>
      <t>56</t>
    </r>
  </si>
  <si>
    <r>
      <rPr>
        <sz val="10"/>
        <color indexed="8"/>
        <rFont val="微軟正黑體"/>
        <family val="2"/>
        <charset val="136"/>
      </rPr>
      <t>丁阿姨</t>
    </r>
  </si>
  <si>
    <t>9789866293412</t>
  </si>
  <si>
    <t>http://www.airitibooks.com/detail.aspx?PublicationID=P20110815055</t>
  </si>
  <si>
    <r>
      <rPr>
        <sz val="10"/>
        <color indexed="8"/>
        <rFont val="微軟正黑體"/>
        <family val="2"/>
        <charset val="136"/>
      </rPr>
      <t>兇案揭秘</t>
    </r>
  </si>
  <si>
    <r>
      <rPr>
        <sz val="10"/>
        <color indexed="8"/>
        <rFont val="微軟正黑體"/>
        <family val="2"/>
        <charset val="136"/>
      </rPr>
      <t>白象文化事業有限公司</t>
    </r>
  </si>
  <si>
    <r>
      <rPr>
        <sz val="10"/>
        <color indexed="8"/>
        <rFont val="微軟正黑體"/>
        <family val="2"/>
        <charset val="136"/>
      </rPr>
      <t>迷域（</t>
    </r>
    <r>
      <rPr>
        <sz val="10"/>
        <color indexed="8"/>
        <rFont val="Arial"/>
        <family val="2"/>
      </rPr>
      <t>5</t>
    </r>
    <r>
      <rPr>
        <sz val="10"/>
        <color indexed="8"/>
        <rFont val="微軟正黑體"/>
        <family val="2"/>
        <charset val="136"/>
      </rPr>
      <t>）</t>
    </r>
  </si>
  <si>
    <r>
      <rPr>
        <sz val="10"/>
        <color indexed="8"/>
        <rFont val="微軟正黑體"/>
        <family val="2"/>
        <charset val="136"/>
      </rPr>
      <t>姚姚</t>
    </r>
  </si>
  <si>
    <t>9789866216268</t>
  </si>
  <si>
    <t>http://www.airitibooks.com/detail.aspx?PublicationID=P20121121138</t>
  </si>
  <si>
    <r>
      <rPr>
        <sz val="10"/>
        <color indexed="8"/>
        <rFont val="微軟正黑體"/>
        <family val="2"/>
        <charset val="136"/>
      </rPr>
      <t>孤零世界裡的書癡：應鳳凰短篇小說集</t>
    </r>
  </si>
  <si>
    <r>
      <rPr>
        <sz val="10"/>
        <color indexed="8"/>
        <rFont val="微軟正黑體"/>
        <family val="2"/>
        <charset val="136"/>
      </rPr>
      <t>爾雅叢書之</t>
    </r>
    <r>
      <rPr>
        <sz val="10"/>
        <color indexed="8"/>
        <rFont val="Arial"/>
        <family val="2"/>
      </rPr>
      <t>537</t>
    </r>
  </si>
  <si>
    <r>
      <rPr>
        <sz val="10"/>
        <color indexed="8"/>
        <rFont val="微軟正黑體"/>
        <family val="2"/>
        <charset val="136"/>
      </rPr>
      <t>應鳳凰</t>
    </r>
  </si>
  <si>
    <t>9789576395055</t>
  </si>
  <si>
    <t>http://www.airitibooks.com/detail.aspx?PublicationID=P20120924072</t>
  </si>
  <si>
    <r>
      <rPr>
        <sz val="10"/>
        <color indexed="8"/>
        <rFont val="微軟正黑體"/>
        <family val="2"/>
        <charset val="136"/>
      </rPr>
      <t>世界老字號的不朽傳奇</t>
    </r>
  </si>
  <si>
    <r>
      <rPr>
        <sz val="10"/>
        <color indexed="8"/>
        <rFont val="微軟正黑體"/>
        <family val="2"/>
        <charset val="136"/>
      </rPr>
      <t>張中孚</t>
    </r>
  </si>
  <si>
    <t>9789576597350</t>
  </si>
  <si>
    <t>http://www.airitibooks.com/detail.aspx?PublicationID=P20130115014</t>
  </si>
  <si>
    <r>
      <t>Orange</t>
    </r>
    <r>
      <rPr>
        <sz val="10"/>
        <color indexed="8"/>
        <rFont val="微軟正黑體"/>
        <family val="2"/>
        <charset val="136"/>
      </rPr>
      <t>媽媽：四分之三的幸福</t>
    </r>
  </si>
  <si>
    <r>
      <rPr>
        <sz val="10"/>
        <color indexed="8"/>
        <rFont val="微軟正黑體"/>
        <family val="2"/>
        <charset val="136"/>
      </rPr>
      <t>張老師文化事業股份有限公司</t>
    </r>
  </si>
  <si>
    <r>
      <t>&lt;</t>
    </r>
    <r>
      <rPr>
        <sz val="10"/>
        <color indexed="8"/>
        <rFont val="微軟正黑體"/>
        <family val="2"/>
        <charset val="136"/>
      </rPr>
      <t>親子系列</t>
    </r>
    <r>
      <rPr>
        <sz val="10"/>
        <color indexed="8"/>
        <rFont val="Arial"/>
        <family val="2"/>
      </rPr>
      <t>&gt;52</t>
    </r>
  </si>
  <si>
    <r>
      <rPr>
        <sz val="10"/>
        <color indexed="8"/>
        <rFont val="微軟正黑體"/>
        <family val="2"/>
        <charset val="136"/>
      </rPr>
      <t>歐玲君</t>
    </r>
  </si>
  <si>
    <t>9789576937262</t>
  </si>
  <si>
    <t>http://www.airitibooks.com/detail.aspx?PublicationID=P20110919019</t>
  </si>
  <si>
    <r>
      <rPr>
        <sz val="10"/>
        <color indexed="8"/>
        <rFont val="微軟正黑體"/>
        <family val="2"/>
        <charset val="136"/>
      </rPr>
      <t>誰打開了我的收音機：妹妹今夜不想睡</t>
    </r>
  </si>
  <si>
    <r>
      <rPr>
        <sz val="10"/>
        <color indexed="8"/>
        <rFont val="微軟正黑體"/>
        <family val="2"/>
        <charset val="136"/>
      </rPr>
      <t>倩華</t>
    </r>
  </si>
  <si>
    <t>9789866617027</t>
  </si>
  <si>
    <t>http://www.airitibooks.com/detail.aspx?PublicationID=P20101214018</t>
  </si>
  <si>
    <r>
      <rPr>
        <sz val="10"/>
        <color indexed="8"/>
        <rFont val="微軟正黑體"/>
        <family val="2"/>
        <charset val="136"/>
      </rPr>
      <t>上帝的</t>
    </r>
    <r>
      <rPr>
        <sz val="10"/>
        <color indexed="8"/>
        <rFont val="Arial"/>
        <family val="2"/>
      </rPr>
      <t>5</t>
    </r>
    <r>
      <rPr>
        <sz val="10"/>
        <color indexed="8"/>
        <rFont val="微軟正黑體"/>
        <family val="2"/>
        <charset val="136"/>
      </rPr>
      <t>個孩子：愛心‧信念‧信心‧耐心‧決心</t>
    </r>
  </si>
  <si>
    <r>
      <rPr>
        <sz val="10"/>
        <color indexed="8"/>
        <rFont val="微軟正黑體"/>
        <family val="2"/>
        <charset val="136"/>
      </rPr>
      <t>蘇珊娜‧史密斯，韓明媚</t>
    </r>
  </si>
  <si>
    <t>9789868407466</t>
  </si>
  <si>
    <t>http://www.airitibooks.com/detail.aspx?PublicationID=P20100614028</t>
  </si>
  <si>
    <r>
      <rPr>
        <sz val="10"/>
        <color indexed="8"/>
        <rFont val="微軟正黑體"/>
        <family val="2"/>
        <charset val="136"/>
      </rPr>
      <t>好書永遠不寂寞：書評與文學批評集</t>
    </r>
  </si>
  <si>
    <r>
      <rPr>
        <sz val="10"/>
        <color indexed="8"/>
        <rFont val="微軟正黑體"/>
        <family val="2"/>
        <charset val="136"/>
      </rPr>
      <t>歐宗智</t>
    </r>
  </si>
  <si>
    <t>9789570522662</t>
  </si>
  <si>
    <t>http://www.airitibooks.com/detail.aspx?PublicationID=P20100511013</t>
  </si>
  <si>
    <r>
      <rPr>
        <sz val="10"/>
        <color indexed="8"/>
        <rFont val="微軟正黑體"/>
        <family val="2"/>
        <charset val="136"/>
      </rPr>
      <t>到普羅旺斯去療傷</t>
    </r>
  </si>
  <si>
    <r>
      <rPr>
        <sz val="10"/>
        <color indexed="8"/>
        <rFont val="微軟正黑體"/>
        <family val="2"/>
        <charset val="136"/>
      </rPr>
      <t>李一然</t>
    </r>
  </si>
  <si>
    <t>9576595622</t>
  </si>
  <si>
    <t>http://www.airitibooks.com/detail.aspx?PublicationID=P20090328561</t>
  </si>
  <si>
    <r>
      <rPr>
        <sz val="10"/>
        <color indexed="8"/>
        <rFont val="微軟正黑體"/>
        <family val="2"/>
        <charset val="136"/>
      </rPr>
      <t>我不是茱麗葉</t>
    </r>
  </si>
  <si>
    <r>
      <rPr>
        <sz val="10"/>
        <color indexed="8"/>
        <rFont val="微軟正黑體"/>
        <family val="2"/>
        <charset val="136"/>
      </rPr>
      <t>甜心女孩系列</t>
    </r>
    <r>
      <rPr>
        <sz val="10"/>
        <color indexed="8"/>
        <rFont val="Arial"/>
        <family val="2"/>
      </rPr>
      <t>01</t>
    </r>
  </si>
  <si>
    <r>
      <rPr>
        <sz val="10"/>
        <color indexed="8"/>
        <rFont val="微軟正黑體"/>
        <family val="2"/>
        <charset val="136"/>
      </rPr>
      <t>李仲琪</t>
    </r>
  </si>
  <si>
    <t>9789571607504</t>
  </si>
  <si>
    <t>http://www.airitibooks.com/detail.aspx?PublicationID=P20111101029</t>
  </si>
  <si>
    <r>
      <rPr>
        <sz val="10"/>
        <color indexed="8"/>
        <rFont val="微軟正黑體"/>
        <family val="2"/>
        <charset val="136"/>
      </rPr>
      <t>人肉搜索</t>
    </r>
  </si>
  <si>
    <r>
      <rPr>
        <sz val="10"/>
        <color indexed="8"/>
        <rFont val="微軟正黑體"/>
        <family val="2"/>
        <charset val="136"/>
      </rPr>
      <t>食凍麵</t>
    </r>
  </si>
  <si>
    <t>9789868780828</t>
  </si>
  <si>
    <t>http://www.airitibooks.com/detail.aspx?PublicationID=P20120606001</t>
  </si>
  <si>
    <r>
      <rPr>
        <sz val="10"/>
        <color indexed="8"/>
        <rFont val="微軟正黑體"/>
        <family val="2"/>
        <charset val="136"/>
      </rPr>
      <t>文學小說</t>
    </r>
    <phoneticPr fontId="9" type="noConversion"/>
  </si>
  <si>
    <r>
      <rPr>
        <sz val="10"/>
        <color indexed="8"/>
        <rFont val="微軟正黑體"/>
        <family val="2"/>
        <charset val="136"/>
      </rPr>
      <t>這樣演說最動人</t>
    </r>
  </si>
  <si>
    <r>
      <rPr>
        <sz val="10"/>
        <color indexed="8"/>
        <rFont val="微軟正黑體"/>
        <family val="2"/>
        <charset val="136"/>
      </rPr>
      <t>顏宏如</t>
    </r>
  </si>
  <si>
    <t>9789574515011</t>
  </si>
  <si>
    <t>http://www.airitibooks.com/detail.aspx?PublicationID=P20111117005</t>
  </si>
  <si>
    <r>
      <rPr>
        <sz val="10"/>
        <color indexed="8"/>
        <rFont val="微軟正黑體"/>
        <family val="2"/>
        <charset val="136"/>
      </rPr>
      <t>愛在不遠的地方</t>
    </r>
  </si>
  <si>
    <r>
      <rPr>
        <sz val="10"/>
        <color indexed="8"/>
        <rFont val="微軟正黑體"/>
        <family val="2"/>
        <charset val="136"/>
      </rPr>
      <t>十里</t>
    </r>
  </si>
  <si>
    <t>9789571607771</t>
  </si>
  <si>
    <t>http://www.airitibooks.com/detail.aspx?PublicationID=P20110324018</t>
  </si>
  <si>
    <r>
      <rPr>
        <sz val="10"/>
        <color indexed="8"/>
        <rFont val="微軟正黑體"/>
        <family val="2"/>
        <charset val="136"/>
      </rPr>
      <t>闖魂</t>
    </r>
  </si>
  <si>
    <r>
      <rPr>
        <sz val="10"/>
        <color indexed="8"/>
        <rFont val="微軟正黑體"/>
        <family val="2"/>
        <charset val="136"/>
      </rPr>
      <t>璞珅文化出版社</t>
    </r>
  </si>
  <si>
    <r>
      <rPr>
        <sz val="10"/>
        <color indexed="8"/>
        <rFont val="微軟正黑體"/>
        <family val="2"/>
        <charset val="136"/>
      </rPr>
      <t>姚芝華</t>
    </r>
  </si>
  <si>
    <t>9789868451032</t>
  </si>
  <si>
    <t>http://www.airitibooks.com/detail.aspx?PublicationID=P20110110055</t>
  </si>
  <si>
    <r>
      <rPr>
        <sz val="10"/>
        <color indexed="8"/>
        <rFont val="新細明體"/>
        <family val="1"/>
        <charset val="136"/>
      </rPr>
      <t>如何撰寫學術論文</t>
    </r>
  </si>
  <si>
    <r>
      <rPr>
        <sz val="10"/>
        <color indexed="8"/>
        <rFont val="新細明體"/>
        <family val="1"/>
        <charset val="136"/>
      </rPr>
      <t>呂秋文</t>
    </r>
  </si>
  <si>
    <t>9789570521375</t>
  </si>
  <si>
    <r>
      <t>810</t>
    </r>
    <r>
      <rPr>
        <sz val="10"/>
        <color indexed="8"/>
        <rFont val="新細明體"/>
        <family val="1"/>
        <charset val="136"/>
      </rPr>
      <t>文學總論</t>
    </r>
  </si>
  <si>
    <t>http://www.airitibooks.com/detail.aspx?PublicationID=P20100425330</t>
  </si>
  <si>
    <r>
      <rPr>
        <sz val="10"/>
        <color indexed="8"/>
        <rFont val="微軟正黑體"/>
        <family val="2"/>
        <charset val="136"/>
      </rPr>
      <t>國學與現代生活</t>
    </r>
  </si>
  <si>
    <r>
      <rPr>
        <sz val="10"/>
        <color indexed="8"/>
        <rFont val="微軟正黑體"/>
        <family val="2"/>
        <charset val="136"/>
      </rPr>
      <t>謝明輝</t>
    </r>
  </si>
  <si>
    <t>9789867080547</t>
  </si>
  <si>
    <t>http://www.airitibooks.com/detail.aspx?PublicationID=P20110331044</t>
  </si>
  <si>
    <r>
      <rPr>
        <sz val="10"/>
        <color indexed="8"/>
        <rFont val="微軟正黑體"/>
        <family val="2"/>
        <charset val="136"/>
      </rPr>
      <t>搜妖《妖若有情妖亦老》</t>
    </r>
  </si>
  <si>
    <r>
      <rPr>
        <sz val="10"/>
        <color indexed="8"/>
        <rFont val="微軟正黑體"/>
        <family val="2"/>
        <charset val="136"/>
      </rPr>
      <t>冬夜雪舞</t>
    </r>
  </si>
  <si>
    <t>9789576597633</t>
  </si>
  <si>
    <t>http://www.airitibooks.com/detail.aspx?PublicationID=P20130610038</t>
  </si>
  <si>
    <r>
      <rPr>
        <sz val="10"/>
        <color indexed="8"/>
        <rFont val="微軟正黑體"/>
        <family val="2"/>
        <charset val="136"/>
      </rPr>
      <t>文學小說</t>
    </r>
    <phoneticPr fontId="9" type="noConversion"/>
  </si>
  <si>
    <r>
      <rPr>
        <sz val="10"/>
        <color indexed="8"/>
        <rFont val="微軟正黑體"/>
        <family val="2"/>
        <charset val="136"/>
      </rPr>
      <t>丹青地獄</t>
    </r>
    <phoneticPr fontId="9" type="noConversion"/>
  </si>
  <si>
    <r>
      <rPr>
        <sz val="10"/>
        <color indexed="8"/>
        <rFont val="微軟正黑體"/>
        <family val="2"/>
        <charset val="136"/>
      </rPr>
      <t>明日工作室股份有限公司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</si>
  <si>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記無忌</t>
    </r>
    <phoneticPr fontId="9" type="noConversion"/>
  </si>
  <si>
    <t>9789862903315</t>
  </si>
  <si>
    <r>
      <t>8</t>
    </r>
    <r>
      <rPr>
        <sz val="10"/>
        <color indexed="8"/>
        <rFont val="微軟正黑體"/>
        <family val="2"/>
        <charset val="136"/>
      </rPr>
      <t>語言文學類</t>
    </r>
    <phoneticPr fontId="9" type="noConversion"/>
  </si>
  <si>
    <r>
      <t>850</t>
    </r>
    <r>
      <rPr>
        <sz val="10"/>
        <color indexed="8"/>
        <rFont val="微軟正黑體"/>
        <family val="2"/>
        <charset val="136"/>
      </rPr>
      <t>中國各種文學</t>
    </r>
    <phoneticPr fontId="9" type="noConversion"/>
  </si>
  <si>
    <t>http://www.airitibooks.com/detail.aspx?PublicationID=P20120920021</t>
  </si>
  <si>
    <r>
      <rPr>
        <sz val="10"/>
        <color indexed="8"/>
        <rFont val="微軟正黑體"/>
        <family val="2"/>
        <charset val="136"/>
      </rPr>
      <t>妖生</t>
    </r>
    <phoneticPr fontId="9" type="noConversion"/>
  </si>
  <si>
    <r>
      <rPr>
        <sz val="10"/>
        <color indexed="8"/>
        <rFont val="微軟正黑體"/>
        <family val="2"/>
        <charset val="136"/>
      </rPr>
      <t>孫雪僮，高普</t>
    </r>
    <phoneticPr fontId="9" type="noConversion"/>
  </si>
  <si>
    <t>9789862902080</t>
  </si>
  <si>
    <t>http://www.airitibooks.com/detail.aspx?PublicationID=P20120920018</t>
  </si>
  <si>
    <r>
      <rPr>
        <sz val="10"/>
        <color indexed="8"/>
        <rFont val="微軟正黑體"/>
        <family val="2"/>
        <charset val="136"/>
      </rPr>
      <t>連城脆</t>
    </r>
    <phoneticPr fontId="9" type="noConversion"/>
  </si>
  <si>
    <r>
      <rPr>
        <sz val="10"/>
        <color indexed="8"/>
        <rFont val="微軟正黑體"/>
        <family val="2"/>
        <charset val="136"/>
      </rPr>
      <t>盛顏</t>
    </r>
    <phoneticPr fontId="9" type="noConversion"/>
  </si>
  <si>
    <t>9789862903209</t>
  </si>
  <si>
    <t>http://www.airitibooks.com/detail.aspx?PublicationID=P20120920020</t>
  </si>
  <si>
    <r>
      <rPr>
        <sz val="10"/>
        <color indexed="8"/>
        <rFont val="微軟正黑體"/>
        <family val="2"/>
        <charset val="136"/>
      </rPr>
      <t>燕青捕</t>
    </r>
    <phoneticPr fontId="9" type="noConversion"/>
  </si>
  <si>
    <r>
      <rPr>
        <sz val="10"/>
        <color indexed="8"/>
        <rFont val="微軟正黑體"/>
        <family val="2"/>
        <charset val="136"/>
      </rPr>
      <t>姚霆</t>
    </r>
    <phoneticPr fontId="9" type="noConversion"/>
  </si>
  <si>
    <t>9789862902936</t>
  </si>
  <si>
    <t>http://www.airitibooks.com/detail.aspx?PublicationID=P20120920019</t>
  </si>
  <si>
    <r>
      <rPr>
        <sz val="10"/>
        <color indexed="8"/>
        <rFont val="微軟正黑體"/>
        <family val="2"/>
        <charset val="136"/>
      </rPr>
      <t>詩意的生命哲學</t>
    </r>
    <phoneticPr fontId="9" type="noConversion"/>
  </si>
  <si>
    <r>
      <rPr>
        <sz val="10"/>
        <color indexed="8"/>
        <rFont val="微軟正黑體"/>
        <family val="2"/>
        <charset val="136"/>
      </rPr>
      <t>凌零出版社</t>
    </r>
    <phoneticPr fontId="9" type="noConversion"/>
  </si>
  <si>
    <r>
      <rPr>
        <sz val="10"/>
        <color indexed="8"/>
        <rFont val="微軟正黑體"/>
        <family val="2"/>
        <charset val="136"/>
      </rPr>
      <t>申元華</t>
    </r>
    <phoneticPr fontId="9" type="noConversion"/>
  </si>
  <si>
    <t>9789868881112</t>
  </si>
  <si>
    <r>
      <t>1</t>
    </r>
    <r>
      <rPr>
        <sz val="10"/>
        <color indexed="8"/>
        <rFont val="微軟正黑體"/>
        <family val="2"/>
        <charset val="136"/>
      </rPr>
      <t>哲學類</t>
    </r>
    <phoneticPr fontId="9" type="noConversion"/>
  </si>
  <si>
    <r>
      <t>190</t>
    </r>
    <r>
      <rPr>
        <sz val="10"/>
        <color indexed="8"/>
        <rFont val="微軟正黑體"/>
        <family val="2"/>
        <charset val="136"/>
      </rPr>
      <t>倫理學</t>
    </r>
    <phoneticPr fontId="9" type="noConversion"/>
  </si>
  <si>
    <t>http://www.airitibooks.com/detail.aspx?PublicationID=P20130109038</t>
  </si>
  <si>
    <r>
      <t>1949</t>
    </r>
    <r>
      <rPr>
        <sz val="10"/>
        <color indexed="8"/>
        <rFont val="微軟正黑體"/>
        <family val="2"/>
        <charset val="136"/>
      </rPr>
      <t>，南渡還是北歸</t>
    </r>
  </si>
  <si>
    <r>
      <rPr>
        <sz val="10"/>
        <color indexed="8"/>
        <rFont val="微軟正黑體"/>
        <family val="2"/>
        <charset val="136"/>
      </rPr>
      <t>葉偉</t>
    </r>
  </si>
  <si>
    <t>9789866340925</t>
  </si>
  <si>
    <t>http://www.airitibooks.com/detail.aspx?PublicationID=P20130109014</t>
  </si>
  <si>
    <r>
      <t xml:space="preserve">0.8 </t>
    </r>
    <r>
      <rPr>
        <sz val="10"/>
        <color indexed="8"/>
        <rFont val="微軟正黑體"/>
        <family val="2"/>
        <charset val="136"/>
      </rPr>
      <t>的生活哲學</t>
    </r>
    <phoneticPr fontId="9" type="noConversion"/>
  </si>
  <si>
    <r>
      <rPr>
        <sz val="10"/>
        <color indexed="8"/>
        <rFont val="微軟正黑體"/>
        <family val="2"/>
        <charset val="136"/>
      </rPr>
      <t>晶冠</t>
    </r>
    <phoneticPr fontId="9" type="noConversion"/>
  </si>
  <si>
    <r>
      <rPr>
        <sz val="10"/>
        <color indexed="8"/>
        <rFont val="微軟正黑體"/>
        <family val="2"/>
        <charset val="136"/>
      </rPr>
      <t>張笑恆</t>
    </r>
    <phoneticPr fontId="9" type="noConversion"/>
  </si>
  <si>
    <t>9789866211812</t>
  </si>
  <si>
    <t>http://www.airitibooks.com/detail.aspx?PublicationID=P20130529001</t>
  </si>
  <si>
    <r>
      <rPr>
        <sz val="10"/>
        <color indexed="8"/>
        <rFont val="微軟正黑體"/>
        <family val="2"/>
        <charset val="136"/>
      </rPr>
      <t>世界最偉大的文學家</t>
    </r>
  </si>
  <si>
    <r>
      <rPr>
        <sz val="10"/>
        <color indexed="8"/>
        <rFont val="微軟正黑體"/>
        <family val="2"/>
        <charset val="136"/>
      </rPr>
      <t>一生讀書計畫：</t>
    </r>
    <r>
      <rPr>
        <sz val="10"/>
        <color indexed="8"/>
        <rFont val="Arial"/>
        <family val="2"/>
      </rPr>
      <t>079</t>
    </r>
  </si>
  <si>
    <r>
      <rPr>
        <sz val="10"/>
        <color indexed="8"/>
        <rFont val="微軟正黑體"/>
        <family val="2"/>
        <charset val="136"/>
      </rPr>
      <t>羅明陽</t>
    </r>
  </si>
  <si>
    <t>9789866153587</t>
  </si>
  <si>
    <t>http://www.airitibooks.com/detail.aspx?PublicationID=P20121029013</t>
  </si>
  <si>
    <t>漫畫論語圖典【全新增修版】</t>
  </si>
  <si>
    <r>
      <rPr>
        <sz val="10"/>
        <color indexed="8"/>
        <rFont val="微軟正黑體"/>
        <family val="2"/>
        <charset val="136"/>
      </rPr>
      <t>周春才</t>
    </r>
    <phoneticPr fontId="9" type="noConversion"/>
  </si>
  <si>
    <t>9789866211287</t>
  </si>
  <si>
    <t>http://www.airitibooks.com/detail.aspx?PublicationID=P20130529002</t>
  </si>
  <si>
    <r>
      <rPr>
        <sz val="10"/>
        <color indexed="8"/>
        <rFont val="微軟正黑體"/>
        <family val="2"/>
        <charset val="136"/>
      </rPr>
      <t>柳根</t>
    </r>
  </si>
  <si>
    <r>
      <rPr>
        <sz val="10"/>
        <color indexed="8"/>
        <rFont val="微軟正黑體"/>
        <family val="2"/>
        <charset val="136"/>
      </rPr>
      <t>風潮</t>
    </r>
    <r>
      <rPr>
        <sz val="10"/>
        <color indexed="8"/>
        <rFont val="Arial"/>
        <family val="2"/>
      </rPr>
      <t xml:space="preserve"> 6</t>
    </r>
  </si>
  <si>
    <r>
      <rPr>
        <sz val="10"/>
        <color indexed="8"/>
        <rFont val="微軟正黑體"/>
        <family val="2"/>
        <charset val="136"/>
      </rPr>
      <t>黎晶</t>
    </r>
  </si>
  <si>
    <t>9789576598036</t>
  </si>
  <si>
    <t>http://www.airitibooks.com/detail.aspx?PublicationID=P20120305089</t>
  </si>
  <si>
    <r>
      <rPr>
        <sz val="10"/>
        <color indexed="8"/>
        <rFont val="微軟正黑體"/>
        <family val="2"/>
        <charset val="136"/>
      </rPr>
      <t>搜神《落入凡間的神仙》</t>
    </r>
  </si>
  <si>
    <t>9789576597732</t>
  </si>
  <si>
    <t>http://www.airitibooks.com/detail.aspx?PublicationID=P20130610039</t>
  </si>
  <si>
    <r>
      <rPr>
        <sz val="10"/>
        <color indexed="8"/>
        <rFont val="新細明體"/>
        <family val="1"/>
        <charset val="136"/>
      </rPr>
      <t>美的饗宴</t>
    </r>
  </si>
  <si>
    <r>
      <rPr>
        <sz val="10"/>
        <color indexed="8"/>
        <rFont val="新細明體"/>
        <family val="1"/>
        <charset val="136"/>
      </rPr>
      <t>秀威資訊科技（股）公司</t>
    </r>
  </si>
  <si>
    <r>
      <rPr>
        <sz val="10"/>
        <color indexed="8"/>
        <rFont val="新細明體"/>
        <family val="1"/>
        <charset val="136"/>
      </rPr>
      <t>林奇梅</t>
    </r>
  </si>
  <si>
    <t>9789862210406</t>
  </si>
  <si>
    <t xml:space="preserve">http://www.airitibooks.com/detail.aspx?PublicationID=P20130808026  </t>
  </si>
  <si>
    <t xml:space="preserve">http://www.airitibooks.com/detail.aspx?PublicationID=P20131029001  </t>
  </si>
  <si>
    <t xml:space="preserve">http://www.airitibooks.com/detail.aspx?PublicationID=P20131029003  </t>
  </si>
  <si>
    <t xml:space="preserve">http://www.airitibooks.com/detail.aspx?PublicationID=P20130816127  </t>
  </si>
  <si>
    <t xml:space="preserve">http://www.airitibooks.com/detail.aspx?PublicationID=P20130627040  </t>
  </si>
  <si>
    <t xml:space="preserve">http://www.airitibooks.com/detail.aspx?PublicationID=P20130621073  </t>
  </si>
  <si>
    <t xml:space="preserve">http://www.airitibooks.com/detail.aspx?PublicationID=P20130621075  </t>
  </si>
  <si>
    <t xml:space="preserve">http://www.airitibooks.com/detail.aspx?PublicationID=P20130626012  </t>
  </si>
  <si>
    <t xml:space="preserve">http://www.airitibooks.com/detail.aspx?PublicationID=P20130626017  </t>
  </si>
  <si>
    <t xml:space="preserve">http://www.airitibooks.com/detail.aspx?PublicationID=P20130620037  </t>
  </si>
  <si>
    <t xml:space="preserve">http://www.airitibooks.com/detail.aspx?PublicationID=P20130620040  </t>
  </si>
  <si>
    <t xml:space="preserve">http://www.airitibooks.com/detail.aspx?PublicationID=P20130626026  </t>
  </si>
  <si>
    <t xml:space="preserve">http://www.airitibooks.com/detail.aspx?PublicationID=P20130626027  </t>
  </si>
  <si>
    <t xml:space="preserve">http://www.airitibooks.com/detail.aspx?PublicationID=P20130517056  </t>
  </si>
  <si>
    <t xml:space="preserve">http://www.airitibooks.com/detail.aspx?PublicationID=P20130613011  </t>
  </si>
  <si>
    <t xml:space="preserve">http://www.airitibooks.com/detail.aspx?PublicationID=P20130718026  </t>
  </si>
  <si>
    <t xml:space="preserve">http://www.airitibooks.com/detail.aspx?PublicationID=P20130829059  </t>
  </si>
  <si>
    <t xml:space="preserve">http://www.airitibooks.com/detail.aspx?PublicationID=P20120806007  </t>
  </si>
  <si>
    <t xml:space="preserve">http://www.airitibooks.com/detail.aspx?PublicationID=P20130815049  </t>
  </si>
  <si>
    <t xml:space="preserve">http://www.airitibooks.com/detail.aspx?PublicationID=P20130815091  </t>
  </si>
  <si>
    <t xml:space="preserve">http://www.airitibooks.com/detail.aspx?PublicationID=P20131106072  </t>
  </si>
  <si>
    <t xml:space="preserve">http://www.airitibooks.com/detail.aspx?PublicationID=P20131106065  </t>
  </si>
  <si>
    <t xml:space="preserve">http://www.airitibooks.com/detail.aspx?PublicationID=P20131106070  </t>
  </si>
  <si>
    <t xml:space="preserve">http://www.airitibooks.com/detail.aspx?PublicationID=P20131106074  </t>
  </si>
  <si>
    <t xml:space="preserve">http://www.airitibooks.com/detail.aspx?PublicationID=P20130718053  </t>
  </si>
  <si>
    <t xml:space="preserve">http://www.airitibooks.com/detail.aspx?PublicationID=P20120823022  </t>
  </si>
  <si>
    <t xml:space="preserve">http://www.airitibooks.com/detail.aspx?PublicationID=P20130517051  </t>
  </si>
  <si>
    <t xml:space="preserve">http://www.airitibooks.com/detail.aspx?PublicationID=P20130325074  </t>
  </si>
  <si>
    <t xml:space="preserve">http://www.airitibooks.com/detail.aspx?PublicationID=P20130815082  </t>
  </si>
  <si>
    <t xml:space="preserve">http://www.airitibooks.com/detail.aspx?PublicationID=P20131106071  </t>
  </si>
  <si>
    <t xml:space="preserve">http://www.airitibooks.com/detail.aspx?PublicationID=P20130808021  </t>
  </si>
  <si>
    <t xml:space="preserve">http://www.airitibooks.com/detail.aspx?PublicationID=P20130131009  </t>
  </si>
  <si>
    <t xml:space="preserve">http://www.airitibooks.com/detail.aspx?PublicationID=P20121101022  </t>
  </si>
  <si>
    <t xml:space="preserve">http://www.airitibooks.com/detail.aspx?PublicationID=P20120625207  </t>
  </si>
  <si>
    <t xml:space="preserve">http://www.airitibooks.com/detail.aspx?PublicationID=P20120625205  </t>
  </si>
  <si>
    <t xml:space="preserve">http://www.airitibooks.com/detail.aspx?PublicationID=P20120625200  </t>
  </si>
  <si>
    <t xml:space="preserve">http://www.airitibooks.com/detail.aspx?PublicationID=P200903263041  </t>
  </si>
  <si>
    <t xml:space="preserve">http://www.airitibooks.com/detail.aspx?PublicationID=P20120816028  </t>
  </si>
  <si>
    <t xml:space="preserve">http://www.airitibooks.com/detail.aspx?PublicationID=P20120621207  </t>
  </si>
  <si>
    <t xml:space="preserve">http://www.airitibooks.com/detail.aspx?PublicationID=P20131120007  </t>
  </si>
  <si>
    <t xml:space="preserve">http://www.airitibooks.com/detail.aspx?PublicationID=P20131204001  </t>
  </si>
  <si>
    <t xml:space="preserve">http://www.airitibooks.com/detail.aspx?PublicationID=P20131120003  </t>
  </si>
  <si>
    <t xml:space="preserve">http://www.airitibooks.com/detail.aspx?PublicationID=P20120910079  </t>
  </si>
  <si>
    <t xml:space="preserve">http://www.airitibooks.com/detail.aspx?PublicationID=P20130725012  </t>
  </si>
  <si>
    <t xml:space="preserve">http://www.airitibooks.com/detail.aspx?PublicationID=P20130802122  </t>
  </si>
  <si>
    <t xml:space="preserve">http://www.airitibooks.com/detail.aspx?PublicationID=P20130802125  </t>
  </si>
  <si>
    <t xml:space="preserve">http://www.airitibooks.com/detail.aspx?PublicationID=P20130807101  </t>
  </si>
  <si>
    <t xml:space="preserve">http://www.airitibooks.com/detail.aspx?PublicationID=P20131128004  </t>
  </si>
  <si>
    <t xml:space="preserve">http://www.airitibooks.com/detail.aspx?PublicationID=P20130927087  </t>
  </si>
  <si>
    <t xml:space="preserve">http://www.airitibooks.com/detail.aspx?PublicationID=P20130815003  </t>
  </si>
  <si>
    <t xml:space="preserve">http://www.airitibooks.com/detail.aspx?PublicationID=P20130718055  </t>
  </si>
  <si>
    <t xml:space="preserve">http://www.airitibooks.com/detail.aspx?PublicationID=P20130606097  </t>
  </si>
  <si>
    <t xml:space="preserve">http://www.airitibooks.com/detail.aspx?PublicationID=P20130626013  </t>
  </si>
  <si>
    <t xml:space="preserve">http://www.airitibooks.com/detail.aspx?PublicationID=P20130626016  </t>
  </si>
  <si>
    <t xml:space="preserve">http://www.airitibooks.com/detail.aspx?PublicationID=P20130701045  </t>
  </si>
  <si>
    <t xml:space="preserve">http://www.airitibooks.com/detail.aspx?PublicationID=P20130627073  </t>
  </si>
  <si>
    <t xml:space="preserve">http://www.airitibooks.com/detail.aspx?PublicationID=P20130627078  </t>
  </si>
  <si>
    <t xml:space="preserve">http://www.airitibooks.com/detail.aspx?PublicationID=P20130712031  </t>
  </si>
  <si>
    <t xml:space="preserve">http://www.airitibooks.com/detail.aspx?PublicationID=P20121009038  </t>
  </si>
  <si>
    <t xml:space="preserve">http://www.airitibooks.com/detail.aspx?PublicationID=P20120828007  </t>
  </si>
  <si>
    <t xml:space="preserve">http://www.airitibooks.com/detail.aspx?PublicationID=P20131126002  </t>
  </si>
  <si>
    <t xml:space="preserve">http://www.airitibooks.com/detail.aspx?PublicationID=P20130725054  </t>
  </si>
  <si>
    <t xml:space="preserve">http://www.airitibooks.com/detail.aspx?PublicationID=P20130621026  </t>
  </si>
  <si>
    <t xml:space="preserve">http://www.airitibooks.com/detail.aspx?PublicationID=P20130221054  </t>
  </si>
  <si>
    <t xml:space="preserve">http://www.airitibooks.com/detail.aspx?PublicationID=P20130613019  </t>
  </si>
  <si>
    <t xml:space="preserve">http://www.airitibooks.com/detail.aspx?PublicationID=P20121205028  </t>
  </si>
  <si>
    <t xml:space="preserve">http://www.airitibooks.com/detail.aspx?PublicationID=P20121121140  </t>
  </si>
  <si>
    <t xml:space="preserve">http://www.airitibooks.com/detail.aspx?PublicationID=P20130802114  </t>
  </si>
  <si>
    <t xml:space="preserve">http://www.airitibooks.com/detail.aspx?PublicationID=P20130802116  </t>
  </si>
  <si>
    <t xml:space="preserve">http://www.airitibooks.com/detail.aspx?PublicationID=P20130802117  </t>
  </si>
  <si>
    <t xml:space="preserve">http://www.airitibooks.com/detail.aspx?PublicationID=P20130807106  </t>
  </si>
  <si>
    <t xml:space="preserve">http://www.airitibooks.com/detail.aspx?PublicationID=P20130807107  </t>
  </si>
  <si>
    <t xml:space="preserve">http://www.airitibooks.com/detail.aspx?PublicationID=P20130807108  </t>
  </si>
  <si>
    <t xml:space="preserve">http://www.airitibooks.com/detail.aspx?PublicationID=P20130808027  </t>
  </si>
  <si>
    <t xml:space="preserve">http://www.airitibooks.com/detail.aspx?PublicationID=P20130621060  </t>
  </si>
  <si>
    <t xml:space="preserve">http://www.airitibooks.com/detail.aspx?PublicationID=P20130621061  </t>
  </si>
  <si>
    <t xml:space="preserve">http://www.airitibooks.com/detail.aspx?PublicationID=P20130621062  </t>
  </si>
  <si>
    <t xml:space="preserve">http://www.airitibooks.com/detail.aspx?PublicationID=P20130621064  </t>
  </si>
  <si>
    <t xml:space="preserve">http://www.airitibooks.com/detail.aspx?PublicationID=P20130626021  </t>
  </si>
  <si>
    <t xml:space="preserve">http://www.airitibooks.com/detail.aspx?PublicationID=P20130627070  </t>
  </si>
  <si>
    <t xml:space="preserve">http://www.airitibooks.com/detail.aspx?PublicationID=P20130626024  </t>
  </si>
  <si>
    <t xml:space="preserve">http://www.airitibooks.com/detail.aspx?PublicationID=P20130613045  </t>
  </si>
  <si>
    <t xml:space="preserve">http://www.airitibooks.com/detail.aspx?PublicationID=P20130517052  </t>
  </si>
  <si>
    <t xml:space="preserve">http://www.airitibooks.com/detail.aspx?PublicationID=P20121009023  </t>
  </si>
  <si>
    <t xml:space="preserve">http://www.airitibooks.com/detail.aspx?PublicationID=P20121203074  </t>
  </si>
  <si>
    <t xml:space="preserve">http://www.airitibooks.com/detail.aspx?PublicationID=P20121004069  </t>
  </si>
  <si>
    <t xml:space="preserve">http://www.airitibooks.com/detail.aspx?PublicationID=P20131120039  </t>
  </si>
  <si>
    <t xml:space="preserve">http://www.airitibooks.com/detail.aspx?PublicationID=P20120704012  </t>
  </si>
  <si>
    <t xml:space="preserve">http://www.airitibooks.com/detail.aspx?PublicationID=P20120703021  </t>
  </si>
  <si>
    <t xml:space="preserve">http://www.airitibooks.com/detail.aspx?PublicationID=P20131120045  </t>
  </si>
  <si>
    <t xml:space="preserve">http://www.airitibooks.com/detail.aspx?PublicationID=P20130830090  </t>
  </si>
  <si>
    <t xml:space="preserve">http://www.airitibooks.com/detail.aspx?PublicationID=P20130826001  </t>
  </si>
  <si>
    <t xml:space="preserve">http://www.airitibooks.com/detail.aspx?PublicationID=P20130826007  </t>
  </si>
  <si>
    <t xml:space="preserve">http://www.airitibooks.com/detail.aspx?PublicationID=P20130826014  </t>
  </si>
  <si>
    <t xml:space="preserve">http://www.airitibooks.com/detail.aspx?PublicationID=P20130826016  </t>
  </si>
  <si>
    <t xml:space="preserve">http://www.airitibooks.com/detail.aspx?PublicationID=P20130621024  </t>
  </si>
  <si>
    <t xml:space="preserve">http://www.airitibooks.com/detail.aspx?PublicationID=P20130523035  </t>
  </si>
  <si>
    <t xml:space="preserve">http://www.airitibooks.com/detail.aspx?PublicationID=P20130627055  </t>
  </si>
  <si>
    <t xml:space="preserve">http://www.airitibooks.com/detail.aspx?PublicationID=P20130627056  </t>
  </si>
  <si>
    <t xml:space="preserve">http://www.airitibooks.com/detail.aspx?PublicationID=P20130627060  </t>
  </si>
  <si>
    <t xml:space="preserve">http://www.airitibooks.com/detail.aspx?PublicationID=P20130627064  </t>
  </si>
  <si>
    <t xml:space="preserve">http://www.airitibooks.com/detail.aspx?PublicationID=P20130627065  </t>
  </si>
  <si>
    <t xml:space="preserve">http://www.airitibooks.com/detail.aspx?PublicationID=P20130627076  </t>
  </si>
  <si>
    <t xml:space="preserve">http://www.airitibooks.com/detail.aspx?PublicationID=P20130711031  </t>
  </si>
  <si>
    <t xml:space="preserve">http://www.airitibooks.com/detail.aspx?PublicationID=P20121029035  </t>
  </si>
  <si>
    <t xml:space="preserve">http://www.airitibooks.com/detail.aspx?PublicationID=P20130816123  </t>
  </si>
  <si>
    <t xml:space="preserve">http://www.airitibooks.com/detail.aspx?PublicationID=P20130606096  </t>
  </si>
  <si>
    <t xml:space="preserve">http://www.airitibooks.com/detail.aspx?PublicationID=P20130627059  </t>
  </si>
  <si>
    <t xml:space="preserve">http://www.airitibooks.com/detail.aspx?PublicationID=P20091208173  </t>
  </si>
  <si>
    <t xml:space="preserve">http://www.airitibooks.com/detail.aspx?PublicationID=P20130725015  </t>
  </si>
  <si>
    <t xml:space="preserve">http://www.airitibooks.com/detail.aspx?PublicationID=P20130725018  </t>
  </si>
  <si>
    <t xml:space="preserve">http://www.airitibooks.com/detail.aspx?PublicationID=P20130725019  </t>
  </si>
  <si>
    <t xml:space="preserve">http://www.airitibooks.com/detail.aspx?PublicationID=P20130725112  </t>
  </si>
  <si>
    <t xml:space="preserve">http://www.airitibooks.com/detail.aspx?PublicationID=P20130927082  </t>
  </si>
  <si>
    <t xml:space="preserve">http://www.airitibooks.com/detail.aspx?PublicationID=P20130718024  </t>
  </si>
  <si>
    <t xml:space="preserve">http://www.airitibooks.com/detail.aspx?PublicationID=P20130718025  </t>
  </si>
  <si>
    <t xml:space="preserve">http://www.airitibooks.com/detail.aspx?PublicationID=P20130517058  </t>
  </si>
  <si>
    <t xml:space="preserve">http://www.airitibooks.com/detail.aspx?PublicationID=P20130517059  </t>
  </si>
  <si>
    <t xml:space="preserve">http://www.airitibooks.com/detail.aspx?PublicationID=P20131120054  </t>
  </si>
  <si>
    <t xml:space="preserve">http://www.airitibooks.com/detail.aspx?PublicationID=P20130606089  </t>
  </si>
  <si>
    <t xml:space="preserve">http://www.airitibooks.com/detail.aspx?PublicationID=P20121001038  </t>
  </si>
  <si>
    <t xml:space="preserve">http://www.airitibooks.com/detail.aspx?PublicationID=P20131126008  </t>
  </si>
  <si>
    <t xml:space="preserve">http://www.airitibooks.com/detail.aspx?PublicationID=P20130830087  </t>
  </si>
  <si>
    <t xml:space="preserve">http://www.airitibooks.com/detail.aspx?PublicationID=P20130830088  </t>
  </si>
  <si>
    <t xml:space="preserve">http://www.airitibooks.com/detail.aspx?PublicationID=P20130830089  </t>
  </si>
  <si>
    <t xml:space="preserve">http://www.airitibooks.com/detail.aspx?PublicationID=P20130718029  </t>
  </si>
  <si>
    <t xml:space="preserve">http://www.airitibooks.com/detail.aspx?PublicationID=P20131120057  </t>
  </si>
  <si>
    <t xml:space="preserve">http://www.airitibooks.com/detail.aspx?PublicationID=P20131120051  </t>
  </si>
  <si>
    <t xml:space="preserve">http://www.airitibooks.com/detail.aspx?PublicationID=P20131120059  </t>
  </si>
  <si>
    <t xml:space="preserve">http://www.airitibooks.com/detail.aspx?PublicationID=P20131120056  </t>
  </si>
  <si>
    <t xml:space="preserve">http://www.airitibooks.com/detail.aspx?PublicationID=P20131120052  </t>
  </si>
  <si>
    <t xml:space="preserve">http://www.airitibooks.com/detail.aspx?PublicationID=P20131120004  </t>
  </si>
  <si>
    <t xml:space="preserve">http://www.airitibooks.com/detail.aspx?PublicationID=P20131120005  </t>
  </si>
  <si>
    <t xml:space="preserve">http://www.airitibooks.com/detail.aspx?PublicationID=P20131120006  </t>
  </si>
  <si>
    <t xml:space="preserve">http://www.airitibooks.com/detail.aspx?PublicationID=P20130521198  </t>
  </si>
  <si>
    <t xml:space="preserve">http://www.airitibooks.com/detail.aspx?PublicationID=P20130517009  </t>
  </si>
  <si>
    <t xml:space="preserve">http://www.airitibooks.com/detail.aspx?PublicationID=P20130517016  </t>
  </si>
  <si>
    <t xml:space="preserve">http://www.airitibooks.com/detail.aspx?PublicationID=P20110803018  </t>
  </si>
  <si>
    <t xml:space="preserve">http://www.airitibooks.com/detail.aspx?PublicationID=P20130927083  </t>
  </si>
  <si>
    <t xml:space="preserve">http://www.airitibooks.com/detail.aspx?PublicationID=P20130815005  </t>
  </si>
  <si>
    <t xml:space="preserve">http://www.airitibooks.com/detail.aspx?PublicationID=P20130606094  </t>
  </si>
  <si>
    <t xml:space="preserve">http://www.airitibooks.com/detail.aspx?PublicationID=P20131120040  </t>
  </si>
  <si>
    <t xml:space="preserve">http://www.airitibooks.com/detail.aspx?PublicationID=P20130620009  </t>
  </si>
  <si>
    <t xml:space="preserve">http://www.airitibooks.com/detail.aspx?PublicationID=P20130620016  </t>
  </si>
  <si>
    <t xml:space="preserve">http://www.airitibooks.com/detail.aspx?PublicationID=P20130620018  </t>
  </si>
  <si>
    <t xml:space="preserve">http://www.airitibooks.com/detail.aspx?PublicationID=P20130620025  </t>
  </si>
  <si>
    <t xml:space="preserve">http://www.airitibooks.com/detail.aspx?PublicationID=P20130620026  </t>
  </si>
  <si>
    <t xml:space="preserve">http://www.airitibooks.com/detail.aspx?PublicationID=P20130620027  </t>
  </si>
  <si>
    <t xml:space="preserve">http://www.airitibooks.com/detail.aspx?PublicationID=P20130620028  </t>
  </si>
  <si>
    <t xml:space="preserve">http://www.airitibooks.com/detail.aspx?PublicationID=P20130620029  </t>
  </si>
  <si>
    <t xml:space="preserve">http://www.airitibooks.com/detail.aspx?PublicationID=P20130718028  </t>
  </si>
  <si>
    <t xml:space="preserve">http://www.airitibooks.com/detail.aspx?PublicationID=P20130815006  </t>
  </si>
  <si>
    <t xml:space="preserve">http://www.airitibooks.com/detail.aspx?PublicationID=P20130816091  </t>
  </si>
  <si>
    <t xml:space="preserve">http://www.airitibooks.com/detail.aspx?PublicationID=P20130816094  </t>
  </si>
  <si>
    <t xml:space="preserve">http://www.airitibooks.com/detail.aspx?PublicationID=P20130816096  </t>
  </si>
  <si>
    <t xml:space="preserve">http://www.airitibooks.com/detail.aspx?PublicationID=P20130816125  </t>
  </si>
  <si>
    <t xml:space="preserve">http://www.airitibooks.com/detail.aspx?PublicationID=P20130521109  </t>
  </si>
  <si>
    <t xml:space="preserve">http://www.airitibooks.com/detail.aspx?PublicationID=P20130826019  </t>
  </si>
  <si>
    <t xml:space="preserve">http://www.airitibooks.com/detail.aspx?PublicationID=P20130826020  </t>
  </si>
  <si>
    <t xml:space="preserve">http://www.airitibooks.com/detail.aspx?PublicationID=P20130826021  </t>
  </si>
  <si>
    <t xml:space="preserve">http://www.airitibooks.com/detail.aspx?PublicationID=P20130826022  </t>
  </si>
  <si>
    <t xml:space="preserve">http://www.airitibooks.com/detail.aspx?PublicationID=P20131106001  </t>
  </si>
  <si>
    <t xml:space="preserve">http://www.airitibooks.com/detail.aspx?PublicationID=P20130521092  </t>
  </si>
  <si>
    <t xml:space="preserve">http://www.airitibooks.com/detail.aspx?PublicationID=P20130325066  </t>
  </si>
  <si>
    <t xml:space="preserve">http://www.airitibooks.com/detail.aspx?PublicationID=P20130325073  </t>
  </si>
  <si>
    <t xml:space="preserve">http://www.airitibooks.com/detail.aspx?PublicationID=P20130325064  </t>
  </si>
  <si>
    <t xml:space="preserve">http://www.airitibooks.com/detail.aspx?PublicationID=P20131106023  </t>
  </si>
  <si>
    <t xml:space="preserve">http://www.airitibooks.com/detail.aspx?PublicationID=P20090403779  </t>
  </si>
  <si>
    <t xml:space="preserve">http://www.airitibooks.com/detail.aspx?PublicationID=P20120424011  </t>
  </si>
  <si>
    <t xml:space="preserve">http://www.airitibooks.com/detail.aspx?PublicationID=P20121004061  </t>
  </si>
  <si>
    <t xml:space="preserve">http://www.airitibooks.com/detail.aspx?PublicationID=P20090403776  </t>
  </si>
  <si>
    <t xml:space="preserve">http://www.airitibooks.com/detail.aspx?PublicationID=P20121203029  </t>
  </si>
  <si>
    <t xml:space="preserve">http://www.airitibooks.com/detail.aspx?PublicationID=P20121004057  </t>
  </si>
  <si>
    <t xml:space="preserve">http://www.airitibooks.com/detail.aspx?PublicationID=P20121004086  </t>
  </si>
  <si>
    <t xml:space="preserve">http://www.airitibooks.com/detail.aspx?PublicationID=P20121016033  </t>
  </si>
  <si>
    <t xml:space="preserve">http://www.airitibooks.com/detail.aspx?PublicationID=P20121004093  </t>
  </si>
  <si>
    <t xml:space="preserve">http://www.airitibooks.com/detail.aspx?PublicationID=P20120601036  </t>
  </si>
  <si>
    <t xml:space="preserve">http://www.airitibooks.com/detail.aspx?PublicationID=P20120601035  </t>
  </si>
  <si>
    <t xml:space="preserve">http://www.airitibooks.com/detail.aspx?PublicationID=P20121004090  </t>
  </si>
  <si>
    <t xml:space="preserve">http://www.airitibooks.com/detail.aspx?PublicationID=P20120919049  </t>
  </si>
  <si>
    <t xml:space="preserve">http://www.airitibooks.com/detail.aspx?PublicationID=P20130221047  </t>
  </si>
  <si>
    <t xml:space="preserve">http://www.airitibooks.com/detail.aspx?PublicationID=P20130221048  </t>
  </si>
  <si>
    <t xml:space="preserve">http://www.airitibooks.com/detail.aspx?PublicationID=P20121105017  </t>
  </si>
  <si>
    <t xml:space="preserve">http://www.airitibooks.com/detail.aspx?PublicationID=P20121205014  </t>
  </si>
  <si>
    <t xml:space="preserve">http://www.airitibooks.com/detail.aspx?PublicationID=P20130311021  </t>
  </si>
  <si>
    <t xml:space="preserve">http://www.airitibooks.com/detail.aspx?PublicationID=P20130725087  </t>
  </si>
  <si>
    <t xml:space="preserve">http://www.airitibooks.com/detail.aspx?PublicationID=P20130815017  </t>
  </si>
  <si>
    <t xml:space="preserve">http://www.airitibooks.com/detail.aspx?PublicationID=P20131126003  </t>
  </si>
  <si>
    <t>中國城市群經濟規模效應研究</t>
    <phoneticPr fontId="2" type="noConversion"/>
  </si>
  <si>
    <t>9789865792305</t>
  </si>
  <si>
    <t xml:space="preserve">http://www.airitibooks.com/detail.aspx?PublicationID=P20131106020  </t>
  </si>
  <si>
    <t>學華語到台灣</t>
    <phoneticPr fontId="2" type="noConversion"/>
  </si>
  <si>
    <t>9789860068054</t>
  </si>
  <si>
    <t>9789860249798</t>
  </si>
  <si>
    <t xml:space="preserve">http://www.airitibooks.com/detail.aspx?PublicationID=P20131126004  </t>
  </si>
  <si>
    <t xml:space="preserve">http://www.airitibooks.com/detail.aspx?PublicationID=P20130408375  </t>
    <phoneticPr fontId="2" type="noConversion"/>
  </si>
  <si>
    <t>備註</t>
    <phoneticPr fontId="2" type="noConversion"/>
  </si>
  <si>
    <t>印尼：神佛的天堂</t>
    <phoneticPr fontId="2" type="noConversion"/>
  </si>
  <si>
    <r>
      <rPr>
        <sz val="10"/>
        <color indexed="8"/>
        <rFont val="細明體"/>
        <family val="3"/>
        <charset val="136"/>
      </rPr>
      <t>序號</t>
    </r>
    <phoneticPr fontId="9" type="noConversion"/>
  </si>
  <si>
    <r>
      <rPr>
        <sz val="10"/>
        <rFont val="微軟正黑體"/>
        <family val="2"/>
        <charset val="136"/>
      </rPr>
      <t>主題</t>
    </r>
    <phoneticPr fontId="9" type="noConversion"/>
  </si>
  <si>
    <r>
      <rPr>
        <sz val="10"/>
        <rFont val="微軟正黑體"/>
        <family val="2"/>
        <charset val="136"/>
      </rPr>
      <t>書名</t>
    </r>
  </si>
  <si>
    <r>
      <rPr>
        <sz val="10"/>
        <rFont val="微軟正黑體"/>
        <family val="2"/>
        <charset val="136"/>
      </rPr>
      <t>出版單位</t>
    </r>
    <phoneticPr fontId="9" type="noConversion"/>
  </si>
  <si>
    <r>
      <rPr>
        <sz val="10"/>
        <rFont val="微軟正黑體"/>
        <family val="2"/>
        <charset val="136"/>
      </rPr>
      <t>出版年</t>
    </r>
    <phoneticPr fontId="9" type="noConversion"/>
  </si>
  <si>
    <r>
      <rPr>
        <sz val="10"/>
        <rFont val="微軟正黑體"/>
        <family val="2"/>
        <charset val="136"/>
      </rPr>
      <t>套書名</t>
    </r>
    <r>
      <rPr>
        <sz val="10"/>
        <rFont val="Arial"/>
        <family val="2"/>
      </rPr>
      <t>/</t>
    </r>
    <r>
      <rPr>
        <sz val="10"/>
        <rFont val="微軟正黑體"/>
        <family val="2"/>
        <charset val="136"/>
      </rPr>
      <t>書系名稱</t>
    </r>
  </si>
  <si>
    <t>URL</t>
    <phoneticPr fontId="2" type="noConversion"/>
  </si>
  <si>
    <r>
      <rPr>
        <sz val="10"/>
        <rFont val="Times New Roman"/>
        <family val="1"/>
      </rPr>
      <t>備註</t>
    </r>
    <phoneticPr fontId="2" type="noConversion"/>
  </si>
  <si>
    <r>
      <rPr>
        <sz val="10"/>
        <color indexed="8"/>
        <rFont val="微軟正黑體"/>
        <family val="2"/>
        <charset val="136"/>
      </rPr>
      <t>旅行，在世界的角落：捲起袖管，走訪友邦</t>
    </r>
    <phoneticPr fontId="9" type="noConversion"/>
  </si>
  <si>
    <r>
      <rPr>
        <sz val="10"/>
        <color indexed="8"/>
        <rFont val="微軟正黑體"/>
        <family val="2"/>
        <charset val="136"/>
      </rPr>
      <t>二魚文化事業有限公司</t>
    </r>
    <phoneticPr fontId="9" type="noConversion"/>
  </si>
  <si>
    <r>
      <rPr>
        <sz val="10"/>
        <color indexed="8"/>
        <rFont val="微軟正黑體"/>
        <family val="2"/>
        <charset val="136"/>
      </rPr>
      <t>第十屆外交替代役全體役男</t>
    </r>
    <phoneticPr fontId="9" type="noConversion"/>
  </si>
  <si>
    <t>9789866490798</t>
  </si>
  <si>
    <r>
      <t>8</t>
    </r>
    <r>
      <rPr>
        <sz val="10"/>
        <color indexed="8"/>
        <rFont val="微軟正黑體"/>
        <family val="2"/>
        <charset val="136"/>
      </rPr>
      <t>語言文學類</t>
    </r>
    <phoneticPr fontId="9" type="noConversion"/>
  </si>
  <si>
    <r>
      <t>850</t>
    </r>
    <r>
      <rPr>
        <sz val="10"/>
        <color indexed="8"/>
        <rFont val="微軟正黑體"/>
        <family val="2"/>
        <charset val="136"/>
      </rPr>
      <t>中國各種文學</t>
    </r>
    <phoneticPr fontId="9" type="noConversion"/>
  </si>
  <si>
    <t>http://www.airitibooks.com/detail.aspx?PublicationID=P20130306036</t>
  </si>
  <si>
    <r>
      <rPr>
        <sz val="10"/>
        <color indexed="8"/>
        <rFont val="微軟正黑體"/>
        <family val="2"/>
        <charset val="136"/>
      </rPr>
      <t>人文</t>
    </r>
    <phoneticPr fontId="9" type="noConversion"/>
  </si>
  <si>
    <r>
      <rPr>
        <sz val="10"/>
        <color indexed="8"/>
        <rFont val="微軟正黑體"/>
        <family val="2"/>
        <charset val="136"/>
      </rPr>
      <t>被誤解的歷史常識與真相</t>
    </r>
    <phoneticPr fontId="9" type="noConversion"/>
  </si>
  <si>
    <r>
      <rPr>
        <sz val="10"/>
        <color indexed="8"/>
        <rFont val="微軟正黑體"/>
        <family val="2"/>
        <charset val="136"/>
      </rPr>
      <t>讀品文化</t>
    </r>
    <phoneticPr fontId="9" type="noConversion"/>
  </si>
  <si>
    <r>
      <rPr>
        <sz val="10"/>
        <color indexed="8"/>
        <rFont val="微軟正黑體"/>
        <family val="2"/>
        <charset val="136"/>
      </rPr>
      <t>劉默</t>
    </r>
    <phoneticPr fontId="9" type="noConversion"/>
  </si>
  <si>
    <t>9789866070754</t>
  </si>
  <si>
    <r>
      <t>6</t>
    </r>
    <r>
      <rPr>
        <sz val="10"/>
        <color indexed="8"/>
        <rFont val="微軟正黑體"/>
        <family val="2"/>
        <charset val="136"/>
      </rPr>
      <t>中國史地類</t>
    </r>
    <phoneticPr fontId="9" type="noConversion"/>
  </si>
  <si>
    <r>
      <t>610</t>
    </r>
    <r>
      <rPr>
        <sz val="10"/>
        <color indexed="8"/>
        <rFont val="微軟正黑體"/>
        <family val="2"/>
        <charset val="136"/>
      </rPr>
      <t>中國通史</t>
    </r>
    <phoneticPr fontId="9" type="noConversion"/>
  </si>
  <si>
    <t>http://www.airitibooks.com/detail.aspx?PublicationID=P20130314019</t>
  </si>
  <si>
    <r>
      <rPr>
        <sz val="10"/>
        <color indexed="8"/>
        <rFont val="微軟正黑體"/>
        <family val="2"/>
        <charset val="136"/>
      </rPr>
      <t>這一生沒做，一定會後悔的</t>
    </r>
    <r>
      <rPr>
        <sz val="10"/>
        <color indexed="8"/>
        <rFont val="Arial"/>
        <family val="2"/>
      </rPr>
      <t>20</t>
    </r>
    <r>
      <rPr>
        <sz val="10"/>
        <color indexed="8"/>
        <rFont val="微軟正黑體"/>
        <family val="2"/>
        <charset val="136"/>
      </rPr>
      <t>件事</t>
    </r>
    <phoneticPr fontId="9" type="noConversion"/>
  </si>
  <si>
    <r>
      <rPr>
        <sz val="10"/>
        <color indexed="8"/>
        <rFont val="微軟正黑體"/>
        <family val="2"/>
        <charset val="136"/>
      </rPr>
      <t>梁浩鈞</t>
    </r>
    <phoneticPr fontId="9" type="noConversion"/>
  </si>
  <si>
    <t>9789866070693</t>
  </si>
  <si>
    <r>
      <t>1</t>
    </r>
    <r>
      <rPr>
        <sz val="10"/>
        <color indexed="8"/>
        <rFont val="微軟正黑體"/>
        <family val="2"/>
        <charset val="136"/>
      </rPr>
      <t>哲學類</t>
    </r>
    <phoneticPr fontId="9" type="noConversion"/>
  </si>
  <si>
    <r>
      <t>170</t>
    </r>
    <r>
      <rPr>
        <sz val="10"/>
        <color indexed="8"/>
        <rFont val="微軟正黑體"/>
        <family val="2"/>
        <charset val="136"/>
      </rPr>
      <t>心理學</t>
    </r>
    <phoneticPr fontId="9" type="noConversion"/>
  </si>
  <si>
    <t>http://www.airitibooks.com/detail.aspx?PublicationID=P20130314020</t>
  </si>
  <si>
    <r>
      <rPr>
        <sz val="10"/>
        <color indexed="8"/>
        <rFont val="微軟正黑體"/>
        <family val="2"/>
        <charset val="136"/>
      </rPr>
      <t>億萬富豪給子女的一生忠告</t>
    </r>
    <phoneticPr fontId="9" type="noConversion"/>
  </si>
  <si>
    <r>
      <rPr>
        <sz val="10"/>
        <color indexed="8"/>
        <rFont val="微軟正黑體"/>
        <family val="2"/>
        <charset val="136"/>
      </rPr>
      <t>文經閣</t>
    </r>
    <phoneticPr fontId="9" type="noConversion"/>
  </si>
  <si>
    <r>
      <rPr>
        <sz val="10"/>
        <color indexed="8"/>
        <rFont val="微軟正黑體"/>
        <family val="2"/>
        <charset val="136"/>
      </rPr>
      <t>洛克菲勒，摩根</t>
    </r>
    <phoneticPr fontId="9" type="noConversion"/>
  </si>
  <si>
    <t>9789577135131</t>
  </si>
  <si>
    <t>http://www.airitibooks.com/detail.aspx?PublicationID=P20130319002</t>
  </si>
  <si>
    <r>
      <rPr>
        <sz val="10"/>
        <color indexed="8"/>
        <rFont val="微軟正黑體"/>
        <family val="2"/>
        <charset val="136"/>
      </rPr>
      <t>學會感恩才能成就自我</t>
    </r>
    <phoneticPr fontId="9" type="noConversion"/>
  </si>
  <si>
    <r>
      <rPr>
        <sz val="10"/>
        <color indexed="8"/>
        <rFont val="微軟正黑體"/>
        <family val="2"/>
        <charset val="136"/>
      </rPr>
      <t>德陽圖書</t>
    </r>
    <phoneticPr fontId="9" type="noConversion"/>
  </si>
  <si>
    <r>
      <rPr>
        <sz val="10"/>
        <color indexed="8"/>
        <rFont val="微軟正黑體"/>
        <family val="2"/>
        <charset val="136"/>
      </rPr>
      <t>公隋</t>
    </r>
    <phoneticPr fontId="9" type="noConversion"/>
  </si>
  <si>
    <t>9789865970154</t>
  </si>
  <si>
    <t>http://www.airitibooks.com/detail.aspx?PublicationID=P20130205044</t>
  </si>
  <si>
    <r>
      <rPr>
        <sz val="10"/>
        <color indexed="8"/>
        <rFont val="微軟正黑體"/>
        <family val="2"/>
        <charset val="136"/>
      </rPr>
      <t>別讓改變偷走你的適應力</t>
    </r>
    <phoneticPr fontId="9" type="noConversion"/>
  </si>
  <si>
    <r>
      <rPr>
        <sz val="10"/>
        <color indexed="8"/>
        <rFont val="微軟正黑體"/>
        <family val="2"/>
        <charset val="136"/>
      </rPr>
      <t>羅達有限公司</t>
    </r>
    <phoneticPr fontId="9" type="noConversion"/>
  </si>
  <si>
    <r>
      <rPr>
        <sz val="10"/>
        <color indexed="8"/>
        <rFont val="微軟正黑體"/>
        <family val="2"/>
        <charset val="136"/>
      </rPr>
      <t>維克‧漢森</t>
    </r>
    <phoneticPr fontId="9" type="noConversion"/>
  </si>
  <si>
    <t>9789868840591</t>
  </si>
  <si>
    <t>http://www.airitibooks.com/detail.aspx?PublicationID=P20130306001</t>
  </si>
  <si>
    <r>
      <rPr>
        <sz val="10"/>
        <color indexed="8"/>
        <rFont val="微軟正黑體"/>
        <family val="2"/>
        <charset val="136"/>
      </rPr>
      <t>折磨你的事不一定都是壞事</t>
    </r>
    <phoneticPr fontId="9" type="noConversion"/>
  </si>
  <si>
    <r>
      <rPr>
        <sz val="10"/>
        <color indexed="8"/>
        <rFont val="微軟正黑體"/>
        <family val="2"/>
        <charset val="136"/>
      </rPr>
      <t>大拓文化</t>
    </r>
    <phoneticPr fontId="9" type="noConversion"/>
  </si>
  <si>
    <r>
      <rPr>
        <sz val="10"/>
        <color indexed="8"/>
        <rFont val="微軟正黑體"/>
        <family val="2"/>
        <charset val="136"/>
      </rPr>
      <t>林怡菲</t>
    </r>
    <phoneticPr fontId="9" type="noConversion"/>
  </si>
  <si>
    <t>9789865886066</t>
  </si>
  <si>
    <t>http://www.airitibooks.com/detail.aspx?PublicationID=P20130314011</t>
  </si>
  <si>
    <r>
      <rPr>
        <sz val="10"/>
        <color indexed="8"/>
        <rFont val="微軟正黑體"/>
        <family val="2"/>
        <charset val="136"/>
      </rPr>
      <t>別輸在不懂說話上</t>
    </r>
    <phoneticPr fontId="9" type="noConversion"/>
  </si>
  <si>
    <r>
      <rPr>
        <sz val="10"/>
        <color indexed="8"/>
        <rFont val="微軟正黑體"/>
        <family val="2"/>
        <charset val="136"/>
      </rPr>
      <t>劉曉崇</t>
    </r>
    <phoneticPr fontId="9" type="noConversion"/>
  </si>
  <si>
    <t>9789865886028</t>
  </si>
  <si>
    <r>
      <t>190</t>
    </r>
    <r>
      <rPr>
        <sz val="10"/>
        <color indexed="8"/>
        <rFont val="微軟正黑體"/>
        <family val="2"/>
        <charset val="136"/>
      </rPr>
      <t>倫理學</t>
    </r>
    <phoneticPr fontId="9" type="noConversion"/>
  </si>
  <si>
    <t>http://www.airitibooks.com/detail.aspx?PublicationID=P20130314008</t>
  </si>
  <si>
    <r>
      <rPr>
        <sz val="10"/>
        <color indexed="8"/>
        <rFont val="微軟正黑體"/>
        <family val="2"/>
        <charset val="136"/>
      </rPr>
      <t>人際交往心理學：我不是教你耍賤招</t>
    </r>
    <phoneticPr fontId="9" type="noConversion"/>
  </si>
  <si>
    <r>
      <rPr>
        <sz val="10"/>
        <color indexed="8"/>
        <rFont val="微軟正黑體"/>
        <family val="2"/>
        <charset val="136"/>
      </rPr>
      <t>周閔憲</t>
    </r>
    <phoneticPr fontId="9" type="noConversion"/>
  </si>
  <si>
    <t>9789866070730</t>
  </si>
  <si>
    <t>http://www.airitibooks.com/detail.aspx?PublicationID=P20130314002</t>
  </si>
  <si>
    <r>
      <rPr>
        <sz val="10"/>
        <color indexed="8"/>
        <rFont val="微軟正黑體"/>
        <family val="2"/>
        <charset val="136"/>
      </rPr>
      <t>蟑螂，職場上最需要具備之精神</t>
    </r>
    <phoneticPr fontId="9" type="noConversion"/>
  </si>
  <si>
    <r>
      <rPr>
        <sz val="10"/>
        <color indexed="8"/>
        <rFont val="微軟正黑體"/>
        <family val="2"/>
        <charset val="136"/>
      </rPr>
      <t>賴宗翰</t>
    </r>
    <phoneticPr fontId="9" type="noConversion"/>
  </si>
  <si>
    <t>9789866070679</t>
  </si>
  <si>
    <r>
      <t>4</t>
    </r>
    <r>
      <rPr>
        <sz val="10"/>
        <color indexed="8"/>
        <rFont val="微軟正黑體"/>
        <family val="2"/>
        <charset val="136"/>
      </rPr>
      <t>應用科學類</t>
    </r>
    <phoneticPr fontId="9" type="noConversion"/>
  </si>
  <si>
    <r>
      <t>490</t>
    </r>
    <r>
      <rPr>
        <sz val="10"/>
        <color indexed="8"/>
        <rFont val="微軟正黑體"/>
        <family val="2"/>
        <charset val="136"/>
      </rPr>
      <t>商業；經營業</t>
    </r>
    <phoneticPr fontId="9" type="noConversion"/>
  </si>
  <si>
    <t>http://www.airitibooks.com/detail.aspx?PublicationID=P20130314027</t>
  </si>
  <si>
    <r>
      <rPr>
        <sz val="10"/>
        <color indexed="8"/>
        <rFont val="微軟正黑體"/>
        <family val="2"/>
        <charset val="136"/>
      </rPr>
      <t>那些年我們曾熟悉的情詩情事</t>
    </r>
    <phoneticPr fontId="9" type="noConversion"/>
  </si>
  <si>
    <r>
      <rPr>
        <sz val="10"/>
        <color indexed="8"/>
        <rFont val="微軟正黑體"/>
        <family val="2"/>
        <charset val="136"/>
      </rPr>
      <t>秦漢唐</t>
    </r>
    <phoneticPr fontId="9" type="noConversion"/>
  </si>
  <si>
    <t>9789577135186</t>
  </si>
  <si>
    <r>
      <t>830</t>
    </r>
    <r>
      <rPr>
        <sz val="10"/>
        <color indexed="8"/>
        <rFont val="微軟正黑體"/>
        <family val="2"/>
        <charset val="136"/>
      </rPr>
      <t>中國文學總集</t>
    </r>
    <phoneticPr fontId="9" type="noConversion"/>
  </si>
  <si>
    <t>http://www.airitibooks.com/detail.aspx?PublicationID=P20130314063</t>
  </si>
  <si>
    <r>
      <rPr>
        <sz val="10"/>
        <color indexed="8"/>
        <rFont val="微軟正黑體"/>
        <family val="2"/>
        <charset val="136"/>
      </rPr>
      <t>想像花蓮</t>
    </r>
    <phoneticPr fontId="9" type="noConversion"/>
  </si>
  <si>
    <r>
      <rPr>
        <sz val="10"/>
        <color indexed="8"/>
        <rFont val="微軟正黑體"/>
        <family val="2"/>
        <charset val="136"/>
      </rPr>
      <t>陳黎</t>
    </r>
    <phoneticPr fontId="9" type="noConversion"/>
  </si>
  <si>
    <t>9789866490750</t>
  </si>
  <si>
    <t>http://www.airitibooks.com/detail.aspx?PublicationID=P20130306034</t>
  </si>
  <si>
    <r>
      <rPr>
        <sz val="10"/>
        <color indexed="8"/>
        <rFont val="微軟正黑體"/>
        <family val="2"/>
        <charset val="136"/>
      </rPr>
      <t>離家奔走遊新疆：輕遊記、搞笑插畫一路玩，旅遊資訊跟著走！</t>
    </r>
    <phoneticPr fontId="9" type="noConversion"/>
  </si>
  <si>
    <r>
      <rPr>
        <sz val="10"/>
        <color indexed="8"/>
        <rFont val="微軟正黑體"/>
        <family val="2"/>
        <charset val="136"/>
      </rPr>
      <t>王睿穎</t>
    </r>
    <phoneticPr fontId="9" type="noConversion"/>
  </si>
  <si>
    <r>
      <rPr>
        <sz val="10"/>
        <color indexed="8"/>
        <rFont val="微軟正黑體"/>
        <family val="2"/>
        <charset val="136"/>
      </rPr>
      <t>睿穎</t>
    </r>
    <r>
      <rPr>
        <sz val="10"/>
        <color indexed="8"/>
        <rFont val="Arial"/>
        <family val="2"/>
      </rPr>
      <t xml:space="preserve"> Raying</t>
    </r>
    <phoneticPr fontId="9" type="noConversion"/>
  </si>
  <si>
    <t>EBK9900000451</t>
  </si>
  <si>
    <r>
      <t>670</t>
    </r>
    <r>
      <rPr>
        <sz val="10"/>
        <color indexed="8"/>
        <rFont val="微軟正黑體"/>
        <family val="2"/>
        <charset val="136"/>
      </rPr>
      <t>中國方志</t>
    </r>
    <phoneticPr fontId="9" type="noConversion"/>
  </si>
  <si>
    <t>http://www.airitibooks.com/detail.aspx?PublicationID=P20130227066</t>
  </si>
  <si>
    <r>
      <rPr>
        <sz val="10"/>
        <color indexed="8"/>
        <rFont val="微軟正黑體"/>
        <family val="2"/>
        <charset val="136"/>
      </rPr>
      <t>淡定求生術：走自己的路，讓別人去說吧！</t>
    </r>
  </si>
  <si>
    <r>
      <rPr>
        <sz val="10"/>
        <color indexed="8"/>
        <rFont val="微軟正黑體"/>
        <family val="2"/>
        <charset val="136"/>
      </rPr>
      <t>大拓文化</t>
    </r>
  </si>
  <si>
    <r>
      <rPr>
        <sz val="10"/>
        <color indexed="8"/>
        <rFont val="微軟正黑體"/>
        <family val="2"/>
        <charset val="136"/>
      </rPr>
      <t>正面思考：</t>
    </r>
    <r>
      <rPr>
        <sz val="10"/>
        <color indexed="8"/>
        <rFont val="Arial"/>
        <family val="2"/>
      </rPr>
      <t>28</t>
    </r>
  </si>
  <si>
    <r>
      <rPr>
        <sz val="10"/>
        <color indexed="8"/>
        <rFont val="微軟正黑體"/>
        <family val="2"/>
        <charset val="136"/>
      </rPr>
      <t>章欣羽</t>
    </r>
  </si>
  <si>
    <t>9789866145834</t>
  </si>
  <si>
    <r>
      <t>190</t>
    </r>
    <r>
      <rPr>
        <sz val="10"/>
        <color indexed="8"/>
        <rFont val="微軟正黑體"/>
        <family val="2"/>
        <charset val="136"/>
      </rPr>
      <t>倫理學</t>
    </r>
  </si>
  <si>
    <t>http://www.airitibooks.com/detail.aspx?PublicationID=P20121101027</t>
  </si>
  <si>
    <r>
      <rPr>
        <sz val="10"/>
        <color indexed="8"/>
        <rFont val="微軟正黑體"/>
        <family val="2"/>
        <charset val="136"/>
      </rPr>
      <t>不抓狂的情緒控制術</t>
    </r>
    <phoneticPr fontId="9" type="noConversion"/>
  </si>
  <si>
    <r>
      <rPr>
        <sz val="10"/>
        <color indexed="8"/>
        <rFont val="微軟正黑體"/>
        <family val="2"/>
        <charset val="136"/>
      </rPr>
      <t>洪學諺</t>
    </r>
    <phoneticPr fontId="9" type="noConversion"/>
  </si>
  <si>
    <t>9789865886042</t>
  </si>
  <si>
    <t>http://www.airitibooks.com/detail.aspx?PublicationID=P20130314004</t>
  </si>
  <si>
    <r>
      <rPr>
        <sz val="10"/>
        <color indexed="8"/>
        <rFont val="微軟正黑體"/>
        <family val="2"/>
        <charset val="136"/>
      </rPr>
      <t>我跟幸福有個祕密</t>
    </r>
    <phoneticPr fontId="9" type="noConversion"/>
  </si>
  <si>
    <r>
      <rPr>
        <sz val="10"/>
        <color indexed="8"/>
        <rFont val="微軟正黑體"/>
        <family val="2"/>
        <charset val="136"/>
      </rPr>
      <t>徐克強</t>
    </r>
    <phoneticPr fontId="9" type="noConversion"/>
  </si>
  <si>
    <t>9789865886059</t>
  </si>
  <si>
    <t>http://www.airitibooks.com/detail.aspx?PublicationID=P20130314010</t>
  </si>
  <si>
    <r>
      <rPr>
        <sz val="10"/>
        <color indexed="8"/>
        <rFont val="微軟正黑體"/>
        <family val="2"/>
        <charset val="136"/>
      </rPr>
      <t>對你來說幸福是什麼</t>
    </r>
    <phoneticPr fontId="9" type="noConversion"/>
  </si>
  <si>
    <r>
      <rPr>
        <sz val="10"/>
        <color indexed="8"/>
        <rFont val="微軟正黑體"/>
        <family val="2"/>
        <charset val="136"/>
      </rPr>
      <t>陳浩中</t>
    </r>
    <phoneticPr fontId="9" type="noConversion"/>
  </si>
  <si>
    <t>9789865886035</t>
  </si>
  <si>
    <t>http://www.airitibooks.com/detail.aspx?PublicationID=P20130314023</t>
  </si>
  <si>
    <r>
      <rPr>
        <sz val="10"/>
        <color indexed="8"/>
        <rFont val="微軟正黑體"/>
        <family val="2"/>
        <charset val="136"/>
      </rPr>
      <t>第一千零一個故事：所謂的曾經就是幸福</t>
    </r>
    <phoneticPr fontId="9" type="noConversion"/>
  </si>
  <si>
    <r>
      <rPr>
        <sz val="10"/>
        <color indexed="8"/>
        <rFont val="微軟正黑體"/>
        <family val="2"/>
        <charset val="136"/>
      </rPr>
      <t>培育文化</t>
    </r>
    <phoneticPr fontId="9" type="noConversion"/>
  </si>
  <si>
    <r>
      <rPr>
        <sz val="10"/>
        <color indexed="8"/>
        <rFont val="微軟正黑體"/>
        <family val="2"/>
        <charset val="136"/>
      </rPr>
      <t>戴韋珍</t>
    </r>
    <phoneticPr fontId="9" type="noConversion"/>
  </si>
  <si>
    <t>9789866439957</t>
  </si>
  <si>
    <t>http://www.airitibooks.com/detail.aspx?PublicationID=P20130314001</t>
  </si>
  <si>
    <r>
      <rPr>
        <sz val="10"/>
        <color indexed="8"/>
        <rFont val="微軟正黑體"/>
        <family val="2"/>
        <charset val="136"/>
      </rPr>
      <t>現在不做，以後一定後悔的</t>
    </r>
    <r>
      <rPr>
        <sz val="10"/>
        <color indexed="8"/>
        <rFont val="Arial"/>
        <family val="2"/>
      </rPr>
      <t>20</t>
    </r>
    <r>
      <rPr>
        <sz val="10"/>
        <color indexed="8"/>
        <rFont val="微軟正黑體"/>
        <family val="2"/>
        <charset val="136"/>
      </rPr>
      <t>件事</t>
    </r>
    <phoneticPr fontId="9" type="noConversion"/>
  </si>
  <si>
    <t>9789866070761</t>
  </si>
  <si>
    <t>http://www.airitibooks.com/detail.aspx?PublicationID=P20130314017</t>
  </si>
  <si>
    <r>
      <rPr>
        <sz val="10"/>
        <color indexed="8"/>
        <rFont val="微軟正黑體"/>
        <family val="2"/>
        <charset val="136"/>
      </rPr>
      <t>別靠主管，他幫不了你！</t>
    </r>
    <phoneticPr fontId="9" type="noConversion"/>
  </si>
  <si>
    <r>
      <rPr>
        <sz val="10"/>
        <color indexed="8"/>
        <rFont val="微軟正黑體"/>
        <family val="2"/>
        <charset val="136"/>
      </rPr>
      <t>風向球文化事業有限公司</t>
    </r>
    <phoneticPr fontId="9" type="noConversion"/>
  </si>
  <si>
    <r>
      <rPr>
        <sz val="10"/>
        <color indexed="8"/>
        <rFont val="微軟正黑體"/>
        <family val="2"/>
        <charset val="136"/>
      </rPr>
      <t>徐勁</t>
    </r>
    <phoneticPr fontId="9" type="noConversion"/>
  </si>
  <si>
    <t>9789868847675</t>
  </si>
  <si>
    <t>http://www.airitibooks.com/detail.aspx?PublicationID=P20130131119</t>
  </si>
  <si>
    <r>
      <rPr>
        <sz val="10"/>
        <color indexed="8"/>
        <rFont val="微軟正黑體"/>
        <family val="2"/>
        <charset val="136"/>
      </rPr>
      <t>高調處世低調做人</t>
    </r>
  </si>
  <si>
    <r>
      <rPr>
        <sz val="10"/>
        <color indexed="8"/>
        <rFont val="微軟正黑體"/>
        <family val="2"/>
        <charset val="136"/>
      </rPr>
      <t>華志文化事業有限公司</t>
    </r>
  </si>
  <si>
    <r>
      <rPr>
        <sz val="10"/>
        <color indexed="8"/>
        <rFont val="微軟正黑體"/>
        <family val="2"/>
        <charset val="136"/>
      </rPr>
      <t>勵志館</t>
    </r>
    <r>
      <rPr>
        <sz val="10"/>
        <color indexed="8"/>
        <rFont val="Arial"/>
        <family val="2"/>
      </rPr>
      <t>009</t>
    </r>
  </si>
  <si>
    <r>
      <rPr>
        <sz val="10"/>
        <color indexed="8"/>
        <rFont val="微軟正黑體"/>
        <family val="2"/>
        <charset val="136"/>
      </rPr>
      <t>任英梅</t>
    </r>
  </si>
  <si>
    <t>9789865936204</t>
  </si>
  <si>
    <t>http://www.airitibooks.com/detail.aspx?PublicationID=P20121029026</t>
  </si>
  <si>
    <r>
      <rPr>
        <sz val="10"/>
        <color indexed="8"/>
        <rFont val="微軟正黑體"/>
        <family val="2"/>
        <charset val="136"/>
      </rPr>
      <t>帶孩子遊觀光工廠</t>
    </r>
    <r>
      <rPr>
        <sz val="10"/>
        <color indexed="8"/>
        <rFont val="Arial"/>
        <family val="2"/>
      </rPr>
      <t>X</t>
    </r>
    <r>
      <rPr>
        <sz val="10"/>
        <color indexed="8"/>
        <rFont val="微軟正黑體"/>
        <family val="2"/>
        <charset val="136"/>
      </rPr>
      <t>玩創意</t>
    </r>
    <r>
      <rPr>
        <sz val="10"/>
        <color indexed="8"/>
        <rFont val="Arial"/>
        <family val="2"/>
      </rPr>
      <t>X</t>
    </r>
    <r>
      <rPr>
        <sz val="10"/>
        <color indexed="8"/>
        <rFont val="微軟正黑體"/>
        <family val="2"/>
        <charset val="136"/>
      </rPr>
      <t>說故事：跟著爸媽的童玩記憶去旅行</t>
    </r>
    <phoneticPr fontId="9" type="noConversion"/>
  </si>
  <si>
    <r>
      <rPr>
        <sz val="10"/>
        <color indexed="8"/>
        <rFont val="微軟正黑體"/>
        <family val="2"/>
        <charset val="136"/>
      </rPr>
      <t>大好書屋</t>
    </r>
    <phoneticPr fontId="9" type="noConversion"/>
  </si>
  <si>
    <r>
      <rPr>
        <sz val="10"/>
        <color indexed="8"/>
        <rFont val="微軟正黑體"/>
        <family val="2"/>
        <charset val="136"/>
      </rPr>
      <t>小豌豆樂隊</t>
    </r>
    <phoneticPr fontId="9" type="noConversion"/>
  </si>
  <si>
    <t>9789867310880</t>
  </si>
  <si>
    <t>http://www.airitibooks.com/detail.aspx?PublicationID=P20130419136</t>
  </si>
  <si>
    <r>
      <rPr>
        <sz val="10"/>
        <color indexed="8"/>
        <rFont val="微軟正黑體"/>
        <family val="2"/>
        <charset val="136"/>
      </rPr>
      <t>老闆和對手都不教的</t>
    </r>
    <r>
      <rPr>
        <sz val="10"/>
        <color indexed="8"/>
        <rFont val="Arial"/>
        <family val="2"/>
      </rPr>
      <t>30</t>
    </r>
    <r>
      <rPr>
        <sz val="10"/>
        <color indexed="8"/>
        <rFont val="微軟正黑體"/>
        <family val="2"/>
        <charset val="136"/>
      </rPr>
      <t>種真本事</t>
    </r>
    <phoneticPr fontId="9" type="noConversion"/>
  </si>
  <si>
    <r>
      <rPr>
        <sz val="10"/>
        <color indexed="8"/>
        <rFont val="微軟正黑體"/>
        <family val="2"/>
        <charset val="136"/>
      </rPr>
      <t>趙佑宸</t>
    </r>
    <phoneticPr fontId="9" type="noConversion"/>
  </si>
  <si>
    <t>9789866070709</t>
  </si>
  <si>
    <t>http://www.airitibooks.com/detail.aspx?PublicationID=P20130314006</t>
  </si>
  <si>
    <r>
      <rPr>
        <sz val="10"/>
        <color indexed="8"/>
        <rFont val="微軟正黑體"/>
        <family val="2"/>
        <charset val="136"/>
      </rPr>
      <t>現學現賣玩弄讀心術</t>
    </r>
    <phoneticPr fontId="9" type="noConversion"/>
  </si>
  <si>
    <r>
      <rPr>
        <sz val="10"/>
        <color indexed="8"/>
        <rFont val="微軟正黑體"/>
        <family val="2"/>
        <charset val="136"/>
      </rPr>
      <t>顏世偉</t>
    </r>
    <phoneticPr fontId="9" type="noConversion"/>
  </si>
  <si>
    <t>9789866070747</t>
  </si>
  <si>
    <t>http://www.airitibooks.com/detail.aspx?PublicationID=P20130314018</t>
  </si>
  <si>
    <r>
      <rPr>
        <sz val="10"/>
        <color indexed="8"/>
        <rFont val="微軟正黑體"/>
        <family val="2"/>
        <charset val="136"/>
      </rPr>
      <t>好事提得起，是非放得下</t>
    </r>
  </si>
  <si>
    <r>
      <rPr>
        <sz val="10"/>
        <color indexed="8"/>
        <rFont val="微軟正黑體"/>
        <family val="2"/>
        <charset val="136"/>
      </rPr>
      <t>生活禪：</t>
    </r>
    <r>
      <rPr>
        <sz val="10"/>
        <color indexed="8"/>
        <rFont val="Arial"/>
        <family val="2"/>
      </rPr>
      <t>23</t>
    </r>
  </si>
  <si>
    <r>
      <rPr>
        <sz val="10"/>
        <color indexed="8"/>
        <rFont val="微軟正黑體"/>
        <family val="2"/>
        <charset val="136"/>
      </rPr>
      <t>陳郁文</t>
    </r>
  </si>
  <si>
    <t>9789866145827</t>
  </si>
  <si>
    <r>
      <t>2</t>
    </r>
    <r>
      <rPr>
        <sz val="10"/>
        <color indexed="8"/>
        <rFont val="微軟正黑體"/>
        <family val="2"/>
        <charset val="136"/>
      </rPr>
      <t>宗教類</t>
    </r>
  </si>
  <si>
    <r>
      <t>220</t>
    </r>
    <r>
      <rPr>
        <sz val="10"/>
        <color indexed="8"/>
        <rFont val="微軟正黑體"/>
        <family val="2"/>
        <charset val="136"/>
      </rPr>
      <t>佛教</t>
    </r>
  </si>
  <si>
    <t>http://www.airitibooks.com/detail.aspx?PublicationID=P20121101005</t>
  </si>
  <si>
    <r>
      <rPr>
        <sz val="10"/>
        <color indexed="8"/>
        <rFont val="微軟正黑體"/>
        <family val="2"/>
        <charset val="136"/>
      </rPr>
      <t>味蕾唱歌</t>
    </r>
    <phoneticPr fontId="9" type="noConversion"/>
  </si>
  <si>
    <r>
      <rPr>
        <sz val="10"/>
        <color indexed="8"/>
        <rFont val="微軟正黑體"/>
        <family val="2"/>
        <charset val="136"/>
      </rPr>
      <t>二魚文化事業有限公司</t>
    </r>
    <phoneticPr fontId="9" type="noConversion"/>
  </si>
  <si>
    <r>
      <rPr>
        <sz val="10"/>
        <color indexed="8"/>
        <rFont val="微軟正黑體"/>
        <family val="2"/>
        <charset val="136"/>
      </rPr>
      <t>愛亞</t>
    </r>
    <phoneticPr fontId="9" type="noConversion"/>
  </si>
  <si>
    <t>9789866490644</t>
  </si>
  <si>
    <r>
      <t>4</t>
    </r>
    <r>
      <rPr>
        <sz val="10"/>
        <color indexed="8"/>
        <rFont val="微軟正黑體"/>
        <family val="2"/>
        <charset val="136"/>
      </rPr>
      <t>應用科學類</t>
    </r>
    <phoneticPr fontId="9" type="noConversion"/>
  </si>
  <si>
    <r>
      <t>420</t>
    </r>
    <r>
      <rPr>
        <sz val="10"/>
        <color indexed="8"/>
        <rFont val="微軟正黑體"/>
        <family val="2"/>
        <charset val="136"/>
      </rPr>
      <t>家政</t>
    </r>
    <phoneticPr fontId="9" type="noConversion"/>
  </si>
  <si>
    <t>http://www.airitibooks.com/detail.aspx?PublicationID=P20130306033</t>
  </si>
  <si>
    <r>
      <rPr>
        <sz val="10"/>
        <color indexed="8"/>
        <rFont val="微軟正黑體"/>
        <family val="2"/>
        <charset val="136"/>
      </rPr>
      <t>尋找中國文化精神</t>
    </r>
  </si>
  <si>
    <r>
      <rPr>
        <sz val="10"/>
        <color indexed="8"/>
        <rFont val="微軟正黑體"/>
        <family val="2"/>
        <charset val="136"/>
      </rPr>
      <t>中華文化館</t>
    </r>
    <r>
      <rPr>
        <sz val="10"/>
        <color indexed="8"/>
        <rFont val="Arial"/>
        <family val="2"/>
      </rPr>
      <t>005</t>
    </r>
  </si>
  <si>
    <r>
      <rPr>
        <sz val="10"/>
        <color indexed="8"/>
        <rFont val="微軟正黑體"/>
        <family val="2"/>
        <charset val="136"/>
      </rPr>
      <t>鍾茂森</t>
    </r>
  </si>
  <si>
    <t>9789865936228</t>
  </si>
  <si>
    <t>http://www.airitibooks.com/detail.aspx?PublicationID=P20121029027</t>
  </si>
  <si>
    <r>
      <rPr>
        <sz val="10"/>
        <color indexed="8"/>
        <rFont val="微軟正黑體"/>
        <family val="2"/>
        <charset val="136"/>
      </rPr>
      <t>人文</t>
    </r>
    <phoneticPr fontId="9" type="noConversion"/>
  </si>
  <si>
    <r>
      <rPr>
        <sz val="10"/>
        <color indexed="8"/>
        <rFont val="微軟正黑體"/>
        <family val="2"/>
        <charset val="136"/>
      </rPr>
      <t>這樣想沒錯但也不對的</t>
    </r>
    <r>
      <rPr>
        <sz val="10"/>
        <color indexed="8"/>
        <rFont val="Arial"/>
        <family val="2"/>
      </rPr>
      <t>40</t>
    </r>
    <r>
      <rPr>
        <sz val="10"/>
        <color indexed="8"/>
        <rFont val="微軟正黑體"/>
        <family val="2"/>
        <charset val="136"/>
      </rPr>
      <t>件事：哲學家告訴你關於戀愛、校園、人生、心理、社會的大哉問</t>
    </r>
  </si>
  <si>
    <r>
      <rPr>
        <sz val="10"/>
        <color indexed="8"/>
        <rFont val="微軟正黑體"/>
        <family val="2"/>
        <charset val="136"/>
      </rPr>
      <t>啟動文化</t>
    </r>
  </si>
  <si>
    <r>
      <rPr>
        <sz val="10"/>
        <color indexed="8"/>
        <rFont val="微軟正黑體"/>
        <family val="2"/>
        <charset val="136"/>
      </rPr>
      <t>冀劍制</t>
    </r>
  </si>
  <si>
    <t>9789868807594</t>
  </si>
  <si>
    <t>http://www.airitibooks.com/detail.aspx?PublicationID=P20130502165</t>
  </si>
  <si>
    <r>
      <rPr>
        <sz val="10"/>
        <color indexed="8"/>
        <rFont val="微軟正黑體"/>
        <family val="2"/>
        <charset val="136"/>
      </rPr>
      <t>世界歷史上的經典戰役</t>
    </r>
  </si>
  <si>
    <r>
      <rPr>
        <sz val="10"/>
        <color indexed="8"/>
        <rFont val="微軟正黑體"/>
        <family val="2"/>
        <charset val="136"/>
      </rPr>
      <t>歷史館</t>
    </r>
    <r>
      <rPr>
        <sz val="10"/>
        <color indexed="8"/>
        <rFont val="Arial"/>
        <family val="2"/>
      </rPr>
      <t>004</t>
    </r>
  </si>
  <si>
    <r>
      <rPr>
        <sz val="10"/>
        <color indexed="8"/>
        <rFont val="微軟正黑體"/>
        <family val="2"/>
        <charset val="136"/>
      </rPr>
      <t>薛慧檳</t>
    </r>
  </si>
  <si>
    <t>9789868825840</t>
  </si>
  <si>
    <r>
      <t>710</t>
    </r>
    <r>
      <rPr>
        <sz val="10"/>
        <color indexed="8"/>
        <rFont val="微軟正黑體"/>
        <family val="2"/>
        <charset val="136"/>
      </rPr>
      <t>世界史地</t>
    </r>
  </si>
  <si>
    <t>http://www.airitibooks.com/detail.aspx?PublicationID=P20120619010</t>
  </si>
  <si>
    <r>
      <rPr>
        <sz val="10"/>
        <color indexed="8"/>
        <rFont val="微軟正黑體"/>
        <family val="2"/>
        <charset val="136"/>
      </rPr>
      <t>給心靈一份平靜</t>
    </r>
  </si>
  <si>
    <r>
      <rPr>
        <sz val="10"/>
        <color indexed="8"/>
        <rFont val="微軟正黑體"/>
        <family val="2"/>
        <charset val="136"/>
      </rPr>
      <t>勵志館</t>
    </r>
    <r>
      <rPr>
        <sz val="10"/>
        <color indexed="8"/>
        <rFont val="Arial"/>
        <family val="2"/>
      </rPr>
      <t>006</t>
    </r>
  </si>
  <si>
    <r>
      <rPr>
        <sz val="10"/>
        <color indexed="8"/>
        <rFont val="微軟正黑體"/>
        <family val="2"/>
        <charset val="136"/>
      </rPr>
      <t>李津</t>
    </r>
  </si>
  <si>
    <t>9789865936020</t>
  </si>
  <si>
    <t>http://www.airitibooks.com/detail.aspx?PublicationID=P20120905005</t>
  </si>
  <si>
    <r>
      <rPr>
        <sz val="10"/>
        <color indexed="8"/>
        <rFont val="微軟正黑體"/>
        <family val="2"/>
        <charset val="136"/>
      </rPr>
      <t>北歐超完美丈夫的秘密：做家事帶小孩不過是份內的事而已</t>
    </r>
  </si>
  <si>
    <r>
      <rPr>
        <sz val="10"/>
        <color indexed="8"/>
        <rFont val="微軟正黑體"/>
        <family val="2"/>
        <charset val="136"/>
      </rPr>
      <t>李濠仲</t>
    </r>
  </si>
  <si>
    <t>9789868807570</t>
  </si>
  <si>
    <t>http://www.airitibooks.com/detail.aspx?PublicationID=P20130502154</t>
  </si>
  <si>
    <r>
      <rPr>
        <sz val="10"/>
        <color indexed="8"/>
        <rFont val="微軟正黑體"/>
        <family val="2"/>
        <charset val="136"/>
      </rPr>
      <t>認識台灣歷史</t>
    </r>
    <r>
      <rPr>
        <sz val="10"/>
        <color indexed="8"/>
        <rFont val="Arial"/>
        <family val="2"/>
      </rPr>
      <t>10</t>
    </r>
    <r>
      <rPr>
        <sz val="10"/>
        <color indexed="8"/>
        <rFont val="微軟正黑體"/>
        <family val="2"/>
        <charset val="136"/>
      </rPr>
      <t>－戰後（下）：改革與開放</t>
    </r>
    <phoneticPr fontId="9" type="noConversion"/>
  </si>
  <si>
    <r>
      <rPr>
        <sz val="10"/>
        <color indexed="8"/>
        <rFont val="微軟正黑體"/>
        <family val="2"/>
        <charset val="136"/>
      </rPr>
      <t>新自然主義股份有限公司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</si>
  <si>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何珮琪、陳婉箐、許豐明</t>
    </r>
    <phoneticPr fontId="9" type="noConversion"/>
  </si>
  <si>
    <t>9789576967351</t>
  </si>
  <si>
    <r>
      <t>7</t>
    </r>
    <r>
      <rPr>
        <sz val="10"/>
        <color indexed="8"/>
        <rFont val="微軟正黑體"/>
        <family val="2"/>
        <charset val="136"/>
      </rPr>
      <t>世界史地</t>
    </r>
    <phoneticPr fontId="9" type="noConversion"/>
  </si>
  <si>
    <r>
      <t>730</t>
    </r>
    <r>
      <rPr>
        <sz val="10"/>
        <color indexed="8"/>
        <rFont val="微軟正黑體"/>
        <family val="2"/>
        <charset val="136"/>
      </rPr>
      <t>亞洲史地</t>
    </r>
    <phoneticPr fontId="9" type="noConversion"/>
  </si>
  <si>
    <t>http://www.airitibooks.com/detail.aspx?PublicationID=P20130221037</t>
  </si>
  <si>
    <r>
      <rPr>
        <sz val="10"/>
        <color indexed="8"/>
        <rFont val="微軟正黑體"/>
        <family val="2"/>
        <charset val="136"/>
      </rPr>
      <t>首爾</t>
    </r>
    <r>
      <rPr>
        <sz val="10"/>
        <color indexed="8"/>
        <rFont val="Arial"/>
        <family val="2"/>
      </rPr>
      <t>Long Stay</t>
    </r>
    <r>
      <rPr>
        <sz val="10"/>
        <color indexed="8"/>
        <rFont val="微軟正黑體"/>
        <family val="2"/>
        <charset val="136"/>
      </rPr>
      <t>：大發！大發！體驗超夢幻韓國在地生活！</t>
    </r>
  </si>
  <si>
    <r>
      <rPr>
        <sz val="10"/>
        <color indexed="8"/>
        <rFont val="微軟正黑體"/>
        <family val="2"/>
        <charset val="136"/>
      </rPr>
      <t>屋哩阿沙</t>
    </r>
  </si>
  <si>
    <t>9789868868441</t>
  </si>
  <si>
    <t>http://www.airitibooks.com/detail.aspx?PublicationID=P20130502162</t>
  </si>
  <si>
    <r>
      <rPr>
        <sz val="10"/>
        <color indexed="8"/>
        <rFont val="微軟正黑體"/>
        <family val="2"/>
        <charset val="136"/>
      </rPr>
      <t>我們這樣長大：新加坡的童年生活</t>
    </r>
  </si>
  <si>
    <r>
      <rPr>
        <sz val="10"/>
        <color indexed="8"/>
        <rFont val="微軟正黑體"/>
        <family val="2"/>
        <charset val="136"/>
      </rPr>
      <t>八方文化創作室</t>
    </r>
  </si>
  <si>
    <r>
      <rPr>
        <sz val="10"/>
        <color indexed="8"/>
        <rFont val="微軟正黑體"/>
        <family val="2"/>
        <charset val="136"/>
      </rPr>
      <t>翁燕萍，新加坡兒童會</t>
    </r>
  </si>
  <si>
    <t>9789814405348</t>
  </si>
  <si>
    <t>http://www.airitibooks.com/detail.aspx?PublicationID=P20121218042</t>
  </si>
  <si>
    <t>史丹利沖繩不能停！</t>
  </si>
  <si>
    <r>
      <rPr>
        <sz val="10"/>
        <color indexed="8"/>
        <rFont val="微軟正黑體"/>
        <family val="2"/>
        <charset val="136"/>
      </rPr>
      <t>史丹利</t>
    </r>
  </si>
  <si>
    <t>9789868807563</t>
  </si>
  <si>
    <t>http://www.airitibooks.com/detail.aspx?PublicationID=P20130502155</t>
  </si>
  <si>
    <r>
      <rPr>
        <sz val="10"/>
        <color indexed="8"/>
        <rFont val="微軟正黑體"/>
        <family val="2"/>
        <charset val="136"/>
      </rPr>
      <t>走進客家社會─田野考察‧文化研究</t>
    </r>
  </si>
  <si>
    <r>
      <rPr>
        <sz val="10"/>
        <color indexed="8"/>
        <rFont val="微軟正黑體"/>
        <family val="2"/>
        <charset val="136"/>
      </rPr>
      <t>黃賢強</t>
    </r>
  </si>
  <si>
    <t>9789814343220</t>
  </si>
  <si>
    <t>http://www.airitibooks.com/detail.aspx?PublicationID=P20120413081</t>
  </si>
  <si>
    <r>
      <rPr>
        <sz val="10"/>
        <color indexed="8"/>
        <rFont val="微軟正黑體"/>
        <family val="2"/>
        <charset val="136"/>
      </rPr>
      <t>交心－自利利他的助人法則</t>
    </r>
    <phoneticPr fontId="9" type="noConversion"/>
  </si>
  <si>
    <r>
      <rPr>
        <sz val="10"/>
        <color indexed="8"/>
        <rFont val="微軟正黑體"/>
        <family val="2"/>
        <charset val="136"/>
      </rPr>
      <t>法鼓文化事業股份有限公司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</si>
  <si>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楊蓓</t>
    </r>
    <phoneticPr fontId="9" type="noConversion"/>
  </si>
  <si>
    <t>9789575985905</t>
  </si>
  <si>
    <t>http://www.airitibooks.com/detail.aspx?PublicationID=P20130125074</t>
  </si>
  <si>
    <r>
      <rPr>
        <sz val="10"/>
        <color indexed="8"/>
        <rFont val="微軟正黑體"/>
        <family val="2"/>
        <charset val="136"/>
      </rPr>
      <t>完全推理：祕密殺人事件</t>
    </r>
    <phoneticPr fontId="9" type="noConversion"/>
  </si>
  <si>
    <r>
      <rPr>
        <sz val="10"/>
        <color indexed="8"/>
        <rFont val="微軟正黑體"/>
        <family val="2"/>
        <charset val="136"/>
      </rPr>
      <t>特雷爾‧霍金</t>
    </r>
    <phoneticPr fontId="9" type="noConversion"/>
  </si>
  <si>
    <t>9789866070723</t>
  </si>
  <si>
    <r>
      <t>9</t>
    </r>
    <r>
      <rPr>
        <sz val="10"/>
        <color indexed="8"/>
        <rFont val="微軟正黑體"/>
        <family val="2"/>
        <charset val="136"/>
      </rPr>
      <t>藝術類</t>
    </r>
    <phoneticPr fontId="9" type="noConversion"/>
  </si>
  <si>
    <r>
      <t>990</t>
    </r>
    <r>
      <rPr>
        <sz val="10"/>
        <color indexed="8"/>
        <rFont val="微軟正黑體"/>
        <family val="2"/>
        <charset val="136"/>
      </rPr>
      <t>遊藝及休閒活動</t>
    </r>
    <phoneticPr fontId="9" type="noConversion"/>
  </si>
  <si>
    <t>http://www.airitibooks.com/detail.aspx?PublicationID=P20130314009</t>
  </si>
  <si>
    <r>
      <rPr>
        <sz val="10"/>
        <color indexed="8"/>
        <rFont val="微軟正黑體"/>
        <family val="2"/>
        <charset val="136"/>
      </rPr>
      <t>女人的幸福管理學</t>
    </r>
  </si>
  <si>
    <r>
      <rPr>
        <sz val="10"/>
        <color indexed="8"/>
        <rFont val="微軟正黑體"/>
        <family val="2"/>
        <charset val="136"/>
      </rPr>
      <t>人生視野系列：</t>
    </r>
    <r>
      <rPr>
        <sz val="10"/>
        <color indexed="8"/>
        <rFont val="Arial"/>
        <family val="2"/>
      </rPr>
      <t>26</t>
    </r>
  </si>
  <si>
    <r>
      <rPr>
        <sz val="10"/>
        <color indexed="8"/>
        <rFont val="微軟正黑體"/>
        <family val="2"/>
        <charset val="136"/>
      </rPr>
      <t>劉瑋慈</t>
    </r>
  </si>
  <si>
    <t>9789866145568</t>
  </si>
  <si>
    <t>http://www.airitibooks.com/detail.aspx?PublicationID=P20120822049</t>
  </si>
  <si>
    <r>
      <rPr>
        <sz val="10"/>
        <color indexed="8"/>
        <rFont val="微軟正黑體"/>
        <family val="2"/>
        <charset val="136"/>
      </rPr>
      <t>幸福掌握在自己手中</t>
    </r>
  </si>
  <si>
    <r>
      <rPr>
        <sz val="10"/>
        <color indexed="8"/>
        <rFont val="微軟正黑體"/>
        <family val="2"/>
        <charset val="136"/>
      </rPr>
      <t>人生視野：</t>
    </r>
    <r>
      <rPr>
        <sz val="10"/>
        <color indexed="8"/>
        <rFont val="Arial"/>
        <family val="2"/>
      </rPr>
      <t>32</t>
    </r>
  </si>
  <si>
    <r>
      <rPr>
        <sz val="10"/>
        <color indexed="8"/>
        <rFont val="微軟正黑體"/>
        <family val="2"/>
        <charset val="136"/>
      </rPr>
      <t>陳子心</t>
    </r>
  </si>
  <si>
    <t>9789866145933</t>
  </si>
  <si>
    <t>http://www.airitibooks.com/detail.aspx?PublicationID=P20121101017</t>
  </si>
  <si>
    <r>
      <rPr>
        <sz val="10"/>
        <color indexed="8"/>
        <rFont val="微軟正黑體"/>
        <family val="2"/>
        <charset val="136"/>
      </rPr>
      <t>人生的蝴蝶效應：抓住機遇，迎接挑戰</t>
    </r>
  </si>
  <si>
    <r>
      <rPr>
        <sz val="10"/>
        <color indexed="8"/>
        <rFont val="微軟正黑體"/>
        <family val="2"/>
        <charset val="136"/>
      </rPr>
      <t>福隆工作坊</t>
    </r>
  </si>
  <si>
    <r>
      <rPr>
        <sz val="10"/>
        <color indexed="8"/>
        <rFont val="微軟正黑體"/>
        <family val="2"/>
        <charset val="136"/>
      </rPr>
      <t>輕心理</t>
    </r>
    <r>
      <rPr>
        <sz val="10"/>
        <color indexed="8"/>
        <rFont val="Arial"/>
        <family val="2"/>
      </rPr>
      <t>024</t>
    </r>
  </si>
  <si>
    <r>
      <rPr>
        <sz val="10"/>
        <color indexed="8"/>
        <rFont val="微軟正黑體"/>
        <family val="2"/>
        <charset val="136"/>
      </rPr>
      <t>陳中和</t>
    </r>
  </si>
  <si>
    <t>9789866832994</t>
  </si>
  <si>
    <t>http://www.airitibooks.com/detail.aspx?PublicationID=P20121009063</t>
  </si>
  <si>
    <r>
      <rPr>
        <sz val="10"/>
        <color indexed="8"/>
        <rFont val="微軟正黑體"/>
        <family val="2"/>
        <charset val="136"/>
      </rPr>
      <t>中國傳統文化價值觀</t>
    </r>
  </si>
  <si>
    <r>
      <rPr>
        <sz val="10"/>
        <color indexed="8"/>
        <rFont val="微軟正黑體"/>
        <family val="2"/>
        <charset val="136"/>
      </rPr>
      <t>中華文化館</t>
    </r>
    <r>
      <rPr>
        <sz val="10"/>
        <color indexed="8"/>
        <rFont val="Arial"/>
        <family val="2"/>
      </rPr>
      <t>001</t>
    </r>
  </si>
  <si>
    <r>
      <rPr>
        <sz val="10"/>
        <color indexed="8"/>
        <rFont val="微軟正黑體"/>
        <family val="2"/>
        <charset val="136"/>
      </rPr>
      <t>鐘茂森，趙良玉</t>
    </r>
  </si>
  <si>
    <t>9789865936075</t>
  </si>
  <si>
    <r>
      <t>110</t>
    </r>
    <r>
      <rPr>
        <sz val="10"/>
        <color indexed="8"/>
        <rFont val="微軟正黑體"/>
        <family val="2"/>
        <charset val="136"/>
      </rPr>
      <t>思想；學術</t>
    </r>
  </si>
  <si>
    <t>http://www.airitibooks.com/detail.aspx?PublicationID=P20120905002</t>
  </si>
  <si>
    <r>
      <rPr>
        <sz val="10"/>
        <color indexed="8"/>
        <rFont val="微軟正黑體"/>
        <family val="2"/>
        <charset val="136"/>
      </rPr>
      <t>賽德克巴萊－史實全記錄</t>
    </r>
  </si>
  <si>
    <r>
      <rPr>
        <sz val="10"/>
        <color indexed="8"/>
        <rFont val="微軟正黑體"/>
        <family val="2"/>
        <charset val="136"/>
      </rPr>
      <t>典藏閣出版事業公司</t>
    </r>
  </si>
  <si>
    <r>
      <rPr>
        <sz val="10"/>
        <color indexed="8"/>
        <rFont val="微軟正黑體"/>
        <family val="2"/>
        <charset val="136"/>
      </rPr>
      <t>智略人生</t>
    </r>
    <r>
      <rPr>
        <sz val="10"/>
        <color indexed="8"/>
        <rFont val="Arial"/>
        <family val="2"/>
      </rPr>
      <t>14</t>
    </r>
  </si>
  <si>
    <r>
      <t>6</t>
    </r>
    <r>
      <rPr>
        <sz val="10"/>
        <color indexed="8"/>
        <rFont val="微軟正黑體"/>
        <family val="2"/>
        <charset val="136"/>
      </rPr>
      <t>版</t>
    </r>
  </si>
  <si>
    <r>
      <rPr>
        <sz val="10"/>
        <color indexed="8"/>
        <rFont val="微軟正黑體"/>
        <family val="2"/>
        <charset val="136"/>
      </rPr>
      <t>王擎天</t>
    </r>
  </si>
  <si>
    <t>9789868744301</t>
  </si>
  <si>
    <t>http://www.airitibooks.com/detail.aspx?PublicationID=P20121128026</t>
  </si>
  <si>
    <r>
      <rPr>
        <sz val="10"/>
        <color indexed="8"/>
        <rFont val="微軟正黑體"/>
        <family val="2"/>
        <charset val="136"/>
      </rPr>
      <t>傷痕剪貼簿</t>
    </r>
    <phoneticPr fontId="9" type="noConversion"/>
  </si>
  <si>
    <r>
      <rPr>
        <sz val="10"/>
        <color indexed="8"/>
        <rFont val="微軟正黑體"/>
        <family val="2"/>
        <charset val="136"/>
      </rPr>
      <t>陳小中</t>
    </r>
    <phoneticPr fontId="9" type="noConversion"/>
  </si>
  <si>
    <t>9789868894426</t>
  </si>
  <si>
    <r>
      <t>5</t>
    </r>
    <r>
      <rPr>
        <sz val="10"/>
        <color indexed="8"/>
        <rFont val="微軟正黑體"/>
        <family val="2"/>
        <charset val="136"/>
      </rPr>
      <t>社會科學類</t>
    </r>
    <phoneticPr fontId="9" type="noConversion"/>
  </si>
  <si>
    <r>
      <t>540</t>
    </r>
    <r>
      <rPr>
        <sz val="10"/>
        <color indexed="8"/>
        <rFont val="微軟正黑體"/>
        <family val="2"/>
        <charset val="136"/>
      </rPr>
      <t>社會學</t>
    </r>
    <phoneticPr fontId="9" type="noConversion"/>
  </si>
  <si>
    <t>http://www.airitibooks.com/detail.aspx?PublicationID=P20130306008</t>
  </si>
  <si>
    <r>
      <rPr>
        <sz val="10"/>
        <color indexed="8"/>
        <rFont val="微軟正黑體"/>
        <family val="2"/>
        <charset val="136"/>
      </rPr>
      <t>中國歷史人物的讀心術</t>
    </r>
  </si>
  <si>
    <r>
      <rPr>
        <sz val="10"/>
        <color indexed="8"/>
        <rFont val="微軟正黑體"/>
        <family val="2"/>
        <charset val="136"/>
      </rPr>
      <t>歷史館</t>
    </r>
    <r>
      <rPr>
        <sz val="10"/>
        <color indexed="8"/>
        <rFont val="Arial"/>
        <family val="2"/>
      </rPr>
      <t>006</t>
    </r>
  </si>
  <si>
    <r>
      <rPr>
        <sz val="10"/>
        <color indexed="8"/>
        <rFont val="微軟正黑體"/>
        <family val="2"/>
        <charset val="136"/>
      </rPr>
      <t>臧峰宇</t>
    </r>
  </si>
  <si>
    <t>9789868825895</t>
  </si>
  <si>
    <r>
      <t>780</t>
    </r>
    <r>
      <rPr>
        <sz val="10"/>
        <color indexed="8"/>
        <rFont val="微軟正黑體"/>
        <family val="2"/>
        <charset val="136"/>
      </rPr>
      <t>傳記</t>
    </r>
  </si>
  <si>
    <t>http://www.airitibooks.com/detail.aspx?PublicationID=P20120619009</t>
  </si>
  <si>
    <r>
      <rPr>
        <sz val="10"/>
        <color indexed="8"/>
        <rFont val="微軟正黑體"/>
        <family val="2"/>
        <charset val="136"/>
      </rPr>
      <t>偽書與禁書</t>
    </r>
  </si>
  <si>
    <r>
      <rPr>
        <sz val="10"/>
        <color indexed="8"/>
        <rFont val="微軟正黑體"/>
        <family val="2"/>
        <charset val="136"/>
      </rPr>
      <t>林慶彰</t>
    </r>
  </si>
  <si>
    <t>9789868891616</t>
  </si>
  <si>
    <r>
      <t>0</t>
    </r>
    <r>
      <rPr>
        <sz val="10"/>
        <color indexed="8"/>
        <rFont val="微軟正黑體"/>
        <family val="2"/>
        <charset val="136"/>
      </rPr>
      <t>總類</t>
    </r>
  </si>
  <si>
    <r>
      <t>010</t>
    </r>
    <r>
      <rPr>
        <sz val="10"/>
        <color indexed="8"/>
        <rFont val="微軟正黑體"/>
        <family val="2"/>
        <charset val="136"/>
      </rPr>
      <t>目錄學；文獻學</t>
    </r>
  </si>
  <si>
    <t>http://www.airitibooks.com/detail.aspx?PublicationID=P20121127004</t>
  </si>
  <si>
    <r>
      <rPr>
        <sz val="10"/>
        <color indexed="8"/>
        <rFont val="微軟正黑體"/>
        <family val="2"/>
        <charset val="136"/>
      </rPr>
      <t>人文</t>
    </r>
    <phoneticPr fontId="9" type="noConversion"/>
  </si>
  <si>
    <r>
      <rPr>
        <sz val="10"/>
        <color indexed="8"/>
        <rFont val="微軟正黑體"/>
        <family val="2"/>
        <charset val="136"/>
      </rPr>
      <t>認識台灣歷史</t>
    </r>
    <r>
      <rPr>
        <sz val="10"/>
        <color indexed="8"/>
        <rFont val="Arial"/>
        <family val="2"/>
      </rPr>
      <t>1</t>
    </r>
    <r>
      <rPr>
        <sz val="10"/>
        <color indexed="8"/>
        <rFont val="微軟正黑體"/>
        <family val="2"/>
        <charset val="136"/>
      </rPr>
      <t>－遠古時代：南島語族的天地</t>
    </r>
    <phoneticPr fontId="9" type="noConversion"/>
  </si>
  <si>
    <r>
      <rPr>
        <sz val="10"/>
        <color indexed="8"/>
        <rFont val="微軟正黑體"/>
        <family val="2"/>
        <charset val="136"/>
      </rPr>
      <t>新自然主義股份有限公司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</si>
  <si>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許豐明</t>
    </r>
    <phoneticPr fontId="9" type="noConversion"/>
  </si>
  <si>
    <t>9789576967269</t>
  </si>
  <si>
    <r>
      <t>7</t>
    </r>
    <r>
      <rPr>
        <sz val="10"/>
        <color indexed="8"/>
        <rFont val="微軟正黑體"/>
        <family val="2"/>
        <charset val="136"/>
      </rPr>
      <t>世界史地</t>
    </r>
    <phoneticPr fontId="9" type="noConversion"/>
  </si>
  <si>
    <r>
      <t>730</t>
    </r>
    <r>
      <rPr>
        <sz val="10"/>
        <color indexed="8"/>
        <rFont val="微軟正黑體"/>
        <family val="2"/>
        <charset val="136"/>
      </rPr>
      <t>亞洲史地</t>
    </r>
    <phoneticPr fontId="9" type="noConversion"/>
  </si>
  <si>
    <t>http://www.airitibooks.com/detail.aspx?PublicationID=P20130221028</t>
  </si>
  <si>
    <r>
      <rPr>
        <sz val="10"/>
        <color indexed="8"/>
        <rFont val="微軟正黑體"/>
        <family val="2"/>
        <charset val="136"/>
      </rPr>
      <t>認識台灣歷史</t>
    </r>
    <r>
      <rPr>
        <sz val="10"/>
        <color indexed="8"/>
        <rFont val="Arial"/>
        <family val="2"/>
      </rPr>
      <t>2</t>
    </r>
    <r>
      <rPr>
        <sz val="10"/>
        <color indexed="8"/>
        <rFont val="微軟正黑體"/>
        <family val="2"/>
        <charset val="136"/>
      </rPr>
      <t>－荷蘭時代：冒險者的樂園</t>
    </r>
    <phoneticPr fontId="9" type="noConversion"/>
  </si>
  <si>
    <t>9789576967276</t>
  </si>
  <si>
    <t>http://www.airitibooks.com/detail.aspx?PublicationID=P20130221029</t>
  </si>
  <si>
    <r>
      <rPr>
        <sz val="10"/>
        <color indexed="8"/>
        <rFont val="微軟正黑體"/>
        <family val="2"/>
        <charset val="136"/>
      </rPr>
      <t>認識台灣歷史</t>
    </r>
    <r>
      <rPr>
        <sz val="10"/>
        <color indexed="8"/>
        <rFont val="Arial"/>
        <family val="2"/>
      </rPr>
      <t>3</t>
    </r>
    <r>
      <rPr>
        <sz val="10"/>
        <color indexed="8"/>
        <rFont val="微軟正黑體"/>
        <family val="2"/>
        <charset val="136"/>
      </rPr>
      <t>－鄭家時代：鄭氏集團的興衰</t>
    </r>
    <phoneticPr fontId="9" type="noConversion"/>
  </si>
  <si>
    <t>9789576967283</t>
  </si>
  <si>
    <t>http://www.airitibooks.com/detail.aspx?PublicationID=P20130221030</t>
  </si>
  <si>
    <r>
      <rPr>
        <sz val="10"/>
        <color indexed="8"/>
        <rFont val="微軟正黑體"/>
        <family val="2"/>
        <charset val="136"/>
      </rPr>
      <t>認識台灣歷史</t>
    </r>
    <r>
      <rPr>
        <sz val="10"/>
        <color indexed="8"/>
        <rFont val="Arial"/>
        <family val="2"/>
      </rPr>
      <t>4</t>
    </r>
    <r>
      <rPr>
        <sz val="10"/>
        <color indexed="8"/>
        <rFont val="微軟正黑體"/>
        <family val="2"/>
        <charset val="136"/>
      </rPr>
      <t>－清朝時代（上）：唐山過台灣</t>
    </r>
    <phoneticPr fontId="9" type="noConversion"/>
  </si>
  <si>
    <r>
      <rPr>
        <sz val="10"/>
        <color indexed="8"/>
        <rFont val="微軟正黑體"/>
        <family val="2"/>
        <charset val="136"/>
      </rPr>
      <t>陳婉箐</t>
    </r>
    <phoneticPr fontId="9" type="noConversion"/>
  </si>
  <si>
    <t>9789576967290</t>
  </si>
  <si>
    <t>http://www.airitibooks.com/detail.aspx?PublicationID=P20130221031</t>
  </si>
  <si>
    <r>
      <rPr>
        <sz val="10"/>
        <color indexed="8"/>
        <rFont val="微軟正黑體"/>
        <family val="2"/>
        <charset val="136"/>
      </rPr>
      <t>認識台灣歷史</t>
    </r>
    <r>
      <rPr>
        <sz val="10"/>
        <color indexed="8"/>
        <rFont val="Arial"/>
        <family val="2"/>
      </rPr>
      <t>5</t>
    </r>
    <r>
      <rPr>
        <sz val="10"/>
        <color indexed="8"/>
        <rFont val="微軟正黑體"/>
        <family val="2"/>
        <charset val="136"/>
      </rPr>
      <t>－清朝時代（中）：羅漢腳的世界</t>
    </r>
    <phoneticPr fontId="9" type="noConversion"/>
  </si>
  <si>
    <t>9789576967306</t>
  </si>
  <si>
    <t>http://www.airitibooks.com/detail.aspx?PublicationID=P20130221032</t>
  </si>
  <si>
    <r>
      <rPr>
        <sz val="10"/>
        <color indexed="8"/>
        <rFont val="微軟正黑體"/>
        <family val="2"/>
        <charset val="136"/>
      </rPr>
      <t>認識台灣歷史</t>
    </r>
    <r>
      <rPr>
        <sz val="10"/>
        <color indexed="8"/>
        <rFont val="Arial"/>
        <family val="2"/>
      </rPr>
      <t>6</t>
    </r>
    <r>
      <rPr>
        <sz val="10"/>
        <color indexed="8"/>
        <rFont val="微軟正黑體"/>
        <family val="2"/>
        <charset val="136"/>
      </rPr>
      <t>－清朝時代（下）：戰爭陰影下的建設</t>
    </r>
    <phoneticPr fontId="9" type="noConversion"/>
  </si>
  <si>
    <r>
      <rPr>
        <sz val="10"/>
        <color indexed="8"/>
        <rFont val="微軟正黑體"/>
        <family val="2"/>
        <charset val="136"/>
      </rPr>
      <t>謝春馨</t>
    </r>
    <phoneticPr fontId="9" type="noConversion"/>
  </si>
  <si>
    <t>9789576967313</t>
  </si>
  <si>
    <t>http://www.airitibooks.com/detail.aspx?PublicationID=P20130221033</t>
  </si>
  <si>
    <r>
      <rPr>
        <sz val="10"/>
        <color indexed="8"/>
        <rFont val="微軟正黑體"/>
        <family val="2"/>
        <charset val="136"/>
      </rPr>
      <t>認識台灣歷史</t>
    </r>
    <r>
      <rPr>
        <sz val="10"/>
        <color indexed="8"/>
        <rFont val="Arial"/>
        <family val="2"/>
      </rPr>
      <t>7</t>
    </r>
    <r>
      <rPr>
        <sz val="10"/>
        <color indexed="8"/>
        <rFont val="微軟正黑體"/>
        <family val="2"/>
        <charset val="136"/>
      </rPr>
      <t>－日本時代（上）：日本資本家的天堂</t>
    </r>
    <phoneticPr fontId="9" type="noConversion"/>
  </si>
  <si>
    <r>
      <rPr>
        <sz val="10"/>
        <color indexed="8"/>
        <rFont val="微軟正黑體"/>
        <family val="2"/>
        <charset val="136"/>
      </rPr>
      <t>鄭丞鈞</t>
    </r>
    <phoneticPr fontId="9" type="noConversion"/>
  </si>
  <si>
    <t>9789576967320</t>
  </si>
  <si>
    <t>http://www.airitibooks.com/detail.aspx?PublicationID=P20130221034</t>
  </si>
  <si>
    <r>
      <rPr>
        <sz val="10"/>
        <color indexed="8"/>
        <rFont val="微軟正黑體"/>
        <family val="2"/>
        <charset val="136"/>
      </rPr>
      <t>認識台灣歷史</t>
    </r>
    <r>
      <rPr>
        <sz val="10"/>
        <color indexed="8"/>
        <rFont val="Arial"/>
        <family val="2"/>
      </rPr>
      <t>8</t>
    </r>
    <r>
      <rPr>
        <sz val="10"/>
        <color indexed="8"/>
        <rFont val="微軟正黑體"/>
        <family val="2"/>
        <charset val="136"/>
      </rPr>
      <t>－日本時代（下）：覺醒的年代</t>
    </r>
    <phoneticPr fontId="9" type="noConversion"/>
  </si>
  <si>
    <t>9789576967337</t>
  </si>
  <si>
    <t>http://www.airitibooks.com/detail.aspx?PublicationID=P20130221035</t>
  </si>
  <si>
    <r>
      <rPr>
        <sz val="10"/>
        <color indexed="8"/>
        <rFont val="微軟正黑體"/>
        <family val="2"/>
        <charset val="136"/>
      </rPr>
      <t>認識台灣歷史</t>
    </r>
    <r>
      <rPr>
        <sz val="10"/>
        <color indexed="8"/>
        <rFont val="Arial"/>
        <family val="2"/>
      </rPr>
      <t>9</t>
    </r>
    <r>
      <rPr>
        <sz val="10"/>
        <color indexed="8"/>
        <rFont val="微軟正黑體"/>
        <family val="2"/>
        <charset val="136"/>
      </rPr>
      <t>－戰後（上）：強人天空下</t>
    </r>
    <phoneticPr fontId="9" type="noConversion"/>
  </si>
  <si>
    <r>
      <rPr>
        <sz val="10"/>
        <color indexed="8"/>
        <rFont val="微軟正黑體"/>
        <family val="2"/>
        <charset val="136"/>
      </rPr>
      <t>何珮琪</t>
    </r>
    <phoneticPr fontId="9" type="noConversion"/>
  </si>
  <si>
    <t>9789576967344</t>
  </si>
  <si>
    <t>http://www.airitibooks.com/detail.aspx?PublicationID=P20130221036</t>
  </si>
  <si>
    <r>
      <rPr>
        <sz val="10"/>
        <color indexed="8"/>
        <rFont val="微軟正黑體"/>
        <family val="2"/>
        <charset val="136"/>
      </rPr>
      <t>新加坡客家會館與文化研究</t>
    </r>
  </si>
  <si>
    <r>
      <rPr>
        <sz val="10"/>
        <color indexed="8"/>
        <rFont val="微軟正黑體"/>
        <family val="2"/>
        <charset val="136"/>
      </rPr>
      <t>客家文化研究叢書</t>
    </r>
    <r>
      <rPr>
        <sz val="10"/>
        <color indexed="8"/>
        <rFont val="Arial"/>
        <family val="2"/>
      </rPr>
      <t>2</t>
    </r>
  </si>
  <si>
    <r>
      <rPr>
        <sz val="10"/>
        <color indexed="8"/>
        <rFont val="微軟正黑體"/>
        <family val="2"/>
        <charset val="136"/>
      </rPr>
      <t>王力堅</t>
    </r>
  </si>
  <si>
    <t>9789814397902</t>
  </si>
  <si>
    <t>http://www.airitibooks.com/detail.aspx?PublicationID=P20121218041</t>
  </si>
  <si>
    <t>青島東路三號：我的百年之憶及台灣荒謬年代</t>
  </si>
  <si>
    <r>
      <rPr>
        <sz val="10"/>
        <color indexed="8"/>
        <rFont val="微軟正黑體"/>
        <family val="2"/>
        <charset val="136"/>
      </rPr>
      <t>顏世鴻</t>
    </r>
  </si>
  <si>
    <t>9789868807556</t>
  </si>
  <si>
    <t>http://www.airitibooks.com/detail.aspx?PublicationID=P20130502159</t>
  </si>
  <si>
    <r>
      <rPr>
        <sz val="10"/>
        <color indexed="8"/>
        <rFont val="微軟正黑體"/>
        <family val="2"/>
        <charset val="136"/>
      </rPr>
      <t>越南：我在現場</t>
    </r>
  </si>
  <si>
    <t>9789814366755</t>
  </si>
  <si>
    <t>http://www.airitibooks.com/detail.aspx?PublicationID=P20120413079</t>
  </si>
  <si>
    <r>
      <rPr>
        <sz val="10"/>
        <color indexed="8"/>
        <rFont val="微軟正黑體"/>
        <family val="2"/>
        <charset val="136"/>
      </rPr>
      <t>現代人的經典</t>
    </r>
    <phoneticPr fontId="9" type="noConversion"/>
  </si>
  <si>
    <r>
      <rPr>
        <sz val="10"/>
        <color indexed="8"/>
        <rFont val="微軟正黑體"/>
        <family val="2"/>
        <charset val="136"/>
      </rPr>
      <t>黎明文化事業股份有限公司</t>
    </r>
  </si>
  <si>
    <r>
      <rPr>
        <sz val="10"/>
        <color indexed="8"/>
        <rFont val="微軟正黑體"/>
        <family val="2"/>
        <charset val="136"/>
      </rPr>
      <t>熊仁義</t>
    </r>
  </si>
  <si>
    <t>9789571608020</t>
  </si>
  <si>
    <t>http://www.airitibooks.com/detail.aspx?PublicationID=P20111109002</t>
  </si>
  <si>
    <r>
      <rPr>
        <sz val="10"/>
        <color indexed="8"/>
        <rFont val="微軟正黑體"/>
        <family val="2"/>
        <charset val="136"/>
      </rPr>
      <t>捲毛小黑人的奇蹟</t>
    </r>
    <phoneticPr fontId="9" type="noConversion"/>
  </si>
  <si>
    <r>
      <rPr>
        <sz val="10"/>
        <color indexed="8"/>
        <rFont val="微軟正黑體"/>
        <family val="2"/>
        <charset val="136"/>
      </rPr>
      <t>培育文化</t>
    </r>
    <phoneticPr fontId="9" type="noConversion"/>
  </si>
  <si>
    <r>
      <rPr>
        <sz val="10"/>
        <color indexed="8"/>
        <rFont val="微軟正黑體"/>
        <family val="2"/>
        <charset val="136"/>
      </rPr>
      <t>陳秋鴻</t>
    </r>
    <phoneticPr fontId="9" type="noConversion"/>
  </si>
  <si>
    <t>9789866439988</t>
  </si>
  <si>
    <r>
      <t>8</t>
    </r>
    <r>
      <rPr>
        <sz val="10"/>
        <color indexed="8"/>
        <rFont val="微軟正黑體"/>
        <family val="2"/>
        <charset val="136"/>
      </rPr>
      <t>語言文學類</t>
    </r>
    <phoneticPr fontId="9" type="noConversion"/>
  </si>
  <si>
    <r>
      <t>850</t>
    </r>
    <r>
      <rPr>
        <sz val="10"/>
        <color indexed="8"/>
        <rFont val="微軟正黑體"/>
        <family val="2"/>
        <charset val="136"/>
      </rPr>
      <t>中國各種文學</t>
    </r>
    <phoneticPr fontId="9" type="noConversion"/>
  </si>
  <si>
    <t>http://www.airitibooks.com/detail.aspx?PublicationID=P20130314016</t>
  </si>
  <si>
    <r>
      <rPr>
        <sz val="10"/>
        <color indexed="8"/>
        <rFont val="微軟正黑體"/>
        <family val="2"/>
        <charset val="136"/>
      </rPr>
      <t>幸福很簡單，但卻沒人能答得出來</t>
    </r>
  </si>
  <si>
    <r>
      <rPr>
        <sz val="10"/>
        <color indexed="8"/>
        <rFont val="微軟正黑體"/>
        <family val="2"/>
        <charset val="136"/>
      </rPr>
      <t>心靈典藏系列：</t>
    </r>
    <r>
      <rPr>
        <sz val="10"/>
        <color indexed="8"/>
        <rFont val="Arial"/>
        <family val="2"/>
      </rPr>
      <t>09</t>
    </r>
  </si>
  <si>
    <r>
      <rPr>
        <sz val="10"/>
        <color indexed="8"/>
        <rFont val="微軟正黑體"/>
        <family val="2"/>
        <charset val="136"/>
      </rPr>
      <t>鍾茹芸</t>
    </r>
  </si>
  <si>
    <t>9789866145872</t>
  </si>
  <si>
    <t>http://www.airitibooks.com/detail.aspx?PublicationID=P20121101016</t>
  </si>
  <si>
    <r>
      <rPr>
        <sz val="10"/>
        <color indexed="8"/>
        <rFont val="微軟正黑體"/>
        <family val="2"/>
        <charset val="136"/>
      </rPr>
      <t>那些教你成功的人，沒想過的</t>
    </r>
    <r>
      <rPr>
        <sz val="10"/>
        <color indexed="8"/>
        <rFont val="Arial"/>
        <family val="2"/>
      </rPr>
      <t>40</t>
    </r>
    <r>
      <rPr>
        <sz val="10"/>
        <color indexed="8"/>
        <rFont val="微軟正黑體"/>
        <family val="2"/>
        <charset val="136"/>
      </rPr>
      <t>條生存訣竅</t>
    </r>
    <phoneticPr fontId="9" type="noConversion"/>
  </si>
  <si>
    <r>
      <rPr>
        <sz val="10"/>
        <color indexed="8"/>
        <rFont val="微軟正黑體"/>
        <family val="2"/>
        <charset val="136"/>
      </rPr>
      <t>丹陽文化有限公司</t>
    </r>
    <phoneticPr fontId="9" type="noConversion"/>
  </si>
  <si>
    <r>
      <rPr>
        <sz val="10"/>
        <color indexed="8"/>
        <rFont val="微軟正黑體"/>
        <family val="2"/>
        <charset val="136"/>
      </rPr>
      <t>鮑‧漢森</t>
    </r>
    <phoneticPr fontId="9" type="noConversion"/>
  </si>
  <si>
    <t>9789868817470</t>
  </si>
  <si>
    <r>
      <t>1</t>
    </r>
    <r>
      <rPr>
        <sz val="10"/>
        <color indexed="8"/>
        <rFont val="微軟正黑體"/>
        <family val="2"/>
        <charset val="136"/>
      </rPr>
      <t>哲學類</t>
    </r>
    <phoneticPr fontId="9" type="noConversion"/>
  </si>
  <si>
    <r>
      <t>170</t>
    </r>
    <r>
      <rPr>
        <sz val="10"/>
        <color indexed="8"/>
        <rFont val="微軟正黑體"/>
        <family val="2"/>
        <charset val="136"/>
      </rPr>
      <t>心理學</t>
    </r>
    <phoneticPr fontId="9" type="noConversion"/>
  </si>
  <si>
    <t>http://www.airitibooks.com/detail.aspx?PublicationID=P20130306005</t>
  </si>
  <si>
    <r>
      <rPr>
        <sz val="10"/>
        <color indexed="8"/>
        <rFont val="微軟正黑體"/>
        <family val="2"/>
        <charset val="136"/>
      </rPr>
      <t>一生必讀的中國經典故事</t>
    </r>
  </si>
  <si>
    <r>
      <rPr>
        <sz val="10"/>
        <color indexed="8"/>
        <rFont val="微軟正黑體"/>
        <family val="2"/>
        <charset val="136"/>
      </rPr>
      <t>讀品文化</t>
    </r>
  </si>
  <si>
    <r>
      <rPr>
        <sz val="10"/>
        <color indexed="8"/>
        <rFont val="微軟正黑體"/>
        <family val="2"/>
        <charset val="136"/>
      </rPr>
      <t>精選故事系列：</t>
    </r>
    <r>
      <rPr>
        <sz val="10"/>
        <color indexed="8"/>
        <rFont val="Arial"/>
        <family val="2"/>
      </rPr>
      <t>13</t>
    </r>
  </si>
  <si>
    <r>
      <rPr>
        <sz val="10"/>
        <color indexed="8"/>
        <rFont val="微軟正黑體"/>
        <family val="2"/>
        <charset val="136"/>
      </rPr>
      <t>張家華</t>
    </r>
  </si>
  <si>
    <t>9789866070228</t>
  </si>
  <si>
    <t>http://www.airitibooks.com/detail.aspx?PublicationID=P20120604037</t>
  </si>
  <si>
    <r>
      <rPr>
        <sz val="10"/>
        <color indexed="8"/>
        <rFont val="微軟正黑體"/>
        <family val="2"/>
        <charset val="136"/>
      </rPr>
      <t>菜根譚的智慧：大智若愚</t>
    </r>
  </si>
  <si>
    <r>
      <t>POWER</t>
    </r>
    <r>
      <rPr>
        <sz val="10"/>
        <color indexed="8"/>
        <rFont val="微軟正黑體"/>
        <family val="2"/>
        <charset val="136"/>
      </rPr>
      <t>系列</t>
    </r>
    <r>
      <rPr>
        <sz val="10"/>
        <color indexed="8"/>
        <rFont val="Arial"/>
        <family val="2"/>
      </rPr>
      <t>38</t>
    </r>
  </si>
  <si>
    <r>
      <rPr>
        <sz val="10"/>
        <color indexed="8"/>
        <rFont val="微軟正黑體"/>
        <family val="2"/>
        <charset val="136"/>
      </rPr>
      <t>周進芳</t>
    </r>
  </si>
  <si>
    <t>9789866070501</t>
  </si>
  <si>
    <t>http://www.airitibooks.com/detail.aspx?PublicationID=P20121101031</t>
  </si>
  <si>
    <r>
      <rPr>
        <sz val="10"/>
        <color indexed="8"/>
        <rFont val="微軟正黑體"/>
        <family val="2"/>
        <charset val="136"/>
      </rPr>
      <t>菜根譚的智慧：苦盡甘來</t>
    </r>
  </si>
  <si>
    <r>
      <t>POWER</t>
    </r>
    <r>
      <rPr>
        <sz val="10"/>
        <color indexed="8"/>
        <rFont val="微軟正黑體"/>
        <family val="2"/>
        <charset val="136"/>
      </rPr>
      <t>系列</t>
    </r>
    <r>
      <rPr>
        <sz val="10"/>
        <color indexed="8"/>
        <rFont val="Arial"/>
        <family val="2"/>
      </rPr>
      <t>37</t>
    </r>
  </si>
  <si>
    <r>
      <rPr>
        <sz val="10"/>
        <color indexed="8"/>
        <rFont val="微軟正黑體"/>
        <family val="2"/>
        <charset val="136"/>
      </rPr>
      <t>黃方儒</t>
    </r>
  </si>
  <si>
    <t>9789866070464</t>
  </si>
  <si>
    <t>http://www.airitibooks.com/detail.aspx?PublicationID=P20121101032</t>
  </si>
  <si>
    <r>
      <rPr>
        <sz val="10"/>
        <color indexed="8"/>
        <rFont val="微軟正黑體"/>
        <family val="2"/>
        <charset val="136"/>
      </rPr>
      <t>菜根譚的智慧：隨遇而安</t>
    </r>
  </si>
  <si>
    <r>
      <t>POWER</t>
    </r>
    <r>
      <rPr>
        <sz val="10"/>
        <color indexed="8"/>
        <rFont val="微軟正黑體"/>
        <family val="2"/>
        <charset val="136"/>
      </rPr>
      <t>系列</t>
    </r>
    <r>
      <rPr>
        <sz val="10"/>
        <color indexed="8"/>
        <rFont val="Arial"/>
        <family val="2"/>
      </rPr>
      <t>36</t>
    </r>
  </si>
  <si>
    <t>9789866070419</t>
  </si>
  <si>
    <t>http://www.airitibooks.com/detail.aspx?PublicationID=P20121101033</t>
  </si>
  <si>
    <r>
      <rPr>
        <sz val="10"/>
        <color indexed="8"/>
        <rFont val="微軟正黑體"/>
        <family val="2"/>
        <charset val="136"/>
      </rPr>
      <t>後宮女人心計</t>
    </r>
  </si>
  <si>
    <r>
      <rPr>
        <sz val="10"/>
        <color indexed="8"/>
        <rFont val="微軟正黑體"/>
        <family val="2"/>
        <charset val="136"/>
      </rPr>
      <t>文經閣</t>
    </r>
  </si>
  <si>
    <r>
      <rPr>
        <sz val="10"/>
        <color indexed="8"/>
        <rFont val="微軟正黑體"/>
        <family val="2"/>
        <charset val="136"/>
      </rPr>
      <t>人物中國</t>
    </r>
    <r>
      <rPr>
        <sz val="10"/>
        <color indexed="8"/>
        <rFont val="Arial"/>
        <family val="2"/>
      </rPr>
      <t>34</t>
    </r>
  </si>
  <si>
    <r>
      <rPr>
        <sz val="10"/>
        <color indexed="8"/>
        <rFont val="微軟正黑體"/>
        <family val="2"/>
        <charset val="136"/>
      </rPr>
      <t>秦漢唐</t>
    </r>
  </si>
  <si>
    <t>9789577135070</t>
  </si>
  <si>
    <r>
      <t>8</t>
    </r>
    <r>
      <rPr>
        <sz val="10"/>
        <color indexed="8"/>
        <rFont val="微軟正黑體"/>
        <family val="2"/>
        <charset val="136"/>
      </rPr>
      <t>語言文學類</t>
    </r>
  </si>
  <si>
    <r>
      <t>850</t>
    </r>
    <r>
      <rPr>
        <sz val="10"/>
        <color indexed="8"/>
        <rFont val="微軟正黑體"/>
        <family val="2"/>
        <charset val="136"/>
      </rPr>
      <t>中國各種文學</t>
    </r>
  </si>
  <si>
    <t>http://www.airitibooks.com/detail.aspx?PublicationID=P20120823033</t>
  </si>
  <si>
    <r>
      <rPr>
        <sz val="10"/>
        <color indexed="8"/>
        <rFont val="微軟正黑體"/>
        <family val="2"/>
        <charset val="136"/>
      </rPr>
      <t>鑽石就藏在你家後院</t>
    </r>
  </si>
  <si>
    <r>
      <rPr>
        <sz val="10"/>
        <color indexed="8"/>
        <rFont val="微軟正黑體"/>
        <family val="2"/>
        <charset val="136"/>
      </rPr>
      <t>綠園出版社</t>
    </r>
  </si>
  <si>
    <r>
      <rPr>
        <sz val="10"/>
        <color indexed="8"/>
        <rFont val="微軟正黑體"/>
        <family val="2"/>
        <charset val="136"/>
      </rPr>
      <t>愛‧智慧與學習</t>
    </r>
    <r>
      <rPr>
        <sz val="10"/>
        <color indexed="8"/>
        <rFont val="Arial"/>
        <family val="2"/>
      </rPr>
      <t>C14</t>
    </r>
  </si>
  <si>
    <r>
      <rPr>
        <sz val="10"/>
        <color indexed="8"/>
        <rFont val="微軟正黑體"/>
        <family val="2"/>
        <charset val="136"/>
      </rPr>
      <t>（美）班傑明‧富蘭克林等</t>
    </r>
    <r>
      <rPr>
        <sz val="10"/>
        <color indexed="8"/>
        <rFont val="Arial"/>
        <family val="2"/>
      </rPr>
      <t>…</t>
    </r>
  </si>
  <si>
    <t>9789865997236</t>
  </si>
  <si>
    <t>http://www.airitibooks.com/detail.aspx?PublicationID=P20121009031</t>
  </si>
  <si>
    <r>
      <rPr>
        <sz val="10"/>
        <color indexed="8"/>
        <rFont val="微軟正黑體"/>
        <family val="2"/>
        <charset val="136"/>
      </rPr>
      <t>黑暗大陸的遺珠閣：跨越種族的關懷</t>
    </r>
    <phoneticPr fontId="9" type="noConversion"/>
  </si>
  <si>
    <r>
      <rPr>
        <sz val="10"/>
        <color indexed="8"/>
        <rFont val="微軟正黑體"/>
        <family val="2"/>
        <charset val="136"/>
      </rPr>
      <t>一家親文化有限公司</t>
    </r>
    <phoneticPr fontId="9" type="noConversion"/>
  </si>
  <si>
    <r>
      <rPr>
        <sz val="10"/>
        <color indexed="8"/>
        <rFont val="微軟正黑體"/>
        <family val="2"/>
        <charset val="136"/>
      </rPr>
      <t>慧禮法師</t>
    </r>
    <phoneticPr fontId="9" type="noConversion"/>
  </si>
  <si>
    <t>9789868522152</t>
  </si>
  <si>
    <t>http://www.airitibooks.com/detail.aspx?PublicationID=P20130109072</t>
  </si>
  <si>
    <r>
      <rPr>
        <sz val="10"/>
        <color indexed="8"/>
        <rFont val="微軟正黑體"/>
        <family val="2"/>
        <charset val="136"/>
      </rPr>
      <t>一念心淨</t>
    </r>
  </si>
  <si>
    <r>
      <rPr>
        <sz val="10"/>
        <color indexed="8"/>
        <rFont val="微軟正黑體"/>
        <family val="2"/>
        <charset val="136"/>
      </rPr>
      <t>心靈禪</t>
    </r>
    <r>
      <rPr>
        <sz val="10"/>
        <color indexed="8"/>
        <rFont val="Arial"/>
        <family val="2"/>
      </rPr>
      <t>05</t>
    </r>
  </si>
  <si>
    <r>
      <rPr>
        <sz val="10"/>
        <color indexed="8"/>
        <rFont val="微軟正黑體"/>
        <family val="2"/>
        <charset val="136"/>
      </rPr>
      <t>紫蕤</t>
    </r>
  </si>
  <si>
    <t>9789861975092</t>
  </si>
  <si>
    <t>http://www.airitibooks.com/detail.aspx?PublicationID=P20121122025</t>
  </si>
  <si>
    <r>
      <rPr>
        <sz val="10"/>
        <color indexed="8"/>
        <rFont val="微軟正黑體"/>
        <family val="2"/>
        <charset val="136"/>
      </rPr>
      <t>清心菩提行：禪的智慧與自在灑脫</t>
    </r>
  </si>
  <si>
    <r>
      <rPr>
        <sz val="10"/>
        <color indexed="8"/>
        <rFont val="微軟正黑體"/>
        <family val="2"/>
        <charset val="136"/>
      </rPr>
      <t>愛‧智慧與學習</t>
    </r>
    <r>
      <rPr>
        <sz val="10"/>
        <color indexed="8"/>
        <rFont val="Arial"/>
        <family val="2"/>
      </rPr>
      <t>C12</t>
    </r>
  </si>
  <si>
    <r>
      <rPr>
        <sz val="10"/>
        <color indexed="8"/>
        <rFont val="微軟正黑體"/>
        <family val="2"/>
        <charset val="136"/>
      </rPr>
      <t>徐華</t>
    </r>
  </si>
  <si>
    <t>9789865997229</t>
  </si>
  <si>
    <t>http://www.airitibooks.com/detail.aspx?PublicationID=P20121119007</t>
  </si>
  <si>
    <r>
      <rPr>
        <sz val="10"/>
        <color indexed="8"/>
        <rFont val="微軟正黑體"/>
        <family val="2"/>
        <charset val="136"/>
      </rPr>
      <t>圓夢從心開始</t>
    </r>
  </si>
  <si>
    <r>
      <rPr>
        <sz val="10"/>
        <color indexed="8"/>
        <rFont val="微軟正黑體"/>
        <family val="2"/>
        <charset val="136"/>
      </rPr>
      <t>勵志精品系列：</t>
    </r>
    <r>
      <rPr>
        <sz val="10"/>
        <color indexed="8"/>
        <rFont val="Arial"/>
        <family val="2"/>
      </rPr>
      <t>024</t>
    </r>
  </si>
  <si>
    <r>
      <rPr>
        <sz val="10"/>
        <color indexed="8"/>
        <rFont val="微軟正黑體"/>
        <family val="2"/>
        <charset val="136"/>
      </rPr>
      <t>朱榮智</t>
    </r>
  </si>
  <si>
    <t>9789866153525</t>
  </si>
  <si>
    <t>http://www.airitibooks.com/detail.aspx?PublicationID=P20121026029</t>
  </si>
  <si>
    <r>
      <rPr>
        <sz val="10"/>
        <color indexed="8"/>
        <rFont val="微軟正黑體"/>
        <family val="2"/>
        <charset val="136"/>
      </rPr>
      <t>三國之鐵膽英雄：趙子龍</t>
    </r>
  </si>
  <si>
    <r>
      <rPr>
        <sz val="10"/>
        <color indexed="8"/>
        <rFont val="微軟正黑體"/>
        <family val="2"/>
        <charset val="136"/>
      </rPr>
      <t>三國文學館：</t>
    </r>
    <r>
      <rPr>
        <sz val="10"/>
        <color indexed="8"/>
        <rFont val="Arial"/>
        <family val="2"/>
      </rPr>
      <t>3</t>
    </r>
  </si>
  <si>
    <r>
      <t>3</t>
    </r>
    <r>
      <rPr>
        <sz val="10"/>
        <color indexed="8"/>
        <rFont val="微軟正黑體"/>
        <family val="2"/>
        <charset val="136"/>
      </rPr>
      <t>版</t>
    </r>
  </si>
  <si>
    <r>
      <rPr>
        <sz val="10"/>
        <color indexed="8"/>
        <rFont val="微軟正黑體"/>
        <family val="2"/>
        <charset val="136"/>
      </rPr>
      <t>戴宗立</t>
    </r>
  </si>
  <si>
    <t>9789577134950</t>
  </si>
  <si>
    <t>http://www.airitibooks.com/detail.aspx?PublicationID=P20120828008</t>
  </si>
  <si>
    <r>
      <rPr>
        <sz val="10"/>
        <color indexed="8"/>
        <rFont val="微軟正黑體"/>
        <family val="2"/>
        <charset val="136"/>
      </rPr>
      <t>小故事大口才</t>
    </r>
  </si>
  <si>
    <r>
      <rPr>
        <sz val="10"/>
        <color indexed="8"/>
        <rFont val="微軟正黑體"/>
        <family val="2"/>
        <charset val="136"/>
      </rPr>
      <t>勵志館</t>
    </r>
    <r>
      <rPr>
        <sz val="10"/>
        <color indexed="8"/>
        <rFont val="Arial"/>
        <family val="2"/>
      </rPr>
      <t>010</t>
    </r>
  </si>
  <si>
    <r>
      <rPr>
        <sz val="10"/>
        <color indexed="8"/>
        <rFont val="微軟正黑體"/>
        <family val="2"/>
        <charset val="136"/>
      </rPr>
      <t>劍東</t>
    </r>
  </si>
  <si>
    <t>9789865936235</t>
  </si>
  <si>
    <t>http://www.airitibooks.com/detail.aspx?PublicationID=P20121029019</t>
  </si>
  <si>
    <r>
      <rPr>
        <sz val="10"/>
        <color indexed="8"/>
        <rFont val="微軟正黑體"/>
        <family val="2"/>
        <charset val="136"/>
      </rPr>
      <t>問吧：你不瞭解的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個野史祕聞</t>
    </r>
    <phoneticPr fontId="9" type="noConversion"/>
  </si>
  <si>
    <r>
      <rPr>
        <sz val="10"/>
        <color indexed="8"/>
        <rFont val="微軟正黑體"/>
        <family val="2"/>
        <charset val="136"/>
      </rPr>
      <t>漢湘文化事業股份有限公司</t>
    </r>
  </si>
  <si>
    <r>
      <rPr>
        <sz val="10"/>
        <color indexed="8"/>
        <rFont val="微軟正黑體"/>
        <family val="2"/>
        <charset val="136"/>
      </rPr>
      <t>吳晶</t>
    </r>
  </si>
  <si>
    <t>9789862253229</t>
  </si>
  <si>
    <t>http://www.airitibooks.com/detail.aspx?PublicationID=P20120910022</t>
  </si>
  <si>
    <r>
      <rPr>
        <sz val="10"/>
        <color indexed="8"/>
        <rFont val="新細明體"/>
        <family val="1"/>
        <charset val="136"/>
      </rPr>
      <t>人文</t>
    </r>
  </si>
  <si>
    <r>
      <rPr>
        <sz val="10"/>
        <color indexed="8"/>
        <rFont val="新細明體"/>
        <family val="1"/>
        <charset val="136"/>
      </rPr>
      <t>中國歷史文化祕辛</t>
    </r>
  </si>
  <si>
    <r>
      <rPr>
        <sz val="10"/>
        <color indexed="8"/>
        <rFont val="新細明體"/>
        <family val="1"/>
        <charset val="136"/>
      </rPr>
      <t>華志文化事業有限公司</t>
    </r>
  </si>
  <si>
    <r>
      <rPr>
        <sz val="10"/>
        <color indexed="8"/>
        <rFont val="新細明體"/>
        <family val="1"/>
        <charset val="136"/>
      </rPr>
      <t>歷史館</t>
    </r>
    <r>
      <rPr>
        <sz val="10"/>
        <color indexed="8"/>
        <rFont val="Arial"/>
        <family val="2"/>
      </rPr>
      <t>007</t>
    </r>
  </si>
  <si>
    <r>
      <t>1</t>
    </r>
    <r>
      <rPr>
        <sz val="10"/>
        <color indexed="8"/>
        <rFont val="新細明體"/>
        <family val="1"/>
        <charset val="136"/>
      </rPr>
      <t>版</t>
    </r>
  </si>
  <si>
    <r>
      <rPr>
        <sz val="10"/>
        <color indexed="8"/>
        <rFont val="新細明體"/>
        <family val="1"/>
        <charset val="136"/>
      </rPr>
      <t>張耐冬</t>
    </r>
  </si>
  <si>
    <t>9789865936112</t>
  </si>
  <si>
    <r>
      <t>6</t>
    </r>
    <r>
      <rPr>
        <sz val="10"/>
        <color indexed="8"/>
        <rFont val="新細明體"/>
        <family val="1"/>
        <charset val="136"/>
      </rPr>
      <t>中國史地類</t>
    </r>
  </si>
  <si>
    <r>
      <t>630</t>
    </r>
    <r>
      <rPr>
        <sz val="10"/>
        <color indexed="8"/>
        <rFont val="新細明體"/>
        <family val="1"/>
        <charset val="136"/>
      </rPr>
      <t>中國文化史</t>
    </r>
  </si>
  <si>
    <t>http://www.airitibooks.com/detail.aspx?PublicationID=P20120905001</t>
  </si>
  <si>
    <r>
      <rPr>
        <sz val="10"/>
        <color indexed="8"/>
        <rFont val="微軟正黑體"/>
        <family val="2"/>
        <charset val="136"/>
      </rPr>
      <t>世界歷史英雄之迷</t>
    </r>
    <phoneticPr fontId="9" type="noConversion"/>
  </si>
  <si>
    <r>
      <rPr>
        <sz val="10"/>
        <color indexed="8"/>
        <rFont val="微軟正黑體"/>
        <family val="2"/>
        <charset val="136"/>
      </rPr>
      <t>歷史館</t>
    </r>
    <r>
      <rPr>
        <sz val="10"/>
        <color indexed="8"/>
        <rFont val="Arial"/>
        <family val="2"/>
      </rPr>
      <t>001</t>
    </r>
  </si>
  <si>
    <r>
      <rPr>
        <sz val="10"/>
        <color indexed="8"/>
        <rFont val="微軟正黑體"/>
        <family val="2"/>
        <charset val="136"/>
      </rPr>
      <t>王偉峰</t>
    </r>
  </si>
  <si>
    <t>9789860860979</t>
  </si>
  <si>
    <t>http://www.airitibooks.com/detail.aspx?PublicationID=P20120424043</t>
  </si>
  <si>
    <r>
      <rPr>
        <sz val="10"/>
        <color indexed="8"/>
        <rFont val="新細明體"/>
        <family val="1"/>
        <charset val="136"/>
      </rPr>
      <t>世界歷史戰事傳奇</t>
    </r>
  </si>
  <si>
    <r>
      <rPr>
        <sz val="10"/>
        <color indexed="8"/>
        <rFont val="新細明體"/>
        <family val="1"/>
        <charset val="136"/>
      </rPr>
      <t>歷史館</t>
    </r>
    <r>
      <rPr>
        <sz val="10"/>
        <color indexed="8"/>
        <rFont val="Arial"/>
        <family val="2"/>
      </rPr>
      <t>005</t>
    </r>
  </si>
  <si>
    <r>
      <rPr>
        <sz val="10"/>
        <color indexed="8"/>
        <rFont val="新細明體"/>
        <family val="1"/>
        <charset val="136"/>
      </rPr>
      <t>施樹祿</t>
    </r>
  </si>
  <si>
    <t>9789865936006</t>
  </si>
  <si>
    <r>
      <t>7</t>
    </r>
    <r>
      <rPr>
        <sz val="10"/>
        <color indexed="8"/>
        <rFont val="新細明體"/>
        <family val="1"/>
        <charset val="136"/>
      </rPr>
      <t>世界史地</t>
    </r>
  </si>
  <si>
    <r>
      <t>710</t>
    </r>
    <r>
      <rPr>
        <sz val="10"/>
        <color indexed="8"/>
        <rFont val="新細明體"/>
        <family val="1"/>
        <charset val="136"/>
      </rPr>
      <t>世界史地</t>
    </r>
  </si>
  <si>
    <t>http://www.airitibooks.com/detail.aspx?PublicationID=P20120619011</t>
  </si>
  <si>
    <r>
      <rPr>
        <sz val="10"/>
        <color indexed="8"/>
        <rFont val="微軟正黑體"/>
        <family val="2"/>
        <charset val="136"/>
      </rPr>
      <t>世界最溫馨的心靈書</t>
    </r>
  </si>
  <si>
    <r>
      <rPr>
        <sz val="10"/>
        <color indexed="8"/>
        <rFont val="微軟正黑體"/>
        <family val="2"/>
        <charset val="136"/>
      </rPr>
      <t>一生讀書計畫：</t>
    </r>
    <r>
      <rPr>
        <sz val="10"/>
        <color indexed="8"/>
        <rFont val="Arial"/>
        <family val="2"/>
      </rPr>
      <t>078</t>
    </r>
  </si>
  <si>
    <r>
      <rPr>
        <sz val="10"/>
        <color indexed="8"/>
        <rFont val="微軟正黑體"/>
        <family val="2"/>
        <charset val="136"/>
      </rPr>
      <t>林芳如</t>
    </r>
  </si>
  <si>
    <t>9789866153570</t>
  </si>
  <si>
    <t>http://www.airitibooks.com/detail.aspx?PublicationID=P20121026030</t>
  </si>
  <si>
    <r>
      <t>The Happy Pie</t>
    </r>
    <r>
      <rPr>
        <sz val="10"/>
        <color indexed="8"/>
        <rFont val="微軟正黑體"/>
        <family val="2"/>
        <charset val="136"/>
      </rPr>
      <t>：</t>
    </r>
    <r>
      <rPr>
        <sz val="10"/>
        <color indexed="8"/>
        <rFont val="Arial"/>
        <family val="2"/>
      </rPr>
      <t>6</t>
    </r>
    <r>
      <rPr>
        <sz val="10"/>
        <color indexed="8"/>
        <rFont val="微軟正黑體"/>
        <family val="2"/>
        <charset val="136"/>
      </rPr>
      <t>種快樂的方法</t>
    </r>
  </si>
  <si>
    <r>
      <rPr>
        <sz val="10"/>
        <color indexed="8"/>
        <rFont val="微軟正黑體"/>
        <family val="2"/>
        <charset val="136"/>
      </rPr>
      <t>三朵夏有限公司</t>
    </r>
  </si>
  <si>
    <r>
      <rPr>
        <sz val="10"/>
        <color indexed="8"/>
        <rFont val="微軟正黑體"/>
        <family val="2"/>
        <charset val="136"/>
      </rPr>
      <t>心靈故事</t>
    </r>
    <r>
      <rPr>
        <sz val="10"/>
        <color indexed="8"/>
        <rFont val="Arial"/>
        <family val="2"/>
      </rPr>
      <t>02</t>
    </r>
  </si>
  <si>
    <r>
      <rPr>
        <sz val="10"/>
        <color indexed="8"/>
        <rFont val="微軟正黑體"/>
        <family val="2"/>
        <charset val="136"/>
      </rPr>
      <t>林雯莉（</t>
    </r>
    <r>
      <rPr>
        <sz val="10"/>
        <color indexed="8"/>
        <rFont val="Arial"/>
        <family val="2"/>
      </rPr>
      <t>Wendy Lin</t>
    </r>
    <r>
      <rPr>
        <sz val="10"/>
        <color indexed="8"/>
        <rFont val="微軟正黑體"/>
        <family val="2"/>
        <charset val="136"/>
      </rPr>
      <t>）</t>
    </r>
  </si>
  <si>
    <t>9789868588035</t>
  </si>
  <si>
    <t>http://www.airitibooks.com/detail.aspx?PublicationID=P20120919016</t>
  </si>
  <si>
    <r>
      <rPr>
        <sz val="10"/>
        <color indexed="8"/>
        <rFont val="微軟正黑體"/>
        <family val="2"/>
        <charset val="136"/>
      </rPr>
      <t>行腳非洲的和尚爸爸</t>
    </r>
  </si>
  <si>
    <r>
      <rPr>
        <sz val="10"/>
        <color indexed="8"/>
        <rFont val="微軟正黑體"/>
        <family val="2"/>
        <charset val="136"/>
      </rPr>
      <t>一家親文化有限公司</t>
    </r>
  </si>
  <si>
    <r>
      <rPr>
        <sz val="10"/>
        <color indexed="8"/>
        <rFont val="微軟正黑體"/>
        <family val="2"/>
        <charset val="136"/>
      </rPr>
      <t>普賢系列</t>
    </r>
    <r>
      <rPr>
        <sz val="10"/>
        <color indexed="8"/>
        <rFont val="Arial"/>
        <family val="2"/>
      </rPr>
      <t>P001</t>
    </r>
  </si>
  <si>
    <r>
      <rPr>
        <sz val="10"/>
        <color indexed="8"/>
        <rFont val="微軟正黑體"/>
        <family val="2"/>
        <charset val="136"/>
      </rPr>
      <t>張融琳</t>
    </r>
  </si>
  <si>
    <t>9789868522114</t>
  </si>
  <si>
    <t>http://www.airitibooks.com/detail.aspx?PublicationID=P20121105029</t>
  </si>
  <si>
    <r>
      <rPr>
        <sz val="10"/>
        <color indexed="8"/>
        <rFont val="微軟正黑體"/>
        <family val="2"/>
        <charset val="136"/>
      </rPr>
      <t>海峽兩岸文學關係史（上）</t>
    </r>
  </si>
  <si>
    <r>
      <rPr>
        <sz val="10"/>
        <color indexed="8"/>
        <rFont val="微軟正黑體"/>
        <family val="2"/>
        <charset val="136"/>
      </rPr>
      <t>海峽學術出版社</t>
    </r>
  </si>
  <si>
    <r>
      <rPr>
        <sz val="10"/>
        <color indexed="8"/>
        <rFont val="微軟正黑體"/>
        <family val="2"/>
        <charset val="136"/>
      </rPr>
      <t>古遠清</t>
    </r>
  </si>
  <si>
    <t>9789866480683</t>
  </si>
  <si>
    <r>
      <t>820</t>
    </r>
    <r>
      <rPr>
        <sz val="10"/>
        <color indexed="8"/>
        <rFont val="微軟正黑體"/>
        <family val="2"/>
        <charset val="136"/>
      </rPr>
      <t>中國文學</t>
    </r>
  </si>
  <si>
    <t>http://www.airitibooks.com/detail.aspx?PublicationID=P20121128016</t>
  </si>
  <si>
    <r>
      <rPr>
        <sz val="10"/>
        <color indexed="8"/>
        <rFont val="微軟正黑體"/>
        <family val="2"/>
        <charset val="136"/>
      </rPr>
      <t>海峽兩岸文學關係史（下）</t>
    </r>
  </si>
  <si>
    <t>9789866480751</t>
  </si>
  <si>
    <t>http://www.airitibooks.com/detail.aspx?PublicationID=P20121128017</t>
  </si>
  <si>
    <r>
      <rPr>
        <sz val="10"/>
        <color indexed="8"/>
        <rFont val="微軟正黑體"/>
        <family val="2"/>
        <charset val="136"/>
      </rPr>
      <t>使於海洋，不辱君命─鄭和</t>
    </r>
    <r>
      <rPr>
        <sz val="10"/>
        <color indexed="8"/>
        <rFont val="Arial"/>
        <family val="2"/>
      </rPr>
      <t>VS.</t>
    </r>
    <r>
      <rPr>
        <sz val="10"/>
        <color indexed="8"/>
        <rFont val="微軟正黑體"/>
        <family val="2"/>
        <charset val="136"/>
      </rPr>
      <t>哥倫布</t>
    </r>
  </si>
  <si>
    <r>
      <rPr>
        <sz val="10"/>
        <color indexed="8"/>
        <rFont val="微軟正黑體"/>
        <family val="2"/>
        <charset val="136"/>
      </rPr>
      <t>御書房出版有限公司</t>
    </r>
  </si>
  <si>
    <r>
      <rPr>
        <sz val="10"/>
        <color indexed="8"/>
        <rFont val="微軟正黑體"/>
        <family val="2"/>
        <charset val="136"/>
      </rPr>
      <t>藏珍卷帙</t>
    </r>
    <r>
      <rPr>
        <sz val="10"/>
        <color indexed="8"/>
        <rFont val="Arial"/>
        <family val="2"/>
      </rPr>
      <t>09</t>
    </r>
  </si>
  <si>
    <r>
      <rPr>
        <sz val="10"/>
        <color indexed="8"/>
        <rFont val="微軟正黑體"/>
        <family val="2"/>
        <charset val="136"/>
      </rPr>
      <t>王允昌，柯玉枝</t>
    </r>
  </si>
  <si>
    <t>9789866617447</t>
  </si>
  <si>
    <r>
      <t>6</t>
    </r>
    <r>
      <rPr>
        <sz val="10"/>
        <color indexed="8"/>
        <rFont val="微軟正黑體"/>
        <family val="2"/>
        <charset val="136"/>
      </rPr>
      <t>中國史地類</t>
    </r>
  </si>
  <si>
    <r>
      <t>620</t>
    </r>
    <r>
      <rPr>
        <sz val="10"/>
        <color indexed="8"/>
        <rFont val="微軟正黑體"/>
        <family val="2"/>
        <charset val="136"/>
      </rPr>
      <t>中國斷代史</t>
    </r>
  </si>
  <si>
    <t>http://www.airitibooks.com/detail.aspx?PublicationID=P20120620067</t>
  </si>
  <si>
    <r>
      <rPr>
        <sz val="10"/>
        <color indexed="8"/>
        <rFont val="微軟正黑體"/>
        <family val="2"/>
        <charset val="136"/>
      </rPr>
      <t>暴食江湖</t>
    </r>
  </si>
  <si>
    <r>
      <rPr>
        <sz val="10"/>
        <color indexed="8"/>
        <rFont val="微軟正黑體"/>
        <family val="2"/>
        <charset val="136"/>
      </rPr>
      <t>二魚文化事業有限公司</t>
    </r>
  </si>
  <si>
    <r>
      <rPr>
        <sz val="10"/>
        <color indexed="8"/>
        <rFont val="微軟正黑體"/>
        <family val="2"/>
        <charset val="136"/>
      </rPr>
      <t>再版</t>
    </r>
  </si>
  <si>
    <r>
      <rPr>
        <sz val="10"/>
        <color indexed="8"/>
        <rFont val="微軟正黑體"/>
        <family val="2"/>
        <charset val="136"/>
      </rPr>
      <t>焦桐</t>
    </r>
  </si>
  <si>
    <t>9789866490170</t>
  </si>
  <si>
    <t>http://www.airitibooks.com/detail.aspx?PublicationID=P20110727006</t>
  </si>
  <si>
    <r>
      <rPr>
        <sz val="10"/>
        <color indexed="8"/>
        <rFont val="微軟正黑體"/>
        <family val="2"/>
        <charset val="136"/>
      </rPr>
      <t>剝復：莫拉克風災重建</t>
    </r>
    <r>
      <rPr>
        <sz val="10"/>
        <color indexed="8"/>
        <rFont val="Arial"/>
        <family val="2"/>
      </rPr>
      <t>3</t>
    </r>
    <r>
      <rPr>
        <sz val="10"/>
        <color indexed="8"/>
        <rFont val="微軟正黑體"/>
        <family val="2"/>
        <charset val="136"/>
      </rPr>
      <t>年微紀錄</t>
    </r>
    <phoneticPr fontId="9" type="noConversion"/>
  </si>
  <si>
    <r>
      <rPr>
        <sz val="10"/>
        <color indexed="8"/>
        <rFont val="微軟正黑體"/>
        <family val="2"/>
        <charset val="136"/>
      </rPr>
      <t>新自然主義股份有限公司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</si>
  <si>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高雄市政府</t>
    </r>
    <phoneticPr fontId="9" type="noConversion"/>
  </si>
  <si>
    <t>9789576967238</t>
  </si>
  <si>
    <r>
      <t>5</t>
    </r>
    <r>
      <rPr>
        <sz val="10"/>
        <color indexed="8"/>
        <rFont val="微軟正黑體"/>
        <family val="2"/>
        <charset val="136"/>
      </rPr>
      <t>社會科學類</t>
    </r>
    <phoneticPr fontId="9" type="noConversion"/>
  </si>
  <si>
    <r>
      <t>570</t>
    </r>
    <r>
      <rPr>
        <sz val="10"/>
        <color indexed="8"/>
        <rFont val="微軟正黑體"/>
        <family val="2"/>
        <charset val="136"/>
      </rPr>
      <t>政治</t>
    </r>
    <phoneticPr fontId="9" type="noConversion"/>
  </si>
  <si>
    <t>http://www.airitibooks.com/detail.aspx?PublicationID=P20130109073</t>
  </si>
  <si>
    <r>
      <rPr>
        <sz val="10"/>
        <color indexed="8"/>
        <rFont val="微軟正黑體"/>
        <family val="2"/>
        <charset val="136"/>
      </rPr>
      <t>法國人，搞什麼</t>
    </r>
    <r>
      <rPr>
        <sz val="10"/>
        <color indexed="8"/>
        <rFont val="Arial"/>
        <family val="2"/>
      </rPr>
      <t>?</t>
    </r>
    <r>
      <rPr>
        <sz val="10"/>
        <color indexed="8"/>
        <rFont val="微軟正黑體"/>
        <family val="2"/>
        <charset val="136"/>
      </rPr>
      <t>！在台灣也可以活得像個法國人</t>
    </r>
  </si>
  <si>
    <r>
      <rPr>
        <sz val="10"/>
        <color indexed="8"/>
        <rFont val="微軟正黑體"/>
        <family val="2"/>
        <charset val="136"/>
      </rPr>
      <t>凱信企業管理顧問有限公司</t>
    </r>
  </si>
  <si>
    <r>
      <rPr>
        <sz val="10"/>
        <color indexed="8"/>
        <rFont val="微軟正黑體"/>
        <family val="2"/>
        <charset val="136"/>
      </rPr>
      <t>里維</t>
    </r>
  </si>
  <si>
    <t>9789867468420</t>
  </si>
  <si>
    <r>
      <t>740</t>
    </r>
    <r>
      <rPr>
        <sz val="10"/>
        <color indexed="8"/>
        <rFont val="微軟正黑體"/>
        <family val="2"/>
        <charset val="136"/>
      </rPr>
      <t>歐洲史地</t>
    </r>
  </si>
  <si>
    <t>http://www.airitibooks.com/detail.aspx?PublicationID=P20101118038</t>
  </si>
  <si>
    <r>
      <rPr>
        <sz val="10"/>
        <color indexed="8"/>
        <rFont val="微軟正黑體"/>
        <family val="2"/>
        <charset val="136"/>
      </rPr>
      <t>向前看‧在路上：羅斯福新政從綱領到實現</t>
    </r>
  </si>
  <si>
    <r>
      <rPr>
        <sz val="10"/>
        <color indexed="8"/>
        <rFont val="微軟正黑體"/>
        <family val="2"/>
        <charset val="136"/>
      </rPr>
      <t>冠橙出版有限公司</t>
    </r>
  </si>
  <si>
    <t>Win6</t>
  </si>
  <si>
    <r>
      <rPr>
        <sz val="10"/>
        <color indexed="8"/>
        <rFont val="微軟正黑體"/>
        <family val="2"/>
        <charset val="136"/>
      </rPr>
      <t>富蘭克林‧</t>
    </r>
    <r>
      <rPr>
        <sz val="10"/>
        <color indexed="8"/>
        <rFont val="Arial"/>
        <family val="2"/>
      </rPr>
      <t>D</t>
    </r>
    <r>
      <rPr>
        <sz val="10"/>
        <color indexed="8"/>
        <rFont val="微軟正黑體"/>
        <family val="2"/>
        <charset val="136"/>
      </rPr>
      <t>‧羅斯福</t>
    </r>
  </si>
  <si>
    <t>9789868781085</t>
  </si>
  <si>
    <r>
      <t>750</t>
    </r>
    <r>
      <rPr>
        <sz val="10"/>
        <color indexed="8"/>
        <rFont val="微軟正黑體"/>
        <family val="2"/>
        <charset val="136"/>
      </rPr>
      <t>美洲史地</t>
    </r>
  </si>
  <si>
    <t>http://www.airitibooks.com/detail.aspx?PublicationID=P20121025045</t>
  </si>
  <si>
    <r>
      <rPr>
        <sz val="10"/>
        <color indexed="8"/>
        <rFont val="微軟正黑體"/>
        <family val="2"/>
        <charset val="136"/>
      </rPr>
      <t>佛洛伊德讀張愛玲</t>
    </r>
    <phoneticPr fontId="9" type="noConversion"/>
  </si>
  <si>
    <r>
      <rPr>
        <sz val="10"/>
        <color indexed="8"/>
        <rFont val="微軟正黑體"/>
        <family val="2"/>
        <charset val="136"/>
      </rPr>
      <t>萬卷樓圖書股份有限公司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</si>
  <si>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鍾正道</t>
    </r>
    <phoneticPr fontId="9" type="noConversion"/>
  </si>
  <si>
    <t>9789577397706</t>
  </si>
  <si>
    <t>http://www.airitibooks.com/detail.aspx?PublicationID=P20130325069</t>
  </si>
  <si>
    <r>
      <rPr>
        <sz val="10"/>
        <color indexed="8"/>
        <rFont val="微軟正黑體"/>
        <family val="2"/>
        <charset val="136"/>
      </rPr>
      <t>新加坡華語教材研究新視角</t>
    </r>
  </si>
  <si>
    <r>
      <rPr>
        <sz val="10"/>
        <color indexed="8"/>
        <rFont val="微軟正黑體"/>
        <family val="2"/>
        <charset val="136"/>
      </rPr>
      <t>新躍人文叢書</t>
    </r>
    <r>
      <rPr>
        <sz val="10"/>
        <color indexed="8"/>
        <rFont val="Arial"/>
        <family val="2"/>
      </rPr>
      <t>3</t>
    </r>
  </si>
  <si>
    <r>
      <rPr>
        <sz val="10"/>
        <color indexed="8"/>
        <rFont val="微軟正黑體"/>
        <family val="2"/>
        <charset val="136"/>
      </rPr>
      <t>羅福騰</t>
    </r>
  </si>
  <si>
    <t>9789814436069</t>
  </si>
  <si>
    <r>
      <t>800</t>
    </r>
    <r>
      <rPr>
        <sz val="10"/>
        <color indexed="8"/>
        <rFont val="微軟正黑體"/>
        <family val="2"/>
        <charset val="136"/>
      </rPr>
      <t>語言學總論</t>
    </r>
  </si>
  <si>
    <t>http://www.airitibooks.com/detail.aspx?PublicationID=P20121218049</t>
  </si>
  <si>
    <r>
      <rPr>
        <sz val="10"/>
        <color indexed="8"/>
        <rFont val="微軟正黑體"/>
        <family val="2"/>
        <charset val="136"/>
      </rPr>
      <t>你不可不知道的</t>
    </r>
    <r>
      <rPr>
        <sz val="10"/>
        <color indexed="8"/>
        <rFont val="Arial"/>
        <family val="2"/>
      </rPr>
      <t>100</t>
    </r>
    <r>
      <rPr>
        <sz val="10"/>
        <color indexed="8"/>
        <rFont val="微軟正黑體"/>
        <family val="2"/>
        <charset val="136"/>
      </rPr>
      <t>部經典歌劇</t>
    </r>
    <phoneticPr fontId="9" type="noConversion"/>
  </si>
  <si>
    <r>
      <rPr>
        <sz val="10"/>
        <color indexed="8"/>
        <rFont val="微軟正黑體"/>
        <family val="2"/>
        <charset val="136"/>
      </rPr>
      <t>華滋出版</t>
    </r>
  </si>
  <si>
    <r>
      <rPr>
        <sz val="10"/>
        <color indexed="8"/>
        <rFont val="微軟正黑體"/>
        <family val="2"/>
        <charset val="136"/>
      </rPr>
      <t>許麗雯暨高談編輯小組</t>
    </r>
    <phoneticPr fontId="9" type="noConversion"/>
  </si>
  <si>
    <t>9789866271441</t>
  </si>
  <si>
    <r>
      <t>9</t>
    </r>
    <r>
      <rPr>
        <sz val="10"/>
        <color indexed="8"/>
        <rFont val="微軟正黑體"/>
        <family val="2"/>
        <charset val="136"/>
      </rPr>
      <t>藝術類</t>
    </r>
  </si>
  <si>
    <t>http://www.airitibooks.com/detail.aspx?PublicationID=P20130610018</t>
  </si>
  <si>
    <r>
      <rPr>
        <sz val="10"/>
        <color indexed="8"/>
        <rFont val="微軟正黑體"/>
        <family val="2"/>
        <charset val="136"/>
      </rPr>
      <t>北京伽藍記</t>
    </r>
    <phoneticPr fontId="9" type="noConversion"/>
  </si>
  <si>
    <r>
      <rPr>
        <sz val="10"/>
        <color indexed="8"/>
        <rFont val="微軟正黑體"/>
        <family val="2"/>
        <charset val="136"/>
      </rPr>
      <t>文學花園</t>
    </r>
    <r>
      <rPr>
        <sz val="10"/>
        <color indexed="8"/>
        <rFont val="Arial"/>
        <family val="2"/>
      </rPr>
      <t>C072</t>
    </r>
  </si>
  <si>
    <r>
      <rPr>
        <sz val="10"/>
        <color indexed="8"/>
        <rFont val="微軟正黑體"/>
        <family val="2"/>
        <charset val="136"/>
      </rPr>
      <t>釋永芸，岳紅</t>
    </r>
  </si>
  <si>
    <t>9789866490446</t>
  </si>
  <si>
    <t>http://www.airitibooks.com/detail.aspx?PublicationID=P20120920003</t>
  </si>
  <si>
    <r>
      <rPr>
        <sz val="10"/>
        <color indexed="8"/>
        <rFont val="微軟正黑體"/>
        <family val="2"/>
        <charset val="136"/>
      </rPr>
      <t>新加坡華語應用研究新進展</t>
    </r>
  </si>
  <si>
    <r>
      <rPr>
        <sz val="10"/>
        <color indexed="8"/>
        <rFont val="微軟正黑體"/>
        <family val="2"/>
        <charset val="136"/>
      </rPr>
      <t>新躍人文叢書</t>
    </r>
    <r>
      <rPr>
        <sz val="10"/>
        <color indexed="8"/>
        <rFont val="Arial"/>
        <family val="2"/>
      </rPr>
      <t>2</t>
    </r>
  </si>
  <si>
    <t>9789814436045</t>
  </si>
  <si>
    <t>http://www.airitibooks.com/detail.aspx?PublicationID=P20121218048</t>
  </si>
  <si>
    <r>
      <rPr>
        <sz val="10"/>
        <color indexed="8"/>
        <rFont val="微軟正黑體"/>
        <family val="2"/>
        <charset val="136"/>
      </rPr>
      <t>世界列國誌：泰國</t>
    </r>
  </si>
  <si>
    <r>
      <rPr>
        <sz val="10"/>
        <color indexed="8"/>
        <rFont val="微軟正黑體"/>
        <family val="2"/>
        <charset val="136"/>
      </rPr>
      <t>川流出版社</t>
    </r>
  </si>
  <si>
    <r>
      <rPr>
        <sz val="10"/>
        <color indexed="8"/>
        <rFont val="微軟正黑體"/>
        <family val="2"/>
        <charset val="136"/>
      </rPr>
      <t>世界列國誌</t>
    </r>
  </si>
  <si>
    <r>
      <rPr>
        <sz val="10"/>
        <color indexed="8"/>
        <rFont val="微軟正黑體"/>
        <family val="2"/>
        <charset val="136"/>
      </rPr>
      <t>劉必權</t>
    </r>
  </si>
  <si>
    <t>9789579554459</t>
  </si>
  <si>
    <t>http://www.airitibooks.com/detail.aspx?PublicationID=P20101126006</t>
  </si>
  <si>
    <r>
      <rPr>
        <sz val="10"/>
        <color indexed="8"/>
        <rFont val="微軟正黑體"/>
        <family val="2"/>
        <charset val="136"/>
      </rPr>
      <t>零負擔遊台灣─夏之旅</t>
    </r>
  </si>
  <si>
    <t>9789866414817</t>
  </si>
  <si>
    <t>http://www.airitibooks.com/detail.aspx?PublicationID=P20110420008</t>
  </si>
  <si>
    <r>
      <rPr>
        <sz val="10"/>
        <color indexed="8"/>
        <rFont val="新細明體"/>
        <family val="1"/>
        <charset val="136"/>
      </rPr>
      <t>南山大律師：道宣律師</t>
    </r>
  </si>
  <si>
    <r>
      <rPr>
        <sz val="10"/>
        <color indexed="8"/>
        <rFont val="新細明體"/>
        <family val="1"/>
        <charset val="136"/>
      </rPr>
      <t>法鼓文化事業股份有限公司</t>
    </r>
  </si>
  <si>
    <r>
      <t>2</t>
    </r>
    <r>
      <rPr>
        <sz val="10"/>
        <color indexed="8"/>
        <rFont val="新細明體"/>
        <family val="1"/>
        <charset val="136"/>
      </rPr>
      <t>版</t>
    </r>
  </si>
  <si>
    <r>
      <rPr>
        <sz val="10"/>
        <color indexed="8"/>
        <rFont val="新細明體"/>
        <family val="1"/>
        <charset val="136"/>
      </rPr>
      <t>林淑玟</t>
    </r>
  </si>
  <si>
    <t>9789575984984</t>
  </si>
  <si>
    <r>
      <t>2</t>
    </r>
    <r>
      <rPr>
        <sz val="10"/>
        <color indexed="8"/>
        <rFont val="新細明體"/>
        <family val="1"/>
        <charset val="136"/>
      </rPr>
      <t>宗教類</t>
    </r>
  </si>
  <si>
    <r>
      <t>220</t>
    </r>
    <r>
      <rPr>
        <sz val="10"/>
        <color indexed="8"/>
        <rFont val="新細明體"/>
        <family val="1"/>
        <charset val="136"/>
      </rPr>
      <t>佛教</t>
    </r>
  </si>
  <si>
    <t>http://www.airitibooks.com/detail.aspx?PublicationID=P20110623008</t>
  </si>
  <si>
    <r>
      <rPr>
        <sz val="10"/>
        <color indexed="8"/>
        <rFont val="新細明體"/>
        <family val="1"/>
        <charset val="136"/>
      </rPr>
      <t>禪法東來‧達摩祖師</t>
    </r>
  </si>
  <si>
    <r>
      <rPr>
        <sz val="10"/>
        <color indexed="8"/>
        <rFont val="新細明體"/>
        <family val="1"/>
        <charset val="136"/>
      </rPr>
      <t>高僧小說系列精選</t>
    </r>
    <r>
      <rPr>
        <sz val="10"/>
        <color indexed="8"/>
        <rFont val="Arial"/>
        <family val="2"/>
      </rPr>
      <t>16</t>
    </r>
  </si>
  <si>
    <r>
      <rPr>
        <sz val="10"/>
        <color indexed="8"/>
        <rFont val="新細明體"/>
        <family val="1"/>
        <charset val="136"/>
      </rPr>
      <t>蔡友田</t>
    </r>
  </si>
  <si>
    <t>9789575985233</t>
  </si>
  <si>
    <t>http://www.airitibooks.com/detail.aspx?PublicationID=P20120203001</t>
  </si>
  <si>
    <r>
      <rPr>
        <sz val="10"/>
        <color indexed="8"/>
        <rFont val="新細明體"/>
        <family val="1"/>
        <charset val="136"/>
      </rPr>
      <t>一缽行天涯：憨山大師</t>
    </r>
  </si>
  <si>
    <r>
      <rPr>
        <sz val="10"/>
        <color indexed="8"/>
        <rFont val="新細明體"/>
        <family val="1"/>
        <charset val="136"/>
      </rPr>
      <t>江曉莉</t>
    </r>
  </si>
  <si>
    <t>9789575984755</t>
  </si>
  <si>
    <t>http://www.airitibooks.com/detail.aspx?PublicationID=P20101231192</t>
  </si>
  <si>
    <r>
      <rPr>
        <sz val="10"/>
        <color indexed="8"/>
        <rFont val="新細明體"/>
        <family val="1"/>
        <charset val="136"/>
      </rPr>
      <t>風狂三聖僧：寒山‧拾得‧豐干</t>
    </r>
  </si>
  <si>
    <r>
      <rPr>
        <sz val="10"/>
        <color indexed="8"/>
        <rFont val="新細明體"/>
        <family val="1"/>
        <charset val="136"/>
      </rPr>
      <t>高僧小說系列精選</t>
    </r>
    <r>
      <rPr>
        <sz val="10"/>
        <color indexed="8"/>
        <rFont val="Arial"/>
        <family val="2"/>
      </rPr>
      <t>09</t>
    </r>
  </si>
  <si>
    <t>9789575984601</t>
  </si>
  <si>
    <t>http://www.airitibooks.com/detail.aspx?PublicationID=P20120203007</t>
  </si>
  <si>
    <r>
      <rPr>
        <sz val="10"/>
        <color indexed="8"/>
        <rFont val="新細明體"/>
        <family val="1"/>
        <charset val="136"/>
      </rPr>
      <t>風雲一奇僧：虛雲老和尚</t>
    </r>
  </si>
  <si>
    <r>
      <rPr>
        <sz val="10"/>
        <color indexed="8"/>
        <rFont val="新細明體"/>
        <family val="1"/>
        <charset val="136"/>
      </rPr>
      <t>馬景賢</t>
    </r>
  </si>
  <si>
    <t>9789575984670</t>
  </si>
  <si>
    <t>http://www.airitibooks.com/detail.aspx?PublicationID=P20101231189</t>
  </si>
  <si>
    <r>
      <rPr>
        <sz val="10"/>
        <color indexed="8"/>
        <rFont val="微軟正黑體"/>
        <family val="2"/>
        <charset val="136"/>
      </rPr>
      <t>客家‧文化人類學視野</t>
    </r>
    <phoneticPr fontId="9" type="noConversion"/>
  </si>
  <si>
    <r>
      <rPr>
        <sz val="10"/>
        <color indexed="8"/>
        <rFont val="微軟正黑體"/>
        <family val="2"/>
        <charset val="136"/>
      </rPr>
      <t>客家臺灣文史工作室</t>
    </r>
    <phoneticPr fontId="9" type="noConversion"/>
  </si>
  <si>
    <r>
      <rPr>
        <sz val="10"/>
        <color indexed="8"/>
        <rFont val="微軟正黑體"/>
        <family val="2"/>
        <charset val="136"/>
      </rPr>
      <t>客家台灣文庫</t>
    </r>
    <r>
      <rPr>
        <sz val="10"/>
        <color indexed="8"/>
        <rFont val="Arial"/>
        <family val="2"/>
      </rPr>
      <t>22</t>
    </r>
    <phoneticPr fontId="9" type="noConversion"/>
  </si>
  <si>
    <r>
      <t>1</t>
    </r>
    <r>
      <rPr>
        <sz val="10"/>
        <color indexed="8"/>
        <rFont val="微軟正黑體"/>
        <family val="2"/>
        <charset val="136"/>
      </rPr>
      <t>版</t>
    </r>
    <phoneticPr fontId="9" type="noConversion"/>
  </si>
  <si>
    <r>
      <rPr>
        <sz val="10"/>
        <color indexed="8"/>
        <rFont val="微軟正黑體"/>
        <family val="2"/>
        <charset val="136"/>
      </rPr>
      <t>林浩</t>
    </r>
    <phoneticPr fontId="9" type="noConversion"/>
  </si>
  <si>
    <t>9789573055198</t>
  </si>
  <si>
    <r>
      <t>530</t>
    </r>
    <r>
      <rPr>
        <sz val="10"/>
        <color indexed="8"/>
        <rFont val="微軟正黑體"/>
        <family val="2"/>
        <charset val="136"/>
      </rPr>
      <t>禮俗</t>
    </r>
    <phoneticPr fontId="9" type="noConversion"/>
  </si>
  <si>
    <t>http://www.airitibooks.com/detail.aspx?PublicationID=P20120927038</t>
  </si>
  <si>
    <r>
      <rPr>
        <sz val="10"/>
        <color indexed="8"/>
        <rFont val="新細明體"/>
        <family val="1"/>
        <charset val="136"/>
      </rPr>
      <t>大冒險家：法顯大師</t>
    </r>
  </si>
  <si>
    <r>
      <rPr>
        <sz val="10"/>
        <color indexed="8"/>
        <rFont val="新細明體"/>
        <family val="1"/>
        <charset val="136"/>
      </rPr>
      <t>高僧小說系列精選</t>
    </r>
    <r>
      <rPr>
        <sz val="10"/>
        <color indexed="8"/>
        <rFont val="Arial"/>
        <family val="2"/>
      </rPr>
      <t>13</t>
    </r>
  </si>
  <si>
    <r>
      <rPr>
        <sz val="10"/>
        <color indexed="8"/>
        <rFont val="新細明體"/>
        <family val="1"/>
        <charset val="136"/>
      </rPr>
      <t>吳燈山</t>
    </r>
  </si>
  <si>
    <t>9789575985158</t>
  </si>
  <si>
    <t>http://www.airitibooks.com/detail.aspx?PublicationID=P20120203008</t>
  </si>
  <si>
    <r>
      <rPr>
        <sz val="10"/>
        <color indexed="8"/>
        <rFont val="新細明體"/>
        <family val="1"/>
        <charset val="136"/>
      </rPr>
      <t>東土小釋迦：智者大師</t>
    </r>
  </si>
  <si>
    <r>
      <rPr>
        <sz val="10"/>
        <color indexed="8"/>
        <rFont val="新細明體"/>
        <family val="1"/>
        <charset val="136"/>
      </rPr>
      <t>高僧小說系列精選</t>
    </r>
    <r>
      <rPr>
        <sz val="10"/>
        <color indexed="8"/>
        <rFont val="Arial"/>
        <family val="2"/>
      </rPr>
      <t>19</t>
    </r>
  </si>
  <si>
    <r>
      <t>3</t>
    </r>
    <r>
      <rPr>
        <sz val="10"/>
        <color indexed="8"/>
        <rFont val="新細明體"/>
        <family val="1"/>
        <charset val="136"/>
      </rPr>
      <t>版</t>
    </r>
  </si>
  <si>
    <t>9789575985363</t>
  </si>
  <si>
    <t>http://www.airitibooks.com/detail.aspx?PublicationID=P20111223009</t>
  </si>
  <si>
    <r>
      <rPr>
        <sz val="10"/>
        <color indexed="8"/>
        <rFont val="新細明體"/>
        <family val="1"/>
        <charset val="136"/>
      </rPr>
      <t>帶著禪心去上班：聖嚴法師的禪式工作學</t>
    </r>
  </si>
  <si>
    <r>
      <rPr>
        <sz val="10"/>
        <color indexed="8"/>
        <rFont val="新細明體"/>
        <family val="1"/>
        <charset val="136"/>
      </rPr>
      <t>聖嚴法師</t>
    </r>
  </si>
  <si>
    <t>9789575984892</t>
  </si>
  <si>
    <t>http://www.airitibooks.com/detail.aspx?PublicationID=P20110623013</t>
  </si>
  <si>
    <r>
      <rPr>
        <sz val="10"/>
        <color indexed="8"/>
        <rFont val="新細明體"/>
        <family val="1"/>
        <charset val="136"/>
      </rPr>
      <t>機智狂雲子：一修禪師</t>
    </r>
  </si>
  <si>
    <r>
      <rPr>
        <sz val="10"/>
        <color indexed="8"/>
        <rFont val="新細明體"/>
        <family val="1"/>
        <charset val="136"/>
      </rPr>
      <t>高僧小說系列精選</t>
    </r>
    <r>
      <rPr>
        <sz val="10"/>
        <color indexed="8"/>
        <rFont val="Arial"/>
        <family val="2"/>
      </rPr>
      <t>20</t>
    </r>
  </si>
  <si>
    <r>
      <rPr>
        <sz val="10"/>
        <color indexed="8"/>
        <rFont val="新細明體"/>
        <family val="1"/>
        <charset val="136"/>
      </rPr>
      <t>陳文婉</t>
    </r>
  </si>
  <si>
    <t>9789575985356</t>
  </si>
  <si>
    <t>http://www.airitibooks.com/detail.aspx?PublicationID=P20111223001</t>
  </si>
  <si>
    <r>
      <rPr>
        <sz val="10"/>
        <color indexed="8"/>
        <rFont val="新細明體"/>
        <family val="1"/>
        <charset val="136"/>
      </rPr>
      <t>獨坐大熊峰：百丈懷海</t>
    </r>
  </si>
  <si>
    <r>
      <rPr>
        <sz val="10"/>
        <color indexed="8"/>
        <rFont val="新細明體"/>
        <family val="1"/>
        <charset val="136"/>
      </rPr>
      <t>張圓笙</t>
    </r>
  </si>
  <si>
    <t>9789575985165</t>
  </si>
  <si>
    <t>http://www.airitibooks.com/detail.aspx?PublicationID=P20110623010</t>
  </si>
  <si>
    <r>
      <rPr>
        <sz val="10"/>
        <color indexed="8"/>
        <rFont val="新細明體"/>
        <family val="1"/>
        <charset val="136"/>
      </rPr>
      <t>你愛我嗎？</t>
    </r>
  </si>
  <si>
    <r>
      <rPr>
        <sz val="10"/>
        <color indexed="8"/>
        <rFont val="新細明體"/>
        <family val="1"/>
        <charset val="136"/>
      </rPr>
      <t>財團法人基督教台灣信義會附設道聲出版社</t>
    </r>
  </si>
  <si>
    <r>
      <rPr>
        <sz val="10"/>
        <color indexed="8"/>
        <rFont val="新細明體"/>
        <family val="1"/>
        <charset val="136"/>
      </rPr>
      <t>金聖坤</t>
    </r>
  </si>
  <si>
    <t>9789866205095</t>
  </si>
  <si>
    <r>
      <t>240</t>
    </r>
    <r>
      <rPr>
        <sz val="10"/>
        <color indexed="8"/>
        <rFont val="新細明體"/>
        <family val="1"/>
        <charset val="136"/>
      </rPr>
      <t>基督教</t>
    </r>
  </si>
  <si>
    <t>http://www.airitibooks.com/detail.aspx?PublicationID=P20121001017</t>
  </si>
  <si>
    <r>
      <rPr>
        <sz val="10"/>
        <rFont val="Times New Roman"/>
        <family val="1"/>
      </rPr>
      <t>人文</t>
    </r>
  </si>
  <si>
    <r>
      <rPr>
        <sz val="10"/>
        <rFont val="Times New Roman"/>
        <family val="1"/>
      </rPr>
      <t>咱們‧新台灣人─人文篇</t>
    </r>
  </si>
  <si>
    <r>
      <rPr>
        <sz val="10"/>
        <rFont val="Times New Roman"/>
        <family val="1"/>
      </rPr>
      <t>財團法人新台灣人文教基金會</t>
    </r>
  </si>
  <si>
    <r>
      <rPr>
        <sz val="10"/>
        <rFont val="Times New Roman"/>
        <family val="1"/>
      </rPr>
      <t>重現台灣人價值系列</t>
    </r>
    <r>
      <rPr>
        <sz val="10"/>
        <rFont val="Arial"/>
        <family val="2"/>
      </rPr>
      <t>002</t>
    </r>
  </si>
  <si>
    <r>
      <t>1</t>
    </r>
    <r>
      <rPr>
        <sz val="10"/>
        <rFont val="Times New Roman"/>
        <family val="1"/>
      </rPr>
      <t>版</t>
    </r>
  </si>
  <si>
    <r>
      <rPr>
        <sz val="10"/>
        <rFont val="Times New Roman"/>
        <family val="1"/>
      </rPr>
      <t>林建煌</t>
    </r>
  </si>
  <si>
    <t>9789868092679</t>
  </si>
  <si>
    <t>7世界史地</t>
  </si>
  <si>
    <t>730亞洲史地</t>
  </si>
  <si>
    <t>http://www.airitibooks.com/detail.aspx?PublicationID=P20120726018</t>
  </si>
  <si>
    <r>
      <rPr>
        <sz val="10"/>
        <color indexed="8"/>
        <rFont val="微軟正黑體"/>
        <family val="2"/>
        <charset val="136"/>
      </rPr>
      <t>台灣人的精神</t>
    </r>
  </si>
  <si>
    <r>
      <rPr>
        <sz val="10"/>
        <color indexed="8"/>
        <rFont val="微軟正黑體"/>
        <family val="2"/>
        <charset val="136"/>
      </rPr>
      <t>群策會</t>
    </r>
  </si>
  <si>
    <r>
      <rPr>
        <sz val="10"/>
        <color indexed="8"/>
        <rFont val="微軟正黑體"/>
        <family val="2"/>
        <charset val="136"/>
      </rPr>
      <t>葉海煙</t>
    </r>
  </si>
  <si>
    <t>9868191106</t>
  </si>
  <si>
    <t>http://www.airitibooks.com/detail.aspx?PublicationID=P20090402496</t>
  </si>
  <si>
    <r>
      <rPr>
        <sz val="10"/>
        <color indexed="8"/>
        <rFont val="新細明體"/>
        <family val="1"/>
        <charset val="136"/>
      </rPr>
      <t>謙虛的大和尚：印光大師</t>
    </r>
  </si>
  <si>
    <r>
      <rPr>
        <sz val="10"/>
        <color indexed="8"/>
        <rFont val="新細明體"/>
        <family val="1"/>
        <charset val="136"/>
      </rPr>
      <t>邱傑</t>
    </r>
  </si>
  <si>
    <t>9789575985325</t>
  </si>
  <si>
    <t>http://www.airitibooks.com/detail.aspx?PublicationID=P20110623009</t>
  </si>
  <si>
    <r>
      <rPr>
        <sz val="10"/>
        <color indexed="8"/>
        <rFont val="新細明體"/>
        <family val="1"/>
        <charset val="136"/>
      </rPr>
      <t>阿彌陀佛大冒險</t>
    </r>
  </si>
  <si>
    <r>
      <rPr>
        <sz val="10"/>
        <color indexed="8"/>
        <rFont val="新細明體"/>
        <family val="1"/>
        <charset val="136"/>
      </rPr>
      <t>我的佛菩薩系列</t>
    </r>
  </si>
  <si>
    <r>
      <rPr>
        <sz val="10"/>
        <color indexed="8"/>
        <rFont val="新細明體"/>
        <family val="1"/>
        <charset val="136"/>
      </rPr>
      <t>黃鈺惠</t>
    </r>
  </si>
  <si>
    <t>9789575984779</t>
  </si>
  <si>
    <r>
      <t>520</t>
    </r>
    <r>
      <rPr>
        <sz val="10"/>
        <color indexed="8"/>
        <rFont val="新細明體"/>
        <family val="1"/>
        <charset val="136"/>
      </rPr>
      <t>教育</t>
    </r>
  </si>
  <si>
    <t>http://www.airitibooks.com/detail.aspx?PublicationID=P20100425128</t>
  </si>
  <si>
    <r>
      <rPr>
        <sz val="10"/>
        <color indexed="8"/>
        <rFont val="新細明體"/>
        <family val="1"/>
        <charset val="136"/>
      </rPr>
      <t>神秘苦行僧：密勒日巴</t>
    </r>
  </si>
  <si>
    <r>
      <rPr>
        <sz val="10"/>
        <color indexed="8"/>
        <rFont val="新細明體"/>
        <family val="1"/>
        <charset val="136"/>
      </rPr>
      <t>劉台痕</t>
    </r>
  </si>
  <si>
    <t>9789575984618</t>
  </si>
  <si>
    <r>
      <t>8</t>
    </r>
    <r>
      <rPr>
        <sz val="10"/>
        <color indexed="8"/>
        <rFont val="新細明體"/>
        <family val="1"/>
        <charset val="136"/>
      </rPr>
      <t>語言文學類</t>
    </r>
  </si>
  <si>
    <r>
      <t>850</t>
    </r>
    <r>
      <rPr>
        <sz val="10"/>
        <color indexed="8"/>
        <rFont val="新細明體"/>
        <family val="1"/>
        <charset val="136"/>
      </rPr>
      <t>中國各種文學</t>
    </r>
  </si>
  <si>
    <t>http://www.airitibooks.com/detail.aspx?PublicationID=P20101022423</t>
  </si>
  <si>
    <r>
      <rPr>
        <sz val="10"/>
        <color indexed="8"/>
        <rFont val="微軟正黑體"/>
        <family val="2"/>
        <charset val="136"/>
      </rPr>
      <t>知識好好玩：輕鬆解答你不知道的事！</t>
    </r>
  </si>
  <si>
    <r>
      <rPr>
        <sz val="10"/>
        <color indexed="8"/>
        <rFont val="微軟正黑體"/>
        <family val="2"/>
        <charset val="136"/>
      </rPr>
      <t>出色文化事業出版社</t>
    </r>
  </si>
  <si>
    <r>
      <rPr>
        <sz val="10"/>
        <color indexed="8"/>
        <rFont val="微軟正黑體"/>
        <family val="2"/>
        <charset val="136"/>
      </rPr>
      <t>出色文化編輯小組</t>
    </r>
  </si>
  <si>
    <t>9789866679568</t>
  </si>
  <si>
    <r>
      <t>040</t>
    </r>
    <r>
      <rPr>
        <sz val="10"/>
        <color indexed="8"/>
        <rFont val="微軟正黑體"/>
        <family val="2"/>
        <charset val="136"/>
      </rPr>
      <t>普通類書；普通百科全書</t>
    </r>
  </si>
  <si>
    <t>http://www.airitibooks.com/detail.aspx?PublicationID=P20111024020</t>
  </si>
  <si>
    <r>
      <rPr>
        <sz val="10"/>
        <color indexed="8"/>
        <rFont val="新細明體"/>
        <family val="1"/>
        <charset val="136"/>
      </rPr>
      <t>不抱怨的智慧</t>
    </r>
  </si>
  <si>
    <r>
      <rPr>
        <sz val="10"/>
        <color indexed="8"/>
        <rFont val="新細明體"/>
        <family val="1"/>
        <charset val="136"/>
      </rPr>
      <t>凱信企業管理顧問有限公司</t>
    </r>
  </si>
  <si>
    <r>
      <rPr>
        <sz val="10"/>
        <color indexed="8"/>
        <rFont val="新細明體"/>
        <family val="1"/>
        <charset val="136"/>
      </rPr>
      <t>活得好</t>
    </r>
    <r>
      <rPr>
        <sz val="10"/>
        <color indexed="8"/>
        <rFont val="Arial"/>
        <family val="2"/>
      </rPr>
      <t>011</t>
    </r>
  </si>
  <si>
    <r>
      <rPr>
        <sz val="10"/>
        <color indexed="8"/>
        <rFont val="新細明體"/>
        <family val="1"/>
        <charset val="136"/>
      </rPr>
      <t>林少波，蘇曉慧</t>
    </r>
  </si>
  <si>
    <t>9789867468574</t>
  </si>
  <si>
    <r>
      <t>1</t>
    </r>
    <r>
      <rPr>
        <sz val="10"/>
        <color indexed="8"/>
        <rFont val="新細明體"/>
        <family val="1"/>
        <charset val="136"/>
      </rPr>
      <t>哲學類</t>
    </r>
  </si>
  <si>
    <r>
      <t>190</t>
    </r>
    <r>
      <rPr>
        <sz val="10"/>
        <color indexed="8"/>
        <rFont val="新細明體"/>
        <family val="1"/>
        <charset val="136"/>
      </rPr>
      <t>倫理學</t>
    </r>
  </si>
  <si>
    <t>http://www.airitibooks.com/detail.aspx?PublicationID=P20110921003</t>
  </si>
  <si>
    <r>
      <rPr>
        <sz val="10"/>
        <color indexed="8"/>
        <rFont val="微軟正黑體"/>
        <family val="2"/>
        <charset val="136"/>
      </rPr>
      <t>一念之間</t>
    </r>
  </si>
  <si>
    <r>
      <rPr>
        <sz val="10"/>
        <color indexed="8"/>
        <rFont val="微軟正黑體"/>
        <family val="2"/>
        <charset val="136"/>
      </rPr>
      <t>生活禪系列：</t>
    </r>
    <r>
      <rPr>
        <sz val="10"/>
        <color indexed="8"/>
        <rFont val="Arial"/>
        <family val="2"/>
      </rPr>
      <t>18</t>
    </r>
  </si>
  <si>
    <r>
      <rPr>
        <sz val="10"/>
        <color indexed="8"/>
        <rFont val="微軟正黑體"/>
        <family val="2"/>
        <charset val="136"/>
      </rPr>
      <t>林高樂</t>
    </r>
  </si>
  <si>
    <t>9789866145513</t>
  </si>
  <si>
    <t>http://www.airitibooks.com/detail.aspx?PublicationID=P20120604001</t>
  </si>
  <si>
    <r>
      <rPr>
        <sz val="10"/>
        <color indexed="8"/>
        <rFont val="微軟正黑體"/>
        <family val="2"/>
        <charset val="136"/>
      </rPr>
      <t>佛說心理學之隨緣自在</t>
    </r>
  </si>
  <si>
    <r>
      <rPr>
        <sz val="10"/>
        <color indexed="8"/>
        <rFont val="微軟正黑體"/>
        <family val="2"/>
        <charset val="136"/>
      </rPr>
      <t>生活禪：</t>
    </r>
    <r>
      <rPr>
        <sz val="10"/>
        <color indexed="8"/>
        <rFont val="Arial"/>
        <family val="2"/>
      </rPr>
      <t>24</t>
    </r>
  </si>
  <si>
    <r>
      <rPr>
        <sz val="10"/>
        <color indexed="8"/>
        <rFont val="微軟正黑體"/>
        <family val="2"/>
        <charset val="136"/>
      </rPr>
      <t>唐文軒</t>
    </r>
  </si>
  <si>
    <t>9789866145889</t>
  </si>
  <si>
    <t>http://www.airitibooks.com/detail.aspx?PublicationID=P20121101010</t>
  </si>
  <si>
    <r>
      <rPr>
        <sz val="10"/>
        <color indexed="8"/>
        <rFont val="微軟正黑體"/>
        <family val="2"/>
        <charset val="136"/>
      </rPr>
      <t>說小故事勝過講大道理</t>
    </r>
  </si>
  <si>
    <r>
      <rPr>
        <sz val="10"/>
        <color indexed="8"/>
        <rFont val="微軟正黑體"/>
        <family val="2"/>
        <charset val="136"/>
      </rPr>
      <t>故事河</t>
    </r>
    <r>
      <rPr>
        <sz val="10"/>
        <color indexed="8"/>
        <rFont val="Arial"/>
        <family val="2"/>
      </rPr>
      <t>SA05</t>
    </r>
  </si>
  <si>
    <r>
      <rPr>
        <sz val="10"/>
        <color indexed="8"/>
        <rFont val="微軟正黑體"/>
        <family val="2"/>
        <charset val="136"/>
      </rPr>
      <t>冀午</t>
    </r>
  </si>
  <si>
    <t>9789865997045</t>
  </si>
  <si>
    <t>http://www.airitibooks.com/detail.aspx?PublicationID=P20121009037</t>
  </si>
  <si>
    <r>
      <rPr>
        <sz val="10"/>
        <color indexed="8"/>
        <rFont val="微軟正黑體"/>
        <family val="2"/>
        <charset val="136"/>
      </rPr>
      <t>成功路上的相對論：豎立目標　迎向成功</t>
    </r>
  </si>
  <si>
    <r>
      <rPr>
        <sz val="10"/>
        <color indexed="8"/>
        <rFont val="微軟正黑體"/>
        <family val="2"/>
        <charset val="136"/>
      </rPr>
      <t>輕心理</t>
    </r>
    <r>
      <rPr>
        <sz val="10"/>
        <color indexed="8"/>
        <rFont val="Arial"/>
        <family val="2"/>
      </rPr>
      <t>022</t>
    </r>
  </si>
  <si>
    <r>
      <rPr>
        <sz val="10"/>
        <color indexed="8"/>
        <rFont val="微軟正黑體"/>
        <family val="2"/>
        <charset val="136"/>
      </rPr>
      <t>周方野</t>
    </r>
  </si>
  <si>
    <t>9789866832956</t>
  </si>
  <si>
    <t>http://www.airitibooks.com/detail.aspx?PublicationID=P20121009065</t>
  </si>
  <si>
    <r>
      <rPr>
        <sz val="10"/>
        <color indexed="8"/>
        <rFont val="微軟正黑體"/>
        <family val="2"/>
        <charset val="136"/>
      </rPr>
      <t>給生命做道加減法：用堅持灌溉希望的種子</t>
    </r>
  </si>
  <si>
    <r>
      <rPr>
        <sz val="10"/>
        <color indexed="8"/>
        <rFont val="微軟正黑體"/>
        <family val="2"/>
        <charset val="136"/>
      </rPr>
      <t>輕心理</t>
    </r>
    <r>
      <rPr>
        <sz val="10"/>
        <color indexed="8"/>
        <rFont val="Arial"/>
        <family val="2"/>
      </rPr>
      <t>023</t>
    </r>
  </si>
  <si>
    <r>
      <rPr>
        <sz val="10"/>
        <color indexed="8"/>
        <rFont val="微軟正黑體"/>
        <family val="2"/>
        <charset val="136"/>
      </rPr>
      <t>姚文遠</t>
    </r>
  </si>
  <si>
    <t>9789866832963</t>
  </si>
  <si>
    <t>http://www.airitibooks.com/detail.aspx?PublicationID=P20121009066</t>
  </si>
  <si>
    <r>
      <rPr>
        <sz val="10"/>
        <color indexed="8"/>
        <rFont val="微軟正黑體"/>
        <family val="2"/>
        <charset val="136"/>
      </rPr>
      <t>講大道理不如說小故事</t>
    </r>
  </si>
  <si>
    <r>
      <rPr>
        <sz val="10"/>
        <color indexed="8"/>
        <rFont val="微軟正黑體"/>
        <family val="2"/>
        <charset val="136"/>
      </rPr>
      <t>故事河</t>
    </r>
    <r>
      <rPr>
        <sz val="10"/>
        <color indexed="8"/>
        <rFont val="Arial"/>
        <family val="2"/>
      </rPr>
      <t>SA02</t>
    </r>
  </si>
  <si>
    <t>9789868756465</t>
  </si>
  <si>
    <t>http://www.airitibooks.com/detail.aspx?PublicationID=P20121009034</t>
  </si>
  <si>
    <r>
      <rPr>
        <sz val="10"/>
        <color indexed="8"/>
        <rFont val="微軟正黑體"/>
        <family val="2"/>
        <charset val="136"/>
      </rPr>
      <t>大唐西域記詞彙研究</t>
    </r>
  </si>
  <si>
    <r>
      <rPr>
        <sz val="10"/>
        <color indexed="8"/>
        <rFont val="微軟正黑體"/>
        <family val="2"/>
        <charset val="136"/>
      </rPr>
      <t>文津出版社有限公司</t>
    </r>
  </si>
  <si>
    <r>
      <rPr>
        <sz val="10"/>
        <color indexed="8"/>
        <rFont val="微軟正黑體"/>
        <family val="2"/>
        <charset val="136"/>
      </rPr>
      <t>陳弘昌</t>
    </r>
  </si>
  <si>
    <t>9789576688218</t>
  </si>
  <si>
    <t>http://www.airitibooks.com/detail.aspx?PublicationID=P20090331080</t>
  </si>
  <si>
    <r>
      <rPr>
        <sz val="10"/>
        <color indexed="8"/>
        <rFont val="新細明體"/>
        <family val="1"/>
        <charset val="136"/>
      </rPr>
      <t>六朝誌怪：精神大解放時期的奇幻小說</t>
    </r>
  </si>
  <si>
    <r>
      <rPr>
        <sz val="10"/>
        <color indexed="8"/>
        <rFont val="新細明體"/>
        <family val="1"/>
        <charset val="136"/>
      </rPr>
      <t>華滋出版</t>
    </r>
  </si>
  <si>
    <r>
      <rPr>
        <sz val="10"/>
        <color indexed="8"/>
        <rFont val="新細明體"/>
        <family val="1"/>
        <charset val="136"/>
      </rPr>
      <t>許麗雯</t>
    </r>
  </si>
  <si>
    <t>9789866271410</t>
  </si>
  <si>
    <t>http://www.airitibooks.com/detail.aspx?PublicationID=P20130605001</t>
  </si>
  <si>
    <r>
      <rPr>
        <sz val="10"/>
        <color indexed="8"/>
        <rFont val="微軟正黑體"/>
        <family val="2"/>
        <charset val="136"/>
      </rPr>
      <t>親吻痛苦</t>
    </r>
    <phoneticPr fontId="9" type="noConversion"/>
  </si>
  <si>
    <r>
      <rPr>
        <sz val="10"/>
        <color indexed="8"/>
        <rFont val="微軟正黑體"/>
        <family val="2"/>
        <charset val="136"/>
      </rPr>
      <t>勵志精品系列【</t>
    </r>
    <r>
      <rPr>
        <sz val="10"/>
        <color indexed="8"/>
        <rFont val="Arial"/>
        <family val="2"/>
      </rPr>
      <t>20</t>
    </r>
    <r>
      <rPr>
        <sz val="10"/>
        <color indexed="8"/>
        <rFont val="微軟正黑體"/>
        <family val="2"/>
        <charset val="136"/>
      </rPr>
      <t>】</t>
    </r>
  </si>
  <si>
    <r>
      <rPr>
        <sz val="10"/>
        <color indexed="8"/>
        <rFont val="微軟正黑體"/>
        <family val="2"/>
        <charset val="136"/>
      </rPr>
      <t>麥潔芳</t>
    </r>
  </si>
  <si>
    <t>9789866153365</t>
  </si>
  <si>
    <t>http://www.airitibooks.com/detail.aspx?PublicationID=P20111124005</t>
  </si>
  <si>
    <r>
      <rPr>
        <sz val="10"/>
        <color indexed="8"/>
        <rFont val="新細明體"/>
        <family val="1"/>
        <charset val="136"/>
      </rPr>
      <t>心的鍛鍊：禪修的觀念與方法</t>
    </r>
  </si>
  <si>
    <r>
      <rPr>
        <sz val="10"/>
        <color indexed="8"/>
        <rFont val="新細明體"/>
        <family val="1"/>
        <charset val="136"/>
      </rPr>
      <t>智慧人</t>
    </r>
    <r>
      <rPr>
        <sz val="10"/>
        <color indexed="8"/>
        <rFont val="Arial"/>
        <family val="2"/>
      </rPr>
      <t>14</t>
    </r>
  </si>
  <si>
    <r>
      <rPr>
        <sz val="10"/>
        <color indexed="8"/>
        <rFont val="新細明體"/>
        <family val="1"/>
        <charset val="136"/>
      </rPr>
      <t>釋繼程</t>
    </r>
  </si>
  <si>
    <t>潘瑋裕</t>
  </si>
  <si>
    <t>9789865886318</t>
  </si>
  <si>
    <t>史上超強白目日記</t>
  </si>
  <si>
    <t>青蘋果樂園 2</t>
  </si>
  <si>
    <t>維他命熙</t>
  </si>
  <si>
    <t>9789865864026</t>
  </si>
  <si>
    <t>晚清臺灣對外貿易研究</t>
  </si>
  <si>
    <t>海峽學術出版社</t>
  </si>
  <si>
    <t>李祖基</t>
  </si>
  <si>
    <t>9789866480805</t>
  </si>
  <si>
    <t>馬屁不臭：絕不穿幫的說話技巧</t>
  </si>
  <si>
    <t>社會大學 25</t>
  </si>
  <si>
    <t>陳耿豪</t>
  </si>
  <si>
    <t>9789865886196</t>
  </si>
  <si>
    <r>
      <t>090</t>
    </r>
    <r>
      <rPr>
        <sz val="10"/>
        <color indexed="8"/>
        <rFont val="新細明體"/>
        <family val="1"/>
        <charset val="136"/>
      </rPr>
      <t>群經</t>
    </r>
  </si>
  <si>
    <t>生活隨緣，放下自在</t>
  </si>
  <si>
    <t>生活禪系列 27</t>
  </si>
  <si>
    <t>夏雲青</t>
  </si>
  <si>
    <t>9789865886202</t>
  </si>
  <si>
    <t>超神準的人性心理學：我不是魔鬼老闆</t>
    <phoneticPr fontId="2" type="noConversion"/>
  </si>
  <si>
    <t>競爭力 52</t>
  </si>
  <si>
    <t>9789866070846</t>
  </si>
  <si>
    <t>世界史上最棒的壞女人</t>
  </si>
  <si>
    <t>POWER 43</t>
  </si>
  <si>
    <t>謝品誼</t>
  </si>
  <si>
    <t>9789866070921</t>
  </si>
  <si>
    <t>深層讀心術：從細節觀察人心</t>
  </si>
  <si>
    <t>思想 39</t>
  </si>
  <si>
    <t>戴志羽</t>
  </si>
  <si>
    <t>9789866070938</t>
  </si>
  <si>
    <t>猜猜你有多聰明！知識百科大考驗</t>
  </si>
  <si>
    <t>青少年百科 7</t>
  </si>
  <si>
    <t>9789868914773</t>
  </si>
  <si>
    <t>薪光幫必學的高效投資課</t>
  </si>
  <si>
    <t>UP人生：05</t>
  </si>
  <si>
    <t>吳宗倫</t>
  </si>
  <si>
    <t>9789861278391</t>
  </si>
  <si>
    <r>
      <t>5</t>
    </r>
    <r>
      <rPr>
        <sz val="10"/>
        <color indexed="8"/>
        <rFont val="新細明體"/>
        <family val="1"/>
        <charset val="136"/>
      </rPr>
      <t>社會科學類</t>
    </r>
  </si>
  <si>
    <t>563.5</t>
  </si>
  <si>
    <t>大師醬料自己做─美味的日韓‧南洋家常醬料</t>
  </si>
  <si>
    <r>
      <rPr>
        <sz val="10"/>
        <color indexed="8"/>
        <rFont val="微軟正黑體"/>
        <family val="2"/>
        <charset val="136"/>
      </rPr>
      <t>和平國際</t>
    </r>
  </si>
  <si>
    <r>
      <rPr>
        <sz val="10"/>
        <color indexed="8"/>
        <rFont val="微軟正黑體"/>
        <family val="2"/>
        <charset val="136"/>
      </rPr>
      <t>藍武強</t>
    </r>
  </si>
  <si>
    <t>9789866452871</t>
  </si>
  <si>
    <t xml:space="preserve">http://www.airitibooks.com/detail.aspx?PublicationID=P20111012047  </t>
  </si>
  <si>
    <t>蔬果排毒瘦身餐：飲食排毒超簡單吃對食物不生病</t>
  </si>
  <si>
    <t>康鑑文化</t>
  </si>
  <si>
    <t>康鑑文化編輯部</t>
  </si>
  <si>
    <t>9789868425774</t>
  </si>
  <si>
    <t xml:space="preserve">http://www.airitibooks.com/detail.aspx?PublicationID=P20110622107  </t>
  </si>
  <si>
    <r>
      <rPr>
        <sz val="10"/>
        <color indexed="8"/>
        <rFont val="微軟正黑體"/>
        <family val="2"/>
        <charset val="136"/>
      </rPr>
      <t>理工農醫</t>
    </r>
  </si>
  <si>
    <t>品酒自釀 ： 第一次釀酒就上手 = Brewing &amp; tasting</t>
  </si>
  <si>
    <r>
      <rPr>
        <sz val="10"/>
        <color indexed="8"/>
        <rFont val="微軟正黑體"/>
        <family val="2"/>
        <charset val="136"/>
      </rPr>
      <t>采竹文化事業有限公司</t>
    </r>
  </si>
  <si>
    <r>
      <rPr>
        <sz val="10"/>
        <color indexed="8"/>
        <rFont val="微軟正黑體"/>
        <family val="2"/>
        <charset val="136"/>
      </rPr>
      <t>品生活系列</t>
    </r>
  </si>
  <si>
    <r>
      <rPr>
        <sz val="10"/>
        <color indexed="8"/>
        <rFont val="微軟正黑體"/>
        <family val="2"/>
        <charset val="136"/>
      </rPr>
      <t>酒品研究室</t>
    </r>
  </si>
  <si>
    <t>9789861972442</t>
  </si>
  <si>
    <r>
      <t>460</t>
    </r>
    <r>
      <rPr>
        <sz val="10"/>
        <color indexed="8"/>
        <rFont val="微軟正黑體"/>
        <family val="2"/>
        <charset val="136"/>
      </rPr>
      <t>化學工程</t>
    </r>
  </si>
  <si>
    <r>
      <rPr>
        <sz val="10"/>
        <color indexed="8"/>
        <rFont val="微軟正黑體"/>
        <family val="2"/>
        <charset val="136"/>
      </rPr>
      <t>資深電視媒體專業主講人及生化營養師高御書推薦</t>
    </r>
  </si>
  <si>
    <t xml:space="preserve">http://www.airitibooks.com/detail.aspx?PublicationID=P20101231212  </t>
  </si>
  <si>
    <t>日語自我介紹必備手冊</t>
  </si>
  <si>
    <r>
      <rPr>
        <sz val="10"/>
        <color indexed="8"/>
        <rFont val="微軟正黑體"/>
        <family val="2"/>
        <charset val="136"/>
      </rPr>
      <t>雅典文化事業有限公司</t>
    </r>
  </si>
  <si>
    <r>
      <rPr>
        <sz val="10"/>
        <color indexed="8"/>
        <rFont val="微軟正黑體"/>
        <family val="2"/>
        <charset val="136"/>
      </rPr>
      <t>全民學日語系列</t>
    </r>
    <r>
      <rPr>
        <sz val="10"/>
        <color indexed="8"/>
        <rFont val="Times New Roman"/>
        <family val="1"/>
      </rPr>
      <t>20</t>
    </r>
  </si>
  <si>
    <r>
      <rPr>
        <sz val="10"/>
        <color indexed="8"/>
        <rFont val="微軟正黑體"/>
        <family val="2"/>
        <charset val="136"/>
      </rPr>
      <t>雅典日研所</t>
    </r>
  </si>
  <si>
    <t>9789866282669</t>
  </si>
  <si>
    <t>玩轉台灣：2日Tour</t>
  </si>
  <si>
    <t>玩轉臺灣：01</t>
  </si>
  <si>
    <t>行遍天下記者群</t>
  </si>
  <si>
    <t>9789866549748</t>
  </si>
  <si>
    <t>一生一定要帶她去的世界100個浪漫景點</t>
  </si>
  <si>
    <t>楊蕙蕙，傅子綺，陳儷文</t>
  </si>
  <si>
    <t>9789866024061</t>
  </si>
  <si>
    <t>再多如果，都改變不了結果</t>
  </si>
  <si>
    <t>心靈典藏 12</t>
  </si>
  <si>
    <t>鍾茹芸</t>
  </si>
  <si>
    <t>9789865886257</t>
  </si>
  <si>
    <t>沒知識也要有常識：2</t>
  </si>
  <si>
    <r>
      <rPr>
        <sz val="10"/>
        <color indexed="8"/>
        <rFont val="微軟正黑體"/>
        <family val="2"/>
        <charset val="136"/>
      </rPr>
      <t>出色文化事業出版社</t>
    </r>
  </si>
  <si>
    <r>
      <rPr>
        <sz val="10"/>
        <color indexed="8"/>
        <rFont val="微軟正黑體"/>
        <family val="2"/>
        <charset val="136"/>
      </rPr>
      <t>彩色館</t>
    </r>
    <r>
      <rPr>
        <sz val="10"/>
        <color indexed="8"/>
        <rFont val="Times New Roman"/>
        <family val="1"/>
      </rPr>
      <t>24</t>
    </r>
  </si>
  <si>
    <r>
      <rPr>
        <sz val="10"/>
        <color indexed="8"/>
        <rFont val="微軟正黑體"/>
        <family val="2"/>
        <charset val="136"/>
      </rPr>
      <t>出色文化小組</t>
    </r>
  </si>
  <si>
    <t>9867351665</t>
  </si>
  <si>
    <t xml:space="preserve">http://www.airitibooks.com/detail.aspx?PublicationID=P20091208182  </t>
  </si>
  <si>
    <t>沒知識也要有常識：3</t>
  </si>
  <si>
    <r>
      <rPr>
        <sz val="10"/>
        <color indexed="8"/>
        <rFont val="微軟正黑體"/>
        <family val="2"/>
        <charset val="136"/>
      </rPr>
      <t>彩色館</t>
    </r>
    <r>
      <rPr>
        <sz val="10"/>
        <color indexed="8"/>
        <rFont val="Times New Roman"/>
        <family val="1"/>
      </rPr>
      <t>27</t>
    </r>
  </si>
  <si>
    <t>9789867351692</t>
  </si>
  <si>
    <t xml:space="preserve">http://www.airitibooks.com/detail.aspx?PublicationID=P20091208185  </t>
  </si>
  <si>
    <t>沒知識也要有常識</t>
  </si>
  <si>
    <r>
      <rPr>
        <sz val="10"/>
        <color indexed="8"/>
        <rFont val="微軟正黑體"/>
        <family val="2"/>
        <charset val="136"/>
      </rPr>
      <t>彩色館</t>
    </r>
    <r>
      <rPr>
        <sz val="10"/>
        <color indexed="8"/>
        <rFont val="Times New Roman"/>
        <family val="1"/>
      </rPr>
      <t>18</t>
    </r>
  </si>
  <si>
    <t>9867351533</t>
  </si>
  <si>
    <t>微笑的心</t>
  </si>
  <si>
    <r>
      <rPr>
        <sz val="10"/>
        <color indexed="8"/>
        <rFont val="微軟正黑體"/>
        <family val="2"/>
        <charset val="136"/>
      </rPr>
      <t>正中書局股份有限公司</t>
    </r>
  </si>
  <si>
    <r>
      <rPr>
        <sz val="10"/>
        <color indexed="8"/>
        <rFont val="微軟正黑體"/>
        <family val="2"/>
        <charset val="136"/>
      </rPr>
      <t>琹涵</t>
    </r>
  </si>
  <si>
    <t>9789570916881</t>
  </si>
  <si>
    <t xml:space="preserve">http://www.airitibooks.com/detail.aspx?PublicationID=P20090909009  </t>
  </si>
  <si>
    <t>華嚴短篇小說集</t>
  </si>
  <si>
    <r>
      <rPr>
        <sz val="10"/>
        <color indexed="8"/>
        <rFont val="微軟正黑體"/>
        <family val="2"/>
        <charset val="136"/>
      </rPr>
      <t>躍昇文化事業有限公司</t>
    </r>
  </si>
  <si>
    <r>
      <rPr>
        <sz val="10"/>
        <color indexed="8"/>
        <rFont val="微軟正黑體"/>
        <family val="2"/>
        <charset val="136"/>
      </rPr>
      <t>華嚴作品</t>
    </r>
    <r>
      <rPr>
        <sz val="10"/>
        <color indexed="8"/>
        <rFont val="Times New Roman"/>
        <family val="1"/>
      </rPr>
      <t>23</t>
    </r>
  </si>
  <si>
    <r>
      <rPr>
        <sz val="10"/>
        <color indexed="8"/>
        <rFont val="微軟正黑體"/>
        <family val="2"/>
        <charset val="136"/>
      </rPr>
      <t>華嚴</t>
    </r>
  </si>
  <si>
    <t>9576307260</t>
  </si>
  <si>
    <t xml:space="preserve">http://www.airitibooks.com/detail.aspx?PublicationID=P20091201835  </t>
  </si>
  <si>
    <t>他真的愛妳嗎?讓妳看透男人真面目的心理情報書</t>
    <phoneticPr fontId="2" type="noConversion"/>
  </si>
  <si>
    <r>
      <rPr>
        <sz val="10"/>
        <color indexed="8"/>
        <rFont val="微軟正黑體"/>
        <family val="2"/>
        <charset val="136"/>
      </rPr>
      <t>太陽氏文化事業有限公司</t>
    </r>
  </si>
  <si>
    <r>
      <rPr>
        <sz val="10"/>
        <color indexed="8"/>
        <rFont val="微軟正黑體"/>
        <family val="2"/>
        <charset val="136"/>
      </rPr>
      <t>多情杏仁</t>
    </r>
  </si>
  <si>
    <t>9574704912</t>
  </si>
  <si>
    <t xml:space="preserve">http://www.airitibooks.com/detail.aspx?PublicationID=P20090402030  </t>
  </si>
  <si>
    <t>一分鐘搞定英語旅遊會話</t>
  </si>
  <si>
    <t>三心堂編輯部</t>
  </si>
  <si>
    <t>9789866793233</t>
  </si>
  <si>
    <t xml:space="preserve">http://www.airitibooks.com/detail.aspx?PublicationID=P20100425300  </t>
  </si>
  <si>
    <t>怎麼烤都很好吃烤箱料理</t>
  </si>
  <si>
    <t>鼎鑑文化</t>
  </si>
  <si>
    <t>食在好滋味：09</t>
  </si>
  <si>
    <t>楊珮珊，高毓茹</t>
  </si>
  <si>
    <t>9789864136476</t>
  </si>
  <si>
    <t>知識類</t>
  </si>
  <si>
    <t>飛機小百科</t>
  </si>
  <si>
    <t>兒童百科：09</t>
  </si>
  <si>
    <t>人類文化編輯部</t>
  </si>
  <si>
    <t>9789864136629</t>
  </si>
  <si>
    <t>海洋生物小百科</t>
  </si>
  <si>
    <t>兒童百科：08</t>
  </si>
  <si>
    <t>陳獨，陳蕙欣，陳湄玲</t>
  </si>
  <si>
    <t>9789864136636</t>
  </si>
  <si>
    <t>火車小百科</t>
  </si>
  <si>
    <t>兒童百科：14</t>
  </si>
  <si>
    <t>王保華</t>
  </si>
  <si>
    <t>9789864136575</t>
  </si>
  <si>
    <t>TOPIK 韓語檢定初級：字彙‧文法</t>
  </si>
  <si>
    <t>郭秋雯</t>
  </si>
  <si>
    <t>9789862483350</t>
  </si>
  <si>
    <t>兩岸有關南海爭議島嶼主權主張之作為－以國際法中有效統治原則之探討為核心</t>
  </si>
  <si>
    <t>當代兩岸關係研究 ：03</t>
  </si>
  <si>
    <t>劉千綺</t>
  </si>
  <si>
    <t>9789868949065</t>
  </si>
  <si>
    <t>578.193</t>
  </si>
  <si>
    <t>兩岸新聞採訪交流之研究（1987－2009）－從駐點記者角度看兩岸新聞交流</t>
  </si>
  <si>
    <t>當代兩岸關係研究 ：05</t>
  </si>
  <si>
    <t>陳愷璜</t>
  </si>
  <si>
    <t>9789868949072</t>
  </si>
  <si>
    <t>開店當老闆搶億萬商機</t>
  </si>
  <si>
    <t>網路拍賣王</t>
  </si>
  <si>
    <t>9789862765234</t>
  </si>
  <si>
    <r>
      <t>490</t>
    </r>
    <r>
      <rPr>
        <sz val="10"/>
        <color indexed="8"/>
        <rFont val="新細明體"/>
        <family val="1"/>
        <charset val="136"/>
      </rPr>
      <t>商業；經營業</t>
    </r>
  </si>
  <si>
    <t>秒殺商店行銷戰自己來</t>
  </si>
  <si>
    <t>9789862765999</t>
  </si>
  <si>
    <t>公路養護規範</t>
  </si>
  <si>
    <t>9789860317787</t>
  </si>
  <si>
    <t>指尖創意-全圖解35款輕黏土設計</t>
  </si>
  <si>
    <t>和平國際</t>
  </si>
  <si>
    <t>薄汾萍</t>
  </si>
  <si>
    <t>9789866041044</t>
  </si>
  <si>
    <t>聖經中的食物</t>
  </si>
  <si>
    <r>
      <rPr>
        <sz val="10"/>
        <color indexed="8"/>
        <rFont val="微軟正黑體"/>
        <family val="2"/>
        <charset val="136"/>
      </rPr>
      <t>財團法人基督教台灣信義會附設道聲出版社</t>
    </r>
  </si>
  <si>
    <r>
      <rPr>
        <sz val="10"/>
        <color indexed="8"/>
        <rFont val="微軟正黑體"/>
        <family val="2"/>
        <charset val="136"/>
      </rPr>
      <t>謝家樹</t>
    </r>
  </si>
  <si>
    <t>9789866735813</t>
  </si>
  <si>
    <t>因應低碳生活趨勢，政府相關作為與措施之探討專案調查研究報告</t>
  </si>
  <si>
    <r>
      <rPr>
        <sz val="10"/>
        <color indexed="8"/>
        <rFont val="微軟正黑體"/>
        <family val="2"/>
        <charset val="136"/>
      </rPr>
      <t>監察院</t>
    </r>
  </si>
  <si>
    <t>9789860278262</t>
  </si>
  <si>
    <t>會跳舞的古錢幣</t>
  </si>
  <si>
    <t>9789866451614</t>
  </si>
  <si>
    <t>會裝夢的小房子</t>
  </si>
  <si>
    <t>9789866451621</t>
  </si>
  <si>
    <t>馬沙姆的孩子們</t>
  </si>
  <si>
    <t>9789866451638</t>
  </si>
  <si>
    <t>媒體併購之附款及其監督—以大富媒體併購凱擘有線電視為例</t>
  </si>
  <si>
    <t>當代新聞研究系列 ：01</t>
  </si>
  <si>
    <t>戴智權</t>
  </si>
  <si>
    <t>9789868949089</t>
  </si>
  <si>
    <t>541.831655</t>
  </si>
  <si>
    <t>藝在原鄉：社區工藝扶植與發展</t>
  </si>
  <si>
    <r>
      <rPr>
        <sz val="10"/>
        <color indexed="8"/>
        <rFont val="微軟正黑體"/>
        <family val="2"/>
        <charset val="136"/>
      </rPr>
      <t>國立臺灣工藝研究所，牛麗如，薛恭貴</t>
    </r>
  </si>
  <si>
    <t>1009501356</t>
  </si>
  <si>
    <t xml:space="preserve">http://www.airitibooks.com/detail.aspx?PublicationID=P20100203071  </t>
  </si>
  <si>
    <r>
      <rPr>
        <sz val="10"/>
        <color indexed="8"/>
        <rFont val="微軟正黑體"/>
        <family val="2"/>
        <charset val="136"/>
      </rPr>
      <t>人文</t>
    </r>
    <phoneticPr fontId="2" type="noConversion"/>
  </si>
  <si>
    <t>發現生活中的音樂美</t>
  </si>
  <si>
    <t>9789868664111</t>
  </si>
  <si>
    <t>佛教與客家文化的關係─臺灣、越南與美國之研究</t>
  </si>
  <si>
    <t>9789860284294</t>
  </si>
  <si>
    <t>1874年沈葆楨的變革管理</t>
  </si>
  <si>
    <t>9789868664128</t>
  </si>
  <si>
    <t>海洋民俗與信仰：媽祖與王爺</t>
  </si>
  <si>
    <t>9789868664104</t>
  </si>
  <si>
    <t>橋基保護工設計規範</t>
  </si>
  <si>
    <t>9789860305296</t>
  </si>
  <si>
    <t>簡易 Access 2010 入門</t>
  </si>
  <si>
    <t>9789866154003</t>
  </si>
  <si>
    <t>簡易 Excel 2010 入門</t>
  </si>
  <si>
    <t>9789866154034</t>
  </si>
  <si>
    <t>簡易 PowerPoint 2010 入門</t>
  </si>
  <si>
    <t>9789866154027</t>
  </si>
  <si>
    <r>
      <rPr>
        <sz val="10"/>
        <color indexed="8"/>
        <rFont val="微軟正黑體"/>
        <family val="2"/>
        <charset val="136"/>
      </rPr>
      <t>設計藝術</t>
    </r>
    <phoneticPr fontId="9" type="noConversion"/>
  </si>
  <si>
    <t>看漫畫學漫畫（1）認識漫畫－基礎訓練的步驟</t>
  </si>
  <si>
    <t>臺灣商務印書館（股）公司（牛哥）</t>
  </si>
  <si>
    <t>牛哥</t>
  </si>
  <si>
    <t>9789570521825</t>
  </si>
  <si>
    <r>
      <t>9</t>
    </r>
    <r>
      <rPr>
        <sz val="10"/>
        <color indexed="8"/>
        <rFont val="新細明體"/>
        <family val="1"/>
        <charset val="136"/>
      </rPr>
      <t>藝術類</t>
    </r>
  </si>
  <si>
    <r>
      <t>940</t>
    </r>
    <r>
      <rPr>
        <sz val="10"/>
        <color indexed="8"/>
        <rFont val="新細明體"/>
        <family val="1"/>
        <charset val="136"/>
      </rPr>
      <t>繪畫；書法</t>
    </r>
  </si>
  <si>
    <t>創意手作館 手感生活 橡皮擦印刻趣</t>
  </si>
  <si>
    <r>
      <rPr>
        <sz val="10"/>
        <color indexed="8"/>
        <rFont val="微軟正黑體"/>
        <family val="2"/>
        <charset val="136"/>
      </rPr>
      <t>心鮮文化</t>
    </r>
  </si>
  <si>
    <t>9789867446527</t>
  </si>
  <si>
    <t>964</t>
  </si>
  <si>
    <t>創意手作館 舊衣物新設計 我的Zakka綠生活</t>
  </si>
  <si>
    <t>9789867446565</t>
  </si>
  <si>
    <t>999.9</t>
  </si>
  <si>
    <t>浪漫部屋幸福設計250款</t>
  </si>
  <si>
    <t>朵琳出版</t>
  </si>
  <si>
    <t>滕家瑤總編輯</t>
  </si>
  <si>
    <t>9789868250833</t>
  </si>
  <si>
    <t>TOPIK韓語檢定初級：寫作</t>
  </si>
  <si>
    <t>魯水晶</t>
  </si>
  <si>
    <t>9789862483367</t>
  </si>
  <si>
    <t>下課後！快速變妝秀</t>
  </si>
  <si>
    <r>
      <rPr>
        <sz val="10"/>
        <color indexed="8"/>
        <rFont val="微軟正黑體"/>
        <family val="2"/>
        <charset val="136"/>
      </rPr>
      <t>朵琳出版</t>
    </r>
  </si>
  <si>
    <r>
      <rPr>
        <sz val="10"/>
        <color indexed="8"/>
        <rFont val="微軟正黑體"/>
        <family val="2"/>
        <charset val="136"/>
      </rPr>
      <t>滕家瑤</t>
    </r>
  </si>
  <si>
    <t>4711481758774</t>
  </si>
  <si>
    <t xml:space="preserve">http://www.airitibooks.com/detail.aspx?PublicationID=P20110511143  </t>
  </si>
  <si>
    <t>每日三分鐘 爽快生活整理術</t>
  </si>
  <si>
    <t>MOOK：02</t>
  </si>
  <si>
    <t>程傳瑜</t>
  </si>
  <si>
    <t>4715762949936</t>
  </si>
  <si>
    <t>100句最啟發人心的宋詞選</t>
  </si>
  <si>
    <t>心經典編輯小組</t>
  </si>
  <si>
    <t>9789866590955</t>
  </si>
  <si>
    <r>
      <t>830</t>
    </r>
    <r>
      <rPr>
        <sz val="10"/>
        <color indexed="8"/>
        <rFont val="新細明體"/>
        <family val="1"/>
        <charset val="136"/>
      </rPr>
      <t>中國文學總集</t>
    </r>
  </si>
  <si>
    <t>圖書館英語：圖書館日常用語</t>
  </si>
  <si>
    <r>
      <rPr>
        <sz val="10"/>
        <color indexed="8"/>
        <rFont val="微軟正黑體"/>
        <family val="2"/>
        <charset val="136"/>
      </rPr>
      <t>潘華棟，陳兆能</t>
    </r>
  </si>
  <si>
    <t xml:space="preserve">http://www.airitibooks.com/detail.aspx?PublicationID=P20110126030  </t>
  </si>
  <si>
    <t>技師法令彙編(五版)</t>
  </si>
  <si>
    <t>行政院公共工程委員會</t>
  </si>
  <si>
    <t>9789860228724</t>
  </si>
  <si>
    <t>下一趟‧穿梭宜蘭東北角</t>
  </si>
  <si>
    <t>大台灣旅遊股份有限公司</t>
  </si>
  <si>
    <t>大臺灣旅遊網新聞部採訪編輯</t>
  </si>
  <si>
    <t>9789865892050</t>
  </si>
  <si>
    <r>
      <t>6</t>
    </r>
    <r>
      <rPr>
        <sz val="10"/>
        <color indexed="8"/>
        <rFont val="新細明體"/>
        <family val="1"/>
        <charset val="136"/>
      </rPr>
      <t>中國史地類</t>
    </r>
  </si>
  <si>
    <r>
      <t>670</t>
    </r>
    <r>
      <rPr>
        <sz val="10"/>
        <color indexed="8"/>
        <rFont val="新細明體"/>
        <family val="1"/>
        <charset val="136"/>
      </rPr>
      <t>中國方志</t>
    </r>
  </si>
  <si>
    <t>如果旅行是找一種回憶</t>
  </si>
  <si>
    <t>9789865892074</t>
  </si>
  <si>
    <t>坐落合歡山的世外桃源―清境奧萬大</t>
  </si>
  <si>
    <t>9789865892197</t>
  </si>
  <si>
    <t>高雄怎麼玩　跟著高雄學生腳步逛街趣</t>
  </si>
  <si>
    <t>9789865892142</t>
  </si>
  <si>
    <t>從玉山到台灣海峽～玉山、八卦山、雲嘉南濱海</t>
  </si>
  <si>
    <t>9789865892036</t>
  </si>
  <si>
    <t>淡水老街祕徑小旅行</t>
  </si>
  <si>
    <t>9789865892128</t>
  </si>
  <si>
    <t>集集水里懷舊鐵道遊</t>
  </si>
  <si>
    <t>9789865892029</t>
  </si>
  <si>
    <t>戀戀客家山城歲月　三義勝興站</t>
  </si>
  <si>
    <t>9789865892159</t>
  </si>
  <si>
    <t>簽訂自由貿易協定對臺灣貿易情形的影響</t>
  </si>
  <si>
    <t>當代兩岸關係研究 ：01</t>
  </si>
  <si>
    <t>王霖軒</t>
  </si>
  <si>
    <t>9789868949027</t>
  </si>
  <si>
    <t>558.15</t>
  </si>
  <si>
    <t>不會交際怎麼辦?</t>
  </si>
  <si>
    <r>
      <rPr>
        <sz val="10"/>
        <color indexed="8"/>
        <rFont val="微軟正黑體"/>
        <family val="2"/>
        <charset val="136"/>
      </rPr>
      <t>好的文化</t>
    </r>
  </si>
  <si>
    <r>
      <rPr>
        <sz val="10"/>
        <color indexed="8"/>
        <rFont val="微軟正黑體"/>
        <family val="2"/>
        <charset val="136"/>
      </rPr>
      <t>好精彩</t>
    </r>
    <r>
      <rPr>
        <sz val="10"/>
        <color indexed="8"/>
        <rFont val="Times New Roman"/>
        <family val="1"/>
      </rPr>
      <t>24</t>
    </r>
  </si>
  <si>
    <r>
      <rPr>
        <sz val="10"/>
        <color indexed="8"/>
        <rFont val="微軟正黑體"/>
        <family val="2"/>
        <charset val="136"/>
      </rPr>
      <t>林慶昭</t>
    </r>
  </si>
  <si>
    <t>9789866935756</t>
  </si>
  <si>
    <t xml:space="preserve">http://www.airitibooks.com/detail.aspx?PublicationID=P20110921020  </t>
  </si>
  <si>
    <t>抗輻射這樣吃最有效12種超強排毒蔬果</t>
  </si>
  <si>
    <t>余椽澄</t>
  </si>
  <si>
    <t>4715762949035</t>
  </si>
  <si>
    <t>宜蘭假期完美攻略</t>
  </si>
  <si>
    <t>Travel post：08</t>
  </si>
  <si>
    <t>郭映荷，Double L，行遍天下資料室</t>
  </si>
  <si>
    <t>9789866549311</t>
  </si>
  <si>
    <t>澎湖＋金門玩全攻略</t>
  </si>
  <si>
    <t>Travel post：11</t>
  </si>
  <si>
    <t>9789866549380</t>
  </si>
  <si>
    <t>大台中食玩地圖</t>
  </si>
  <si>
    <t>Travel post：13</t>
  </si>
  <si>
    <t>9789866549434</t>
  </si>
  <si>
    <t>花東樂遊帖</t>
  </si>
  <si>
    <t>樂遊帖：05</t>
  </si>
  <si>
    <t>楊麗雪，林世傑，行遍天下資料室</t>
  </si>
  <si>
    <t>9789866549755</t>
  </si>
  <si>
    <t>平衡—身心靈都健康才是真健康</t>
  </si>
  <si>
    <t>祝福出版有限公司</t>
  </si>
  <si>
    <t>羅守至</t>
  </si>
  <si>
    <t>9789868767041</t>
  </si>
  <si>
    <r>
      <rPr>
        <sz val="10"/>
        <color indexed="8"/>
        <rFont val="新細明體"/>
        <family val="1"/>
        <charset val="136"/>
      </rPr>
      <t>中原大學校長張光正，中央大學資管系主任何靖遠，清華大學化工系教授劉英麟，中華民國劍道協會理事長吳相羅，貴格會讚美的教會牧師杜成明，神武格鬥運動館創辦人宋明諺聯合推薦</t>
    </r>
  </si>
  <si>
    <t>考考看，誰是數學天才</t>
  </si>
  <si>
    <t>就愛玩：01</t>
  </si>
  <si>
    <t>戴光儀</t>
  </si>
  <si>
    <t>9789866070808</t>
  </si>
  <si>
    <t>猜猜看，誰是推理高手</t>
  </si>
  <si>
    <t>就愛玩：02</t>
  </si>
  <si>
    <t>葉嘉文</t>
  </si>
  <si>
    <t>9789866070815</t>
  </si>
  <si>
    <t>比比看，誰是益智冠軍</t>
  </si>
  <si>
    <t>就愛玩：03</t>
  </si>
  <si>
    <t>陳世函</t>
  </si>
  <si>
    <t>9789866070822</t>
  </si>
  <si>
    <t>玩玩看，誰是心理測驗專家</t>
  </si>
  <si>
    <t>就愛玩：04</t>
  </si>
  <si>
    <t>李威慶</t>
  </si>
  <si>
    <t>9789866070839</t>
  </si>
  <si>
    <r>
      <rPr>
        <sz val="10"/>
        <color indexed="8"/>
        <rFont val="微軟正黑體"/>
        <family val="2"/>
        <charset val="136"/>
      </rPr>
      <t>教育部</t>
    </r>
  </si>
  <si>
    <t>第8次旅店</t>
  </si>
  <si>
    <t>9789865977276</t>
  </si>
  <si>
    <t>無性別偏見的校園空間手冊</t>
  </si>
  <si>
    <r>
      <rPr>
        <sz val="10"/>
        <color indexed="8"/>
        <rFont val="微軟正黑體"/>
        <family val="2"/>
        <charset val="136"/>
      </rPr>
      <t>教育部，畢恆達</t>
    </r>
  </si>
  <si>
    <t>1009800600</t>
  </si>
  <si>
    <r>
      <t>520</t>
    </r>
    <r>
      <rPr>
        <sz val="10"/>
        <color indexed="8"/>
        <rFont val="微軟正黑體"/>
        <family val="2"/>
        <charset val="136"/>
      </rPr>
      <t>教育</t>
    </r>
  </si>
  <si>
    <t xml:space="preserve">http://www.airitibooks.com/detail.aspx?PublicationID=P20101022403  </t>
  </si>
  <si>
    <t>當代宗教觀與生死學</t>
  </si>
  <si>
    <t>9789576689642</t>
  </si>
  <si>
    <r>
      <rPr>
        <sz val="10"/>
        <color indexed="8"/>
        <rFont val="微軟正黑體"/>
        <family val="2"/>
        <charset val="136"/>
      </rPr>
      <t>古典詩詞選講</t>
    </r>
    <phoneticPr fontId="9" type="noConversion"/>
  </si>
  <si>
    <r>
      <rPr>
        <sz val="10"/>
        <color indexed="8"/>
        <rFont val="微軟正黑體"/>
        <family val="2"/>
        <charset val="136"/>
      </rPr>
      <t>張叔言　張江暉</t>
    </r>
    <phoneticPr fontId="9" type="noConversion"/>
  </si>
  <si>
    <t>9789577397690</t>
  </si>
  <si>
    <r>
      <rPr>
        <sz val="10"/>
        <color indexed="8"/>
        <rFont val="微軟正黑體"/>
        <family val="2"/>
        <charset val="136"/>
      </rPr>
      <t>韶關市區粵語語音變異研究</t>
    </r>
    <phoneticPr fontId="9" type="noConversion"/>
  </si>
  <si>
    <r>
      <rPr>
        <sz val="10"/>
        <color indexed="8"/>
        <rFont val="微軟正黑體"/>
        <family val="2"/>
        <charset val="136"/>
      </rPr>
      <t>馮國強</t>
    </r>
    <phoneticPr fontId="9" type="noConversion"/>
  </si>
  <si>
    <t>9789577397515</t>
  </si>
  <si>
    <r>
      <rPr>
        <sz val="10"/>
        <color indexed="8"/>
        <rFont val="微軟正黑體"/>
        <family val="2"/>
        <charset val="136"/>
      </rPr>
      <t>賦寫帝國──唐賦創作的文化情境與書寫意涵</t>
    </r>
    <phoneticPr fontId="9" type="noConversion"/>
  </si>
  <si>
    <r>
      <rPr>
        <sz val="10"/>
        <color indexed="8"/>
        <rFont val="微軟正黑體"/>
        <family val="2"/>
        <charset val="136"/>
      </rPr>
      <t>吳儀鳳</t>
    </r>
    <phoneticPr fontId="9" type="noConversion"/>
  </si>
  <si>
    <t>9789577397645</t>
  </si>
  <si>
    <r>
      <rPr>
        <sz val="10"/>
        <color indexed="8"/>
        <rFont val="微軟正黑體"/>
        <family val="2"/>
        <charset val="136"/>
      </rPr>
      <t>小動物視覺素描研究</t>
    </r>
    <phoneticPr fontId="9" type="noConversion"/>
  </si>
  <si>
    <r>
      <rPr>
        <sz val="10"/>
        <color indexed="8"/>
        <rFont val="微軟正黑體"/>
        <family val="2"/>
        <charset val="136"/>
      </rPr>
      <t>藝術圖書有限公司</t>
    </r>
  </si>
  <si>
    <r>
      <rPr>
        <sz val="10"/>
        <color indexed="8"/>
        <rFont val="微軟正黑體"/>
        <family val="2"/>
        <charset val="136"/>
      </rPr>
      <t>視覺素描研究所</t>
    </r>
    <phoneticPr fontId="9" type="noConversion"/>
  </si>
  <si>
    <t>9789576723797</t>
  </si>
  <si>
    <r>
      <rPr>
        <sz val="10"/>
        <color indexed="8"/>
        <rFont val="微軟正黑體"/>
        <family val="2"/>
        <charset val="136"/>
      </rPr>
      <t>光之禮讚：靈魂詩篇</t>
    </r>
  </si>
  <si>
    <r>
      <rPr>
        <sz val="10"/>
        <color indexed="8"/>
        <rFont val="微軟正黑體"/>
        <family val="2"/>
        <charset val="136"/>
      </rPr>
      <t>瑞成書局股份有限公司</t>
    </r>
  </si>
  <si>
    <r>
      <rPr>
        <sz val="10"/>
        <color indexed="8"/>
        <rFont val="微軟正黑體"/>
        <family val="2"/>
        <charset val="136"/>
      </rPr>
      <t>林顯宗</t>
    </r>
  </si>
  <si>
    <t>9789577857309</t>
  </si>
  <si>
    <t xml:space="preserve">http://www.airitibooks.com/detail.aspx?PublicationID=P20110818030  </t>
  </si>
  <si>
    <r>
      <rPr>
        <sz val="10"/>
        <color indexed="8"/>
        <rFont val="微軟正黑體"/>
        <family val="2"/>
        <charset val="136"/>
      </rPr>
      <t>京房《易》學流變考</t>
    </r>
  </si>
  <si>
    <r>
      <rPr>
        <sz val="10"/>
        <color indexed="8"/>
        <rFont val="微軟正黑體"/>
        <family val="2"/>
        <charset val="136"/>
      </rPr>
      <t>江弘遠</t>
    </r>
  </si>
  <si>
    <t>9789577856012</t>
  </si>
  <si>
    <r>
      <rPr>
        <sz val="10"/>
        <color indexed="8"/>
        <rFont val="微軟正黑體"/>
        <family val="2"/>
        <charset val="136"/>
      </rPr>
      <t>李白詩歌海意象</t>
    </r>
  </si>
  <si>
    <r>
      <rPr>
        <sz val="10"/>
        <color indexed="8"/>
        <rFont val="微軟正黑體"/>
        <family val="2"/>
        <charset val="136"/>
      </rPr>
      <t>萬卷樓圖書股份有限公司</t>
    </r>
  </si>
  <si>
    <r>
      <rPr>
        <sz val="10"/>
        <color indexed="8"/>
        <rFont val="微軟正黑體"/>
        <family val="2"/>
        <charset val="136"/>
      </rPr>
      <t>古典詩學叢刊</t>
    </r>
    <r>
      <rPr>
        <sz val="10"/>
        <color indexed="8"/>
        <rFont val="Times New Roman"/>
        <family val="1"/>
      </rPr>
      <t>002</t>
    </r>
  </si>
  <si>
    <r>
      <rPr>
        <sz val="10"/>
        <color indexed="8"/>
        <rFont val="微軟正黑體"/>
        <family val="2"/>
        <charset val="136"/>
      </rPr>
      <t>陳宜瑜</t>
    </r>
  </si>
  <si>
    <t>9789577397270</t>
  </si>
  <si>
    <r>
      <rPr>
        <sz val="10"/>
        <color indexed="8"/>
        <rFont val="微軟正黑體"/>
        <family val="2"/>
        <charset val="136"/>
      </rPr>
      <t>不離不棄鴛鴦夢：文學女性與女性文學</t>
    </r>
  </si>
  <si>
    <r>
      <rPr>
        <sz val="10"/>
        <color indexed="8"/>
        <rFont val="微軟正黑體"/>
        <family val="2"/>
        <charset val="136"/>
      </rPr>
      <t>里仁書局</t>
    </r>
  </si>
  <si>
    <r>
      <rPr>
        <sz val="10"/>
        <color indexed="8"/>
        <rFont val="微軟正黑體"/>
        <family val="2"/>
        <charset val="136"/>
      </rPr>
      <t>李栩鈺</t>
    </r>
  </si>
  <si>
    <t>9789866923111</t>
  </si>
  <si>
    <r>
      <t>820</t>
    </r>
    <r>
      <rPr>
        <sz val="10"/>
        <color indexed="8"/>
        <rFont val="微軟正黑體"/>
        <family val="2"/>
        <charset val="136"/>
      </rPr>
      <t>中國文學</t>
    </r>
  </si>
  <si>
    <t xml:space="preserve">http://www.airitibooks.com/detail.aspx?PublicationID=P20111215005  </t>
  </si>
  <si>
    <r>
      <rPr>
        <sz val="10"/>
        <color indexed="8"/>
        <rFont val="微軟正黑體"/>
        <family val="2"/>
        <charset val="136"/>
      </rPr>
      <t>北宋文賦綜論</t>
    </r>
  </si>
  <si>
    <r>
      <rPr>
        <sz val="10"/>
        <color indexed="8"/>
        <rFont val="微軟正黑體"/>
        <family val="2"/>
        <charset val="136"/>
      </rPr>
      <t>顧柔利</t>
    </r>
  </si>
  <si>
    <t>9789577395948</t>
  </si>
  <si>
    <t xml:space="preserve">http://www.airitibooks.com/detail.aspx?PublicationID=P200911261975  </t>
  </si>
  <si>
    <r>
      <rPr>
        <sz val="10"/>
        <color indexed="8"/>
        <rFont val="微軟正黑體"/>
        <family val="2"/>
        <charset val="136"/>
      </rPr>
      <t>舌尖與筆尖的對話：台灣當代飲食書寫研究〈</t>
    </r>
    <r>
      <rPr>
        <sz val="10"/>
        <color indexed="8"/>
        <rFont val="Times New Roman"/>
        <family val="1"/>
      </rPr>
      <t>1949</t>
    </r>
    <r>
      <rPr>
        <sz val="10"/>
        <color indexed="8"/>
        <rFont val="微軟正黑體"/>
        <family val="2"/>
        <charset val="136"/>
      </rPr>
      <t>：</t>
    </r>
    <r>
      <rPr>
        <sz val="10"/>
        <color indexed="8"/>
        <rFont val="Times New Roman"/>
        <family val="1"/>
      </rPr>
      <t>2004</t>
    </r>
    <r>
      <rPr>
        <sz val="10"/>
        <color indexed="8"/>
        <rFont val="微軟正黑體"/>
        <family val="2"/>
        <charset val="136"/>
      </rPr>
      <t>〉</t>
    </r>
  </si>
  <si>
    <r>
      <rPr>
        <sz val="10"/>
        <color indexed="8"/>
        <rFont val="微軟正黑體"/>
        <family val="2"/>
        <charset val="136"/>
      </rPr>
      <t>徐耀焜</t>
    </r>
  </si>
  <si>
    <t>9789577396006</t>
  </si>
  <si>
    <r>
      <t>860</t>
    </r>
    <r>
      <rPr>
        <sz val="10"/>
        <color indexed="8"/>
        <rFont val="微軟正黑體"/>
        <family val="2"/>
        <charset val="136"/>
      </rPr>
      <t>東方文學</t>
    </r>
  </si>
  <si>
    <t xml:space="preserve">http://www.airitibooks.com/detail.aspx?PublicationID=P200911261978  </t>
  </si>
  <si>
    <r>
      <rPr>
        <sz val="10"/>
        <color indexed="8"/>
        <rFont val="微軟正黑體"/>
        <family val="2"/>
        <charset val="136"/>
      </rPr>
      <t>杜詩舊注考據補證</t>
    </r>
  </si>
  <si>
    <r>
      <rPr>
        <sz val="10"/>
        <color indexed="8"/>
        <rFont val="微軟正黑體"/>
        <family val="2"/>
        <charset val="136"/>
      </rPr>
      <t>蔡志超</t>
    </r>
  </si>
  <si>
    <t>9789577396075</t>
  </si>
  <si>
    <r>
      <t>840</t>
    </r>
    <r>
      <rPr>
        <sz val="10"/>
        <color indexed="8"/>
        <rFont val="微軟正黑體"/>
        <family val="2"/>
        <charset val="136"/>
      </rPr>
      <t>中國文學別集</t>
    </r>
  </si>
  <si>
    <t xml:space="preserve">http://www.airitibooks.com/detail.aspx?PublicationID=P200911261980  </t>
  </si>
  <si>
    <r>
      <rPr>
        <sz val="10"/>
        <color indexed="8"/>
        <rFont val="微軟正黑體"/>
        <family val="2"/>
        <charset val="136"/>
      </rPr>
      <t>吳晟詩文中的人物研究</t>
    </r>
  </si>
  <si>
    <r>
      <rPr>
        <sz val="10"/>
        <color indexed="8"/>
        <rFont val="微軟正黑體"/>
        <family val="2"/>
        <charset val="136"/>
      </rPr>
      <t>曾潔明</t>
    </r>
  </si>
  <si>
    <t>9789577395559</t>
  </si>
  <si>
    <t xml:space="preserve">http://www.airitibooks.com/detail.aspx?PublicationID=P200911261969  </t>
  </si>
  <si>
    <r>
      <rPr>
        <sz val="10"/>
        <color indexed="8"/>
        <rFont val="微軟正黑體"/>
        <family val="2"/>
        <charset val="136"/>
      </rPr>
      <t>兩百個玩笑</t>
    </r>
  </si>
  <si>
    <r>
      <rPr>
        <sz val="10"/>
        <color indexed="8"/>
        <rFont val="微軟正黑體"/>
        <family val="2"/>
        <charset val="136"/>
      </rPr>
      <t>爾雅出版社有限公司</t>
    </r>
  </si>
  <si>
    <r>
      <rPr>
        <sz val="10"/>
        <color indexed="8"/>
        <rFont val="微軟正黑體"/>
        <family val="2"/>
        <charset val="136"/>
      </rPr>
      <t>黃克全</t>
    </r>
  </si>
  <si>
    <t>9576394309</t>
  </si>
  <si>
    <t xml:space="preserve">http://www.airitibooks.com/detail.aspx?PublicationID=P20100425219  </t>
  </si>
  <si>
    <r>
      <rPr>
        <sz val="10"/>
        <color indexed="8"/>
        <rFont val="微軟正黑體"/>
        <family val="2"/>
        <charset val="136"/>
      </rPr>
      <t>改變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微軟正黑體"/>
        <family val="2"/>
        <charset val="136"/>
      </rPr>
      <t>！我的人生</t>
    </r>
    <phoneticPr fontId="2" type="noConversion"/>
  </si>
  <si>
    <r>
      <rPr>
        <sz val="10"/>
        <color indexed="8"/>
        <rFont val="微軟正黑體"/>
        <family val="2"/>
        <charset val="136"/>
      </rPr>
      <t>溝通勵志</t>
    </r>
    <r>
      <rPr>
        <sz val="10"/>
        <color indexed="8"/>
        <rFont val="Times New Roman"/>
        <family val="1"/>
      </rPr>
      <t>CS046</t>
    </r>
  </si>
  <si>
    <r>
      <rPr>
        <sz val="10"/>
        <color indexed="8"/>
        <rFont val="微軟正黑體"/>
        <family val="2"/>
        <charset val="136"/>
      </rPr>
      <t>布萊恩‧道奇（</t>
    </r>
    <r>
      <rPr>
        <sz val="10"/>
        <color indexed="8"/>
        <rFont val="Times New Roman"/>
        <family val="1"/>
      </rPr>
      <t>Bryan Dodge</t>
    </r>
    <r>
      <rPr>
        <sz val="10"/>
        <color indexed="8"/>
        <rFont val="微軟正黑體"/>
        <family val="2"/>
        <charset val="136"/>
      </rPr>
      <t>）</t>
    </r>
  </si>
  <si>
    <t>9789861576312</t>
  </si>
  <si>
    <r>
      <rPr>
        <sz val="10"/>
        <color indexed="8"/>
        <rFont val="微軟正黑體"/>
        <family val="2"/>
        <charset val="136"/>
      </rPr>
      <t>未來預知術</t>
    </r>
  </si>
  <si>
    <r>
      <rPr>
        <sz val="10"/>
        <color indexed="8"/>
        <rFont val="微軟正黑體"/>
        <family val="2"/>
        <charset val="136"/>
      </rPr>
      <t>諸葛亮，邵雍</t>
    </r>
  </si>
  <si>
    <t>9577850960</t>
  </si>
  <si>
    <r>
      <rPr>
        <sz val="10"/>
        <color indexed="8"/>
        <rFont val="微軟正黑體"/>
        <family val="2"/>
        <charset val="136"/>
      </rPr>
      <t>全球化下的國際關係理論、政策與治理</t>
    </r>
  </si>
  <si>
    <r>
      <rPr>
        <sz val="10"/>
        <color indexed="8"/>
        <rFont val="微軟正黑體"/>
        <family val="2"/>
        <charset val="136"/>
      </rPr>
      <t>宋學文</t>
    </r>
  </si>
  <si>
    <t>9789577323392</t>
  </si>
  <si>
    <t>行銷不必再喊選我選我</t>
    <phoneticPr fontId="2" type="noConversion"/>
  </si>
  <si>
    <r>
      <rPr>
        <sz val="10"/>
        <color indexed="8"/>
        <rFont val="微軟正黑體"/>
        <family val="2"/>
        <charset val="136"/>
      </rPr>
      <t>行銷規劃</t>
    </r>
    <r>
      <rPr>
        <sz val="10"/>
        <color indexed="8"/>
        <rFont val="Times New Roman"/>
        <family val="1"/>
      </rPr>
      <t>MP106</t>
    </r>
  </si>
  <si>
    <r>
      <rPr>
        <sz val="10"/>
        <color indexed="8"/>
        <rFont val="微軟正黑體"/>
        <family val="2"/>
        <charset val="136"/>
      </rPr>
      <t>傑克‧屈特（</t>
    </r>
    <r>
      <rPr>
        <sz val="10"/>
        <color indexed="8"/>
        <rFont val="Times New Roman"/>
        <family val="1"/>
      </rPr>
      <t>Jack Trout</t>
    </r>
    <r>
      <rPr>
        <sz val="10"/>
        <color indexed="8"/>
        <rFont val="微軟正黑體"/>
        <family val="2"/>
        <charset val="136"/>
      </rPr>
      <t>），史帝夫‧瑞弗金（</t>
    </r>
    <r>
      <rPr>
        <sz val="10"/>
        <color indexed="8"/>
        <rFont val="Times New Roman"/>
        <family val="1"/>
      </rPr>
      <t>Steve Rivkin</t>
    </r>
    <r>
      <rPr>
        <sz val="10"/>
        <color indexed="8"/>
        <rFont val="微軟正黑體"/>
        <family val="2"/>
        <charset val="136"/>
      </rPr>
      <t>）</t>
    </r>
  </si>
  <si>
    <t>9789861576961</t>
  </si>
  <si>
    <r>
      <rPr>
        <sz val="10"/>
        <color indexed="8"/>
        <rFont val="微軟正黑體"/>
        <family val="2"/>
        <charset val="136"/>
      </rPr>
      <t>動腦網站行銷專欄作家－溫慕垚</t>
    </r>
  </si>
  <si>
    <r>
      <rPr>
        <sz val="10"/>
        <color indexed="8"/>
        <rFont val="微軟正黑體"/>
        <family val="2"/>
        <charset val="136"/>
      </rPr>
      <t>蓋出你的秒殺商城：網路流量變業績，成功勸</t>
    </r>
    <r>
      <rPr>
        <sz val="10"/>
        <color indexed="8"/>
        <rFont val="Times New Roman"/>
        <family val="1"/>
      </rPr>
      <t>Buy</t>
    </r>
    <r>
      <rPr>
        <sz val="10"/>
        <color indexed="8"/>
        <rFont val="微軟正黑體"/>
        <family val="2"/>
        <charset val="136"/>
      </rPr>
      <t>的超嚇人成交術</t>
    </r>
    <phoneticPr fontId="2" type="noConversion"/>
  </si>
  <si>
    <r>
      <rPr>
        <sz val="10"/>
        <color indexed="8"/>
        <rFont val="微軟正黑體"/>
        <family val="2"/>
        <charset val="136"/>
      </rPr>
      <t>行銷規劃</t>
    </r>
    <r>
      <rPr>
        <sz val="10"/>
        <color indexed="8"/>
        <rFont val="Times New Roman"/>
        <family val="1"/>
      </rPr>
      <t>MP108</t>
    </r>
  </si>
  <si>
    <r>
      <rPr>
        <sz val="10"/>
        <color indexed="8"/>
        <rFont val="微軟正黑體"/>
        <family val="2"/>
        <charset val="136"/>
      </rPr>
      <t>杜安‧佛瑞斯特（</t>
    </r>
    <r>
      <rPr>
        <sz val="10"/>
        <color indexed="8"/>
        <rFont val="Times New Roman"/>
        <family val="1"/>
      </rPr>
      <t>Duane Forrester</t>
    </r>
    <r>
      <rPr>
        <sz val="10"/>
        <color indexed="8"/>
        <rFont val="微軟正黑體"/>
        <family val="2"/>
        <charset val="136"/>
      </rPr>
      <t>）</t>
    </r>
  </si>
  <si>
    <t>9789861577142</t>
  </si>
  <si>
    <r>
      <rPr>
        <sz val="10"/>
        <color indexed="8"/>
        <rFont val="微軟正黑體"/>
        <family val="2"/>
        <charset val="136"/>
      </rPr>
      <t>《紐約時報》及《華爾街日報》評論作家－布萊恩‧艾森伯格（</t>
    </r>
    <r>
      <rPr>
        <sz val="10"/>
        <color indexed="8"/>
        <rFont val="Times New Roman"/>
        <family val="1"/>
      </rPr>
      <t>Bryan Eisenberg</t>
    </r>
    <r>
      <rPr>
        <sz val="10"/>
        <color indexed="8"/>
        <rFont val="微軟正黑體"/>
        <family val="2"/>
        <charset val="136"/>
      </rPr>
      <t>）</t>
    </r>
  </si>
  <si>
    <r>
      <rPr>
        <sz val="10"/>
        <color indexed="8"/>
        <rFont val="微軟正黑體"/>
        <family val="2"/>
        <charset val="136"/>
      </rPr>
      <t>誰，決定了你的業績－掌握關鍵決策的馭客術</t>
    </r>
  </si>
  <si>
    <r>
      <rPr>
        <sz val="10"/>
        <color indexed="8"/>
        <rFont val="微軟正黑體"/>
        <family val="2"/>
        <charset val="136"/>
      </rPr>
      <t>行銷規劃</t>
    </r>
    <r>
      <rPr>
        <sz val="10"/>
        <color indexed="8"/>
        <rFont val="Times New Roman"/>
        <family val="1"/>
      </rPr>
      <t>MP105</t>
    </r>
  </si>
  <si>
    <r>
      <rPr>
        <sz val="10"/>
        <color indexed="8"/>
        <rFont val="微軟正黑體"/>
        <family val="2"/>
        <charset val="136"/>
      </rPr>
      <t>尼古拉斯‧瑞德（</t>
    </r>
    <r>
      <rPr>
        <sz val="10"/>
        <color indexed="8"/>
        <rFont val="Times New Roman"/>
        <family val="1"/>
      </rPr>
      <t>Nicholas A.C. Read</t>
    </r>
    <r>
      <rPr>
        <sz val="10"/>
        <color indexed="8"/>
        <rFont val="微軟正黑體"/>
        <family val="2"/>
        <charset val="136"/>
      </rPr>
      <t>），史蒂芬‧畢斯翠茲（</t>
    </r>
    <r>
      <rPr>
        <sz val="10"/>
        <color indexed="8"/>
        <rFont val="Times New Roman"/>
        <family val="1"/>
      </rPr>
      <t>Stephen J. Bistritz</t>
    </r>
    <r>
      <rPr>
        <sz val="10"/>
        <color indexed="8"/>
        <rFont val="微軟正黑體"/>
        <family val="2"/>
        <charset val="136"/>
      </rPr>
      <t>）</t>
    </r>
  </si>
  <si>
    <t>9789861576916</t>
  </si>
  <si>
    <r>
      <rPr>
        <sz val="10"/>
        <color indexed="8"/>
        <rFont val="微軟正黑體"/>
        <family val="2"/>
        <charset val="136"/>
      </rPr>
      <t>中國北京惠普商學院前董事－安欣；新加坡思科系統商業事業部主任－辛安迪（</t>
    </r>
    <r>
      <rPr>
        <sz val="10"/>
        <color indexed="8"/>
        <rFont val="Times New Roman"/>
        <family val="1"/>
      </rPr>
      <t>Andy Sim</t>
    </r>
    <r>
      <rPr>
        <sz val="10"/>
        <color indexed="8"/>
        <rFont val="微軟正黑體"/>
        <family val="2"/>
        <charset val="136"/>
      </rPr>
      <t>）；美國鋁業公司中國區前副總裁－傑夫‧沃森（</t>
    </r>
    <r>
      <rPr>
        <sz val="10"/>
        <color indexed="8"/>
        <rFont val="Times New Roman"/>
        <family val="1"/>
      </rPr>
      <t>Geoff Watson</t>
    </r>
    <r>
      <rPr>
        <sz val="10"/>
        <color indexed="8"/>
        <rFont val="微軟正黑體"/>
        <family val="2"/>
        <charset val="136"/>
      </rPr>
      <t>）等</t>
    </r>
    <r>
      <rPr>
        <sz val="10"/>
        <color indexed="8"/>
        <rFont val="Times New Roman"/>
        <family val="1"/>
      </rPr>
      <t>…</t>
    </r>
    <r>
      <rPr>
        <sz val="10"/>
        <color indexed="8"/>
        <rFont val="微軟正黑體"/>
        <family val="2"/>
        <charset val="136"/>
      </rPr>
      <t>推薦</t>
    </r>
  </si>
  <si>
    <r>
      <rPr>
        <sz val="10"/>
        <color indexed="8"/>
        <rFont val="微軟正黑體"/>
        <family val="2"/>
        <charset val="136"/>
      </rPr>
      <t>魔鬼業務出線前特訓手冊</t>
    </r>
  </si>
  <si>
    <r>
      <rPr>
        <sz val="10"/>
        <color indexed="8"/>
        <rFont val="微軟正黑體"/>
        <family val="2"/>
        <charset val="136"/>
      </rPr>
      <t>行銷規劃</t>
    </r>
    <r>
      <rPr>
        <sz val="10"/>
        <color indexed="8"/>
        <rFont val="Times New Roman"/>
        <family val="1"/>
      </rPr>
      <t>MP107</t>
    </r>
  </si>
  <si>
    <r>
      <rPr>
        <sz val="10"/>
        <color indexed="8"/>
        <rFont val="微軟正黑體"/>
        <family val="2"/>
        <charset val="136"/>
      </rPr>
      <t>鮑伯‧尤利查克（</t>
    </r>
    <r>
      <rPr>
        <sz val="10"/>
        <color indexed="8"/>
        <rFont val="Times New Roman"/>
        <family val="1"/>
      </rPr>
      <t>Bob Urichuck</t>
    </r>
    <r>
      <rPr>
        <sz val="10"/>
        <color indexed="8"/>
        <rFont val="微軟正黑體"/>
        <family val="2"/>
        <charset val="136"/>
      </rPr>
      <t>）</t>
    </r>
  </si>
  <si>
    <t>9789861576985</t>
  </si>
  <si>
    <r>
      <rPr>
        <sz val="10"/>
        <color indexed="8"/>
        <rFont val="微軟正黑體"/>
        <family val="2"/>
        <charset val="136"/>
      </rPr>
      <t>晶晶晶廣告董事總經理－陳玲玲；先勢傳播集團營運長－黃鼎翎；精英公關集團執行長－嚴曉翠</t>
    </r>
  </si>
  <si>
    <r>
      <rPr>
        <sz val="10"/>
        <color indexed="8"/>
        <rFont val="微軟正黑體"/>
        <family val="2"/>
        <charset val="136"/>
      </rPr>
      <t>個人信貸管理指南</t>
    </r>
  </si>
  <si>
    <r>
      <rPr>
        <sz val="10"/>
        <color indexed="8"/>
        <rFont val="微軟正黑體"/>
        <family val="2"/>
        <charset val="136"/>
      </rPr>
      <t>周炳華</t>
    </r>
  </si>
  <si>
    <t>9789888028900</t>
  </si>
  <si>
    <r>
      <rPr>
        <sz val="10"/>
        <color indexed="8"/>
        <rFont val="微軟正黑體"/>
        <family val="2"/>
        <charset val="136"/>
      </rPr>
      <t>謙卑的奮鬥</t>
    </r>
  </si>
  <si>
    <r>
      <rPr>
        <sz val="10"/>
        <color indexed="8"/>
        <rFont val="微軟正黑體"/>
        <family val="2"/>
        <charset val="136"/>
      </rPr>
      <t>何俊仁</t>
    </r>
  </si>
  <si>
    <t>9789888028887</t>
  </si>
  <si>
    <r>
      <rPr>
        <sz val="10"/>
        <color indexed="8"/>
        <rFont val="微軟正黑體"/>
        <family val="2"/>
        <charset val="136"/>
      </rPr>
      <t>讀書會加油站</t>
    </r>
  </si>
  <si>
    <r>
      <rPr>
        <sz val="10"/>
        <color indexed="8"/>
        <rFont val="微軟正黑體"/>
        <family val="2"/>
        <charset val="136"/>
      </rPr>
      <t>林貴真</t>
    </r>
  </si>
  <si>
    <t>9789576395147</t>
  </si>
  <si>
    <t xml:space="preserve">http://www.airitibooks.com/detail.aspx?PublicationID=P20110930022  </t>
  </si>
  <si>
    <r>
      <rPr>
        <sz val="10"/>
        <color indexed="8"/>
        <rFont val="微軟正黑體"/>
        <family val="2"/>
        <charset val="136"/>
      </rPr>
      <t>懶人專用商務英文</t>
    </r>
    <r>
      <rPr>
        <sz val="10"/>
        <color indexed="8"/>
        <rFont val="Times New Roman"/>
        <family val="1"/>
      </rPr>
      <t>e-mail</t>
    </r>
    <r>
      <rPr>
        <sz val="10"/>
        <color indexed="8"/>
        <rFont val="微軟正黑體"/>
        <family val="2"/>
        <charset val="136"/>
      </rPr>
      <t>：</t>
    </r>
    <r>
      <rPr>
        <sz val="10"/>
        <color indexed="8"/>
        <rFont val="Times New Roman"/>
        <family val="1"/>
      </rPr>
      <t>149</t>
    </r>
    <r>
      <rPr>
        <sz val="10"/>
        <color indexed="8"/>
        <rFont val="微軟正黑體"/>
        <family val="2"/>
        <charset val="136"/>
      </rPr>
      <t>篇萬用情境範例即時抄</t>
    </r>
    <phoneticPr fontId="2" type="noConversion"/>
  </si>
  <si>
    <r>
      <rPr>
        <sz val="10"/>
        <color indexed="8"/>
        <rFont val="微軟正黑體"/>
        <family val="2"/>
        <charset val="136"/>
      </rPr>
      <t>商業英語學習</t>
    </r>
    <r>
      <rPr>
        <sz val="10"/>
        <color indexed="8"/>
        <rFont val="Times New Roman"/>
        <family val="1"/>
      </rPr>
      <t>EL014</t>
    </r>
  </si>
  <si>
    <r>
      <rPr>
        <sz val="10"/>
        <color indexed="8"/>
        <rFont val="微軟正黑體"/>
        <family val="2"/>
        <charset val="136"/>
      </rPr>
      <t>約翰‧凱利（</t>
    </r>
    <r>
      <rPr>
        <sz val="10"/>
        <color indexed="8"/>
        <rFont val="Times New Roman"/>
        <family val="1"/>
      </rPr>
      <t>John A. Carey</t>
    </r>
    <r>
      <rPr>
        <sz val="10"/>
        <color indexed="8"/>
        <rFont val="微軟正黑體"/>
        <family val="2"/>
        <charset val="136"/>
      </rPr>
      <t>）</t>
    </r>
  </si>
  <si>
    <t>9789861576824</t>
  </si>
  <si>
    <t>序號</t>
    <phoneticPr fontId="2" type="noConversion"/>
  </si>
  <si>
    <t>ISBN</t>
  </si>
  <si>
    <t>9789868731660</t>
  </si>
  <si>
    <t>9789572150979</t>
  </si>
  <si>
    <t>9993726877</t>
    <phoneticPr fontId="9" type="noConversion"/>
  </si>
  <si>
    <t>EBK1020000089</t>
    <phoneticPr fontId="9" type="noConversion"/>
  </si>
  <si>
    <t>EBK1020000090</t>
  </si>
  <si>
    <t>EBK1020000092</t>
  </si>
  <si>
    <t>人物配件(繁中版)</t>
    <phoneticPr fontId="2" type="noConversion"/>
  </si>
  <si>
    <r>
      <rPr>
        <sz val="10"/>
        <rFont val="微軟正黑體"/>
        <family val="2"/>
        <charset val="136"/>
      </rPr>
      <t>電腦程式語言</t>
    </r>
    <phoneticPr fontId="2" type="noConversion"/>
  </si>
  <si>
    <r>
      <t>3</t>
    </r>
    <r>
      <rPr>
        <sz val="10"/>
        <rFont val="新細明體"/>
        <family val="1"/>
        <charset val="136"/>
      </rPr>
      <t>自然科學類</t>
    </r>
    <r>
      <rPr>
        <sz val="10"/>
        <rFont val="Times New Roman"/>
        <family val="1"/>
      </rPr>
      <t xml:space="preserve"> </t>
    </r>
  </si>
  <si>
    <r>
      <t>310</t>
    </r>
    <r>
      <rPr>
        <sz val="10"/>
        <rFont val="新細明體"/>
        <family val="1"/>
        <charset val="136"/>
      </rPr>
      <t>數學</t>
    </r>
  </si>
  <si>
    <r>
      <rPr>
        <sz val="10"/>
        <rFont val="微軟正黑體"/>
        <family val="2"/>
        <charset val="136"/>
      </rPr>
      <t>文學小說</t>
    </r>
    <phoneticPr fontId="2" type="noConversion"/>
  </si>
  <si>
    <r>
      <t>8</t>
    </r>
    <r>
      <rPr>
        <sz val="10"/>
        <rFont val="新細明體"/>
        <family val="1"/>
        <charset val="136"/>
      </rPr>
      <t>語言文學類</t>
    </r>
  </si>
  <si>
    <r>
      <t>850</t>
    </r>
    <r>
      <rPr>
        <sz val="10"/>
        <rFont val="新細明體"/>
        <family val="1"/>
        <charset val="136"/>
      </rPr>
      <t>中國各種文學</t>
    </r>
  </si>
  <si>
    <r>
      <rPr>
        <sz val="10"/>
        <rFont val="新細明體"/>
        <family val="1"/>
        <charset val="136"/>
      </rPr>
      <t>鄭曉龍（後宮甄嬛傳導演）；曹平（後宮甄嬛傳總製片人）推薦</t>
    </r>
  </si>
  <si>
    <r>
      <t>800</t>
    </r>
    <r>
      <rPr>
        <sz val="10"/>
        <rFont val="新細明體"/>
        <family val="1"/>
        <charset val="136"/>
      </rPr>
      <t>語言學總論</t>
    </r>
  </si>
  <si>
    <r>
      <rPr>
        <sz val="10"/>
        <rFont val="微軟正黑體"/>
        <family val="2"/>
        <charset val="136"/>
      </rPr>
      <t>電腦程式語言</t>
    </r>
    <phoneticPr fontId="9" type="noConversion"/>
  </si>
  <si>
    <r>
      <t>3</t>
    </r>
    <r>
      <rPr>
        <sz val="10"/>
        <rFont val="新細明體"/>
        <family val="1"/>
        <charset val="136"/>
      </rPr>
      <t>自然科學類</t>
    </r>
    <r>
      <rPr>
        <sz val="10"/>
        <rFont val="Times New Roman"/>
        <family val="1"/>
      </rPr>
      <t xml:space="preserve"> </t>
    </r>
  </si>
  <si>
    <r>
      <t>310</t>
    </r>
    <r>
      <rPr>
        <sz val="10"/>
        <rFont val="新細明體"/>
        <family val="1"/>
        <charset val="136"/>
      </rPr>
      <t>數學</t>
    </r>
  </si>
  <si>
    <r>
      <rPr>
        <sz val="10"/>
        <rFont val="微軟正黑體"/>
        <family val="2"/>
        <charset val="136"/>
      </rPr>
      <t>語言學習</t>
    </r>
  </si>
  <si>
    <r>
      <rPr>
        <sz val="10"/>
        <rFont val="微軟正黑體"/>
        <family val="2"/>
        <charset val="136"/>
      </rPr>
      <t>人文</t>
    </r>
  </si>
  <si>
    <r>
      <t>7</t>
    </r>
    <r>
      <rPr>
        <sz val="10"/>
        <rFont val="新細明體"/>
        <family val="1"/>
        <charset val="136"/>
      </rPr>
      <t>世界史地</t>
    </r>
  </si>
  <si>
    <r>
      <t>730</t>
    </r>
    <r>
      <rPr>
        <sz val="10"/>
        <rFont val="新細明體"/>
        <family val="1"/>
        <charset val="136"/>
      </rPr>
      <t>亞洲史地</t>
    </r>
  </si>
  <si>
    <r>
      <rPr>
        <sz val="10"/>
        <rFont val="微軟正黑體"/>
        <family val="2"/>
        <charset val="136"/>
      </rPr>
      <t>生活</t>
    </r>
  </si>
  <si>
    <r>
      <t>4</t>
    </r>
    <r>
      <rPr>
        <sz val="10"/>
        <rFont val="新細明體"/>
        <family val="1"/>
        <charset val="136"/>
      </rPr>
      <t>應用科學類</t>
    </r>
  </si>
  <si>
    <r>
      <t>410</t>
    </r>
    <r>
      <rPr>
        <sz val="10"/>
        <rFont val="新細明體"/>
        <family val="1"/>
        <charset val="136"/>
      </rPr>
      <t>醫藥</t>
    </r>
  </si>
  <si>
    <r>
      <t>420</t>
    </r>
    <r>
      <rPr>
        <sz val="10"/>
        <rFont val="新細明體"/>
        <family val="1"/>
        <charset val="136"/>
      </rPr>
      <t>家政</t>
    </r>
  </si>
  <si>
    <r>
      <t>1</t>
    </r>
    <r>
      <rPr>
        <sz val="10"/>
        <rFont val="新細明體"/>
        <family val="1"/>
        <charset val="136"/>
      </rPr>
      <t>哲學類</t>
    </r>
  </si>
  <si>
    <r>
      <t>170</t>
    </r>
    <r>
      <rPr>
        <sz val="10"/>
        <rFont val="新細明體"/>
        <family val="1"/>
        <charset val="136"/>
      </rPr>
      <t>心理學</t>
    </r>
  </si>
  <si>
    <r>
      <t>190</t>
    </r>
    <r>
      <rPr>
        <sz val="10"/>
        <rFont val="新細明體"/>
        <family val="1"/>
        <charset val="136"/>
      </rPr>
      <t>倫理學</t>
    </r>
  </si>
  <si>
    <r>
      <t>9</t>
    </r>
    <r>
      <rPr>
        <sz val="10"/>
        <rFont val="新細明體"/>
        <family val="1"/>
        <charset val="136"/>
      </rPr>
      <t>藝術類</t>
    </r>
  </si>
  <si>
    <r>
      <t>990</t>
    </r>
    <r>
      <rPr>
        <sz val="10"/>
        <rFont val="新細明體"/>
        <family val="1"/>
        <charset val="136"/>
      </rPr>
      <t>遊藝及休閒活動</t>
    </r>
  </si>
  <si>
    <t>v</t>
    <phoneticPr fontId="2" type="noConversion"/>
  </si>
  <si>
    <r>
      <rPr>
        <sz val="10"/>
        <rFont val="微軟正黑體"/>
        <family val="2"/>
        <charset val="136"/>
      </rPr>
      <t>商管財經</t>
    </r>
  </si>
  <si>
    <r>
      <t>4</t>
    </r>
    <r>
      <rPr>
        <sz val="10"/>
        <rFont val="新細明體"/>
        <family val="1"/>
        <charset val="136"/>
      </rPr>
      <t>應用科學類</t>
    </r>
  </si>
  <si>
    <r>
      <t>410</t>
    </r>
    <r>
      <rPr>
        <sz val="10"/>
        <rFont val="新細明體"/>
        <family val="1"/>
        <charset val="136"/>
      </rPr>
      <t>醫藥</t>
    </r>
  </si>
  <si>
    <r>
      <rPr>
        <sz val="10"/>
        <rFont val="微軟正黑體"/>
        <family val="2"/>
        <charset val="136"/>
      </rPr>
      <t>文學小說</t>
    </r>
    <phoneticPr fontId="2" type="noConversion"/>
  </si>
  <si>
    <t>獵豹（上）</t>
    <phoneticPr fontId="2" type="noConversion"/>
  </si>
  <si>
    <r>
      <t>880</t>
    </r>
    <r>
      <rPr>
        <sz val="10"/>
        <rFont val="新細明體"/>
        <family val="1"/>
        <charset val="136"/>
      </rPr>
      <t>其他各國文學</t>
    </r>
  </si>
  <si>
    <r>
      <rPr>
        <sz val="10"/>
        <rFont val="新細明體"/>
        <family val="1"/>
        <charset val="136"/>
      </rPr>
      <t>榮獲</t>
    </r>
    <r>
      <rPr>
        <sz val="10"/>
        <rFont val="Times New Roman"/>
        <family val="1"/>
      </rPr>
      <t>2009</t>
    </r>
    <r>
      <rPr>
        <sz val="10"/>
        <rFont val="新細明體"/>
        <family val="1"/>
        <charset val="136"/>
      </rPr>
      <t>年丹麥犯罪作家協會獎「年度最佳犯罪小說」／張國立（作家）；黃文鉅（作家）；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黃國華（知名財經旅遊小說作家）；黃崇凱（作家）；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譚光磊（版權經紀人）；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蘭萱（廣播／電視節目主持人）推薦</t>
    </r>
    <r>
      <rPr>
        <sz val="10"/>
        <rFont val="Times New Roman"/>
        <family val="1"/>
      </rPr>
      <t xml:space="preserve"> 
</t>
    </r>
  </si>
  <si>
    <r>
      <rPr>
        <sz val="10"/>
        <rFont val="微軟正黑體"/>
        <family val="2"/>
        <charset val="136"/>
      </rPr>
      <t>設計藝術</t>
    </r>
    <phoneticPr fontId="2" type="noConversion"/>
  </si>
  <si>
    <t>動畫製作流程(繁中版)</t>
    <phoneticPr fontId="2" type="noConversion"/>
  </si>
  <si>
    <r>
      <rPr>
        <sz val="10"/>
        <rFont val="微軟正黑體"/>
        <family val="2"/>
        <charset val="136"/>
      </rPr>
      <t>人類智庫數位科技股份有限公司</t>
    </r>
  </si>
  <si>
    <r>
      <t>1</t>
    </r>
    <r>
      <rPr>
        <sz val="10"/>
        <rFont val="微軟正黑體"/>
        <family val="2"/>
        <charset val="136"/>
      </rPr>
      <t>版</t>
    </r>
  </si>
  <si>
    <r>
      <rPr>
        <sz val="10"/>
        <rFont val="微軟正黑體"/>
        <family val="2"/>
        <charset val="136"/>
      </rPr>
      <t>韓單</t>
    </r>
  </si>
  <si>
    <r>
      <t>6</t>
    </r>
    <r>
      <rPr>
        <sz val="10"/>
        <rFont val="微軟正黑體"/>
        <family val="2"/>
        <charset val="136"/>
      </rPr>
      <t>中國史地類</t>
    </r>
  </si>
  <si>
    <r>
      <t>620</t>
    </r>
    <r>
      <rPr>
        <sz val="10"/>
        <rFont val="微軟正黑體"/>
        <family val="2"/>
        <charset val="136"/>
      </rPr>
      <t>中國斷代史</t>
    </r>
  </si>
  <si>
    <t>看影集．學英文：十二堂學好英語口說必修課程</t>
    <phoneticPr fontId="2" type="noConversion"/>
  </si>
  <si>
    <r>
      <t>480</t>
    </r>
    <r>
      <rPr>
        <sz val="10"/>
        <rFont val="新細明體"/>
        <family val="1"/>
        <charset val="136"/>
      </rPr>
      <t>商業；各種營業</t>
    </r>
  </si>
  <si>
    <t>跟著美國人過ㄧ年 美國文化通：EZ TALK總編嚴選特刊</t>
    <phoneticPr fontId="2" type="noConversion"/>
  </si>
  <si>
    <t>台灣人最想知道的英文字彙：EZ TALK總編嚴選特刊</t>
    <phoneticPr fontId="2" type="noConversion"/>
  </si>
  <si>
    <r>
      <rPr>
        <sz val="10"/>
        <rFont val="微軟正黑體"/>
        <family val="2"/>
        <charset val="136"/>
      </rPr>
      <t>社會科學</t>
    </r>
  </si>
  <si>
    <t>衣櫃裡的親密關係：台灣同志伴侶關係研究</t>
    <phoneticPr fontId="9" type="noConversion"/>
  </si>
  <si>
    <r>
      <rPr>
        <sz val="10"/>
        <rFont val="微軟正黑體"/>
        <family val="2"/>
        <charset val="136"/>
      </rPr>
      <t>心靈工坊文化事業股份有限公司</t>
    </r>
    <phoneticPr fontId="9" type="noConversion"/>
  </si>
  <si>
    <r>
      <rPr>
        <sz val="10"/>
        <rFont val="微軟正黑體"/>
        <family val="2"/>
        <charset val="136"/>
      </rPr>
      <t>謝文宜</t>
    </r>
    <phoneticPr fontId="9" type="noConversion"/>
  </si>
  <si>
    <r>
      <t>5</t>
    </r>
    <r>
      <rPr>
        <sz val="10"/>
        <rFont val="微軟正黑體"/>
        <family val="2"/>
        <charset val="136"/>
      </rPr>
      <t>社會科學類</t>
    </r>
    <phoneticPr fontId="9" type="noConversion"/>
  </si>
  <si>
    <r>
      <t>540</t>
    </r>
    <r>
      <rPr>
        <sz val="10"/>
        <rFont val="微軟正黑體"/>
        <family val="2"/>
        <charset val="136"/>
      </rPr>
      <t>社會學</t>
    </r>
    <phoneticPr fontId="9" type="noConversion"/>
  </si>
  <si>
    <r>
      <t>910</t>
    </r>
    <r>
      <rPr>
        <sz val="10"/>
        <rFont val="新細明體"/>
        <family val="1"/>
        <charset val="136"/>
      </rPr>
      <t>音樂</t>
    </r>
  </si>
  <si>
    <r>
      <rPr>
        <sz val="10"/>
        <rFont val="微軟正黑體"/>
        <family val="2"/>
        <charset val="136"/>
      </rPr>
      <t>文學小說</t>
    </r>
  </si>
  <si>
    <r>
      <rPr>
        <sz val="10"/>
        <rFont val="微軟正黑體"/>
        <family val="2"/>
        <charset val="136"/>
      </rPr>
      <t>宇河文化出版有限公司</t>
    </r>
  </si>
  <si>
    <r>
      <rPr>
        <sz val="10"/>
        <rFont val="微軟正黑體"/>
        <family val="2"/>
        <charset val="136"/>
      </rPr>
      <t>金憲宏</t>
    </r>
  </si>
  <si>
    <r>
      <rPr>
        <sz val="10"/>
        <rFont val="微軟正黑體"/>
        <family val="2"/>
        <charset val="136"/>
      </rPr>
      <t>夏潔</t>
    </r>
  </si>
  <si>
    <r>
      <rPr>
        <sz val="10"/>
        <rFont val="微軟正黑體"/>
        <family val="2"/>
        <charset val="136"/>
      </rPr>
      <t>范永邦</t>
    </r>
  </si>
  <si>
    <r>
      <rPr>
        <sz val="10"/>
        <rFont val="微軟正黑體"/>
        <family val="2"/>
        <charset val="136"/>
      </rPr>
      <t>張健</t>
    </r>
  </si>
  <si>
    <r>
      <rPr>
        <sz val="10"/>
        <rFont val="微軟正黑體"/>
        <family val="2"/>
        <charset val="136"/>
      </rPr>
      <t>文學小說</t>
    </r>
    <phoneticPr fontId="2" type="noConversion"/>
  </si>
  <si>
    <r>
      <rPr>
        <sz val="10"/>
        <rFont val="微軟正黑體"/>
        <family val="2"/>
        <charset val="136"/>
      </rPr>
      <t>商管財經</t>
    </r>
    <phoneticPr fontId="9" type="noConversion"/>
  </si>
  <si>
    <r>
      <rPr>
        <sz val="10"/>
        <rFont val="微軟正黑體"/>
        <family val="2"/>
        <charset val="136"/>
      </rPr>
      <t>海鴿文化出版圖書有限公司</t>
    </r>
    <phoneticPr fontId="9" type="noConversion"/>
  </si>
  <si>
    <r>
      <rPr>
        <sz val="10"/>
        <rFont val="微軟正黑體"/>
        <family val="2"/>
        <charset val="136"/>
      </rPr>
      <t>宋學軍</t>
    </r>
  </si>
  <si>
    <r>
      <rPr>
        <sz val="10"/>
        <rFont val="微軟正黑體"/>
        <family val="2"/>
        <charset val="136"/>
      </rPr>
      <t>漢宇國際文化出版</t>
    </r>
  </si>
  <si>
    <r>
      <rPr>
        <sz val="10"/>
        <rFont val="微軟正黑體"/>
        <family val="2"/>
        <charset val="136"/>
      </rPr>
      <t>葉曉紅，秦向如</t>
    </r>
  </si>
  <si>
    <r>
      <t>8</t>
    </r>
    <r>
      <rPr>
        <sz val="10"/>
        <rFont val="微軟正黑體"/>
        <family val="2"/>
        <charset val="136"/>
      </rPr>
      <t>語言文學類</t>
    </r>
  </si>
  <si>
    <r>
      <t>800</t>
    </r>
    <r>
      <rPr>
        <sz val="10"/>
        <rFont val="微軟正黑體"/>
        <family val="2"/>
        <charset val="136"/>
      </rPr>
      <t>語言學總論</t>
    </r>
  </si>
  <si>
    <r>
      <t>2</t>
    </r>
    <r>
      <rPr>
        <sz val="10"/>
        <rFont val="新細明體"/>
        <family val="1"/>
        <charset val="136"/>
      </rPr>
      <t>宗教類</t>
    </r>
    <r>
      <rPr>
        <sz val="10"/>
        <rFont val="Times New Roman"/>
        <family val="1"/>
      </rPr>
      <t xml:space="preserve"> </t>
    </r>
  </si>
  <si>
    <r>
      <t>290</t>
    </r>
    <r>
      <rPr>
        <sz val="10"/>
        <rFont val="新細明體"/>
        <family val="1"/>
        <charset val="136"/>
      </rPr>
      <t>術數；迷信</t>
    </r>
  </si>
  <si>
    <r>
      <rPr>
        <sz val="10"/>
        <rFont val="微軟正黑體"/>
        <family val="2"/>
        <charset val="136"/>
      </rPr>
      <t>文學小說</t>
    </r>
    <phoneticPr fontId="2" type="noConversion"/>
  </si>
  <si>
    <r>
      <rPr>
        <sz val="10"/>
        <rFont val="微軟正黑體"/>
        <family val="2"/>
        <charset val="136"/>
      </rPr>
      <t>文學小說</t>
    </r>
    <phoneticPr fontId="2" type="noConversion"/>
  </si>
  <si>
    <t>你的健康水知道─水的回歸之旅</t>
    <phoneticPr fontId="2" type="noConversion"/>
  </si>
  <si>
    <r>
      <t>770</t>
    </r>
    <r>
      <rPr>
        <sz val="10"/>
        <rFont val="新細明體"/>
        <family val="1"/>
        <charset val="136"/>
      </rPr>
      <t>大洋洲史地</t>
    </r>
  </si>
  <si>
    <r>
      <t>2</t>
    </r>
    <r>
      <rPr>
        <sz val="10"/>
        <rFont val="新細明體"/>
        <family val="1"/>
        <charset val="136"/>
      </rPr>
      <t>宗教類</t>
    </r>
  </si>
  <si>
    <r>
      <t>280</t>
    </r>
    <r>
      <rPr>
        <sz val="10"/>
        <rFont val="新細明體"/>
        <family val="1"/>
        <charset val="136"/>
      </rPr>
      <t>神話</t>
    </r>
  </si>
  <si>
    <r>
      <rPr>
        <sz val="10"/>
        <rFont val="新細明體"/>
        <family val="1"/>
        <charset val="136"/>
      </rPr>
      <t>約翰‧唐傑米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（哈佛大學教授）；多仁‧格桑旺堆（仁波切）；克莉斯汀‧江（倫敦大學心理學博士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）；潘平中（香港大學教授）；夏長樸（台灣大學教授）；雷驥，張復（名作家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  <charset val="136"/>
      </rPr>
      <t>）推薦</t>
    </r>
  </si>
  <si>
    <r>
      <rPr>
        <sz val="10"/>
        <rFont val="微軟正黑體"/>
        <family val="2"/>
        <charset val="136"/>
      </rPr>
      <t>自然科學</t>
    </r>
  </si>
  <si>
    <r>
      <t>390</t>
    </r>
    <r>
      <rPr>
        <sz val="10"/>
        <rFont val="新細明體"/>
        <family val="1"/>
        <charset val="136"/>
      </rPr>
      <t>人類學</t>
    </r>
  </si>
  <si>
    <t>認真做自己 ：用心做人、專心做事、開心生活，這才是完美的生活！</t>
    <phoneticPr fontId="2" type="noConversion"/>
  </si>
  <si>
    <r>
      <t>5</t>
    </r>
    <r>
      <rPr>
        <sz val="10"/>
        <rFont val="新細明體"/>
        <family val="1"/>
        <charset val="136"/>
      </rPr>
      <t>社會科學類</t>
    </r>
  </si>
  <si>
    <r>
      <t>520</t>
    </r>
    <r>
      <rPr>
        <sz val="10"/>
        <rFont val="新細明體"/>
        <family val="1"/>
        <charset val="136"/>
      </rPr>
      <t>教育</t>
    </r>
  </si>
  <si>
    <t>別拖延了，討厭的工作就這樣做！</t>
    <phoneticPr fontId="2" type="noConversion"/>
  </si>
  <si>
    <r>
      <t>490</t>
    </r>
    <r>
      <rPr>
        <sz val="10"/>
        <rFont val="新細明體"/>
        <family val="1"/>
        <charset val="136"/>
      </rPr>
      <t>商業；經營業</t>
    </r>
  </si>
  <si>
    <r>
      <rPr>
        <sz val="10"/>
        <rFont val="微軟正黑體"/>
        <family val="2"/>
        <charset val="136"/>
      </rPr>
      <t>設計藝術</t>
    </r>
  </si>
  <si>
    <r>
      <rPr>
        <sz val="10"/>
        <rFont val="微軟正黑體"/>
        <family val="2"/>
        <charset val="136"/>
      </rPr>
      <t>國立臺灣工藝研究所</t>
    </r>
  </si>
  <si>
    <r>
      <rPr>
        <sz val="10"/>
        <rFont val="微軟正黑體"/>
        <family val="2"/>
        <charset val="136"/>
      </rPr>
      <t>國立臺灣工藝研究所，臺中縣立文化中心，黃淑真，簡玲亮，賴孟鈴，趙慧，何秀玲，劉珍芳，張學敏，劉素芬，洪靜文，蘇怡方，簡娟妃</t>
    </r>
  </si>
  <si>
    <r>
      <t>9</t>
    </r>
    <r>
      <rPr>
        <sz val="10"/>
        <rFont val="微軟正黑體"/>
        <family val="2"/>
        <charset val="136"/>
      </rPr>
      <t>藝術類</t>
    </r>
  </si>
  <si>
    <r>
      <t>960</t>
    </r>
    <r>
      <rPr>
        <sz val="10"/>
        <rFont val="微軟正黑體"/>
        <family val="2"/>
        <charset val="136"/>
      </rPr>
      <t>應用美術</t>
    </r>
  </si>
  <si>
    <r>
      <t>0</t>
    </r>
    <r>
      <rPr>
        <sz val="10"/>
        <rFont val="新細明體"/>
        <family val="1"/>
        <charset val="136"/>
      </rPr>
      <t>總類</t>
    </r>
    <r>
      <rPr>
        <sz val="10"/>
        <rFont val="Times New Roman"/>
        <family val="1"/>
      </rPr>
      <t xml:space="preserve"> </t>
    </r>
  </si>
  <si>
    <r>
      <t>040</t>
    </r>
    <r>
      <rPr>
        <sz val="10"/>
        <rFont val="新細明體"/>
        <family val="1"/>
        <charset val="136"/>
      </rPr>
      <t>普通類書；普通百科全書</t>
    </r>
  </si>
  <si>
    <r>
      <rPr>
        <sz val="10"/>
        <rFont val="微軟正黑體"/>
        <family val="2"/>
        <charset val="136"/>
      </rPr>
      <t>澳門大學</t>
    </r>
    <phoneticPr fontId="2" type="noConversion"/>
  </si>
  <si>
    <r>
      <rPr>
        <sz val="10"/>
        <rFont val="微軟正黑體"/>
        <family val="2"/>
        <charset val="136"/>
      </rPr>
      <t>鄧景濱</t>
    </r>
  </si>
  <si>
    <r>
      <rPr>
        <sz val="10"/>
        <rFont val="微軟正黑體"/>
        <family val="2"/>
        <charset val="136"/>
      </rPr>
      <t>設計藝術</t>
    </r>
    <phoneticPr fontId="2" type="noConversion"/>
  </si>
  <si>
    <r>
      <rPr>
        <sz val="10"/>
        <rFont val="微軟正黑體"/>
        <family val="2"/>
        <charset val="136"/>
      </rPr>
      <t>國立臺灣工藝研究發展中心</t>
    </r>
  </si>
  <si>
    <r>
      <rPr>
        <sz val="10"/>
        <rFont val="微軟正黑體"/>
        <family val="2"/>
        <charset val="136"/>
      </rPr>
      <t>香港大學出版社</t>
    </r>
  </si>
  <si>
    <r>
      <rPr>
        <sz val="10"/>
        <rFont val="微軟正黑體"/>
        <family val="2"/>
        <charset val="136"/>
      </rPr>
      <t>戴耀廷</t>
    </r>
  </si>
  <si>
    <r>
      <t>5</t>
    </r>
    <r>
      <rPr>
        <sz val="10"/>
        <rFont val="微軟正黑體"/>
        <family val="2"/>
        <charset val="136"/>
      </rPr>
      <t>社會科學類</t>
    </r>
  </si>
  <si>
    <r>
      <t>580</t>
    </r>
    <r>
      <rPr>
        <sz val="10"/>
        <rFont val="微軟正黑體"/>
        <family val="2"/>
        <charset val="136"/>
      </rPr>
      <t>法律</t>
    </r>
  </si>
  <si>
    <r>
      <rPr>
        <sz val="10"/>
        <rFont val="微軟正黑體"/>
        <family val="2"/>
        <charset val="136"/>
      </rPr>
      <t>華夏書坊</t>
    </r>
  </si>
  <si>
    <r>
      <rPr>
        <sz val="10"/>
        <rFont val="微軟正黑體"/>
        <family val="2"/>
        <charset val="136"/>
      </rPr>
      <t>日‧鷹取田一郎</t>
    </r>
  </si>
  <si>
    <r>
      <t>7</t>
    </r>
    <r>
      <rPr>
        <sz val="10"/>
        <rFont val="微軟正黑體"/>
        <family val="2"/>
        <charset val="136"/>
      </rPr>
      <t>世界史地</t>
    </r>
  </si>
  <si>
    <r>
      <t>780</t>
    </r>
    <r>
      <rPr>
        <sz val="10"/>
        <rFont val="微軟正黑體"/>
        <family val="2"/>
        <charset val="136"/>
      </rPr>
      <t>傳記</t>
    </r>
  </si>
  <si>
    <r>
      <rPr>
        <sz val="10"/>
        <rFont val="微軟正黑體"/>
        <family val="2"/>
        <charset val="136"/>
      </rPr>
      <t>東方外交史叢書</t>
    </r>
    <r>
      <rPr>
        <sz val="10"/>
        <rFont val="Times New Roman"/>
        <family val="1"/>
      </rPr>
      <t>(</t>
    </r>
    <r>
      <rPr>
        <sz val="10"/>
        <rFont val="微軟正黑體"/>
        <family val="2"/>
        <charset val="136"/>
      </rPr>
      <t>二</t>
    </r>
    <r>
      <rPr>
        <sz val="10"/>
        <rFont val="Times New Roman"/>
        <family val="1"/>
      </rPr>
      <t>)</t>
    </r>
  </si>
  <si>
    <r>
      <rPr>
        <sz val="10"/>
        <rFont val="微軟正黑體"/>
        <family val="2"/>
        <charset val="136"/>
      </rPr>
      <t>魏楚雄，陳奉林</t>
    </r>
  </si>
  <si>
    <r>
      <t>730</t>
    </r>
    <r>
      <rPr>
        <sz val="10"/>
        <rFont val="微軟正黑體"/>
        <family val="2"/>
        <charset val="136"/>
      </rPr>
      <t>亞洲史地</t>
    </r>
  </si>
  <si>
    <t>人文</t>
    <phoneticPr fontId="14" type="noConversion"/>
  </si>
  <si>
    <t>勞思光韋齋詩存述解新編</t>
    <phoneticPr fontId="14" type="noConversion"/>
  </si>
  <si>
    <t>萬卷樓圖書股份有限公司</t>
    <phoneticPr fontId="14" type="noConversion"/>
  </si>
  <si>
    <t>勞思光著 王隆升主編</t>
    <phoneticPr fontId="14" type="noConversion"/>
  </si>
  <si>
    <r>
      <rPr>
        <sz val="10"/>
        <rFont val="微軟正黑體"/>
        <family val="2"/>
        <charset val="136"/>
      </rPr>
      <t>人類智庫</t>
    </r>
  </si>
  <si>
    <r>
      <rPr>
        <sz val="10"/>
        <rFont val="微軟正黑體"/>
        <family val="2"/>
        <charset val="136"/>
      </rPr>
      <t>馮偉</t>
    </r>
  </si>
  <si>
    <r>
      <t>670</t>
    </r>
    <r>
      <rPr>
        <sz val="10"/>
        <rFont val="微軟正黑體"/>
        <family val="2"/>
        <charset val="136"/>
      </rPr>
      <t>中國方志</t>
    </r>
  </si>
  <si>
    <r>
      <rPr>
        <sz val="10"/>
        <rFont val="微軟正黑體"/>
        <family val="2"/>
        <charset val="136"/>
      </rPr>
      <t>陳建安</t>
    </r>
  </si>
  <si>
    <r>
      <t>2</t>
    </r>
    <r>
      <rPr>
        <sz val="10"/>
        <rFont val="微軟正黑體"/>
        <family val="2"/>
        <charset val="136"/>
      </rPr>
      <t>宗教類</t>
    </r>
  </si>
  <si>
    <r>
      <t>220</t>
    </r>
    <r>
      <rPr>
        <sz val="10"/>
        <rFont val="微軟正黑體"/>
        <family val="2"/>
        <charset val="136"/>
      </rPr>
      <t>佛教</t>
    </r>
  </si>
  <si>
    <r>
      <rPr>
        <sz val="10"/>
        <rFont val="微軟正黑體"/>
        <family val="2"/>
        <charset val="136"/>
      </rPr>
      <t>前衛出版社</t>
    </r>
  </si>
  <si>
    <r>
      <rPr>
        <sz val="10"/>
        <rFont val="微軟正黑體"/>
        <family val="2"/>
        <charset val="136"/>
      </rPr>
      <t>陳主顯</t>
    </r>
  </si>
  <si>
    <r>
      <t>530</t>
    </r>
    <r>
      <rPr>
        <sz val="10"/>
        <rFont val="微軟正黑體"/>
        <family val="2"/>
        <charset val="136"/>
      </rPr>
      <t>禮俗</t>
    </r>
  </si>
  <si>
    <r>
      <rPr>
        <sz val="10"/>
        <rFont val="微軟正黑體"/>
        <family val="2"/>
        <charset val="136"/>
      </rPr>
      <t>理工農醫</t>
    </r>
    <phoneticPr fontId="2" type="noConversion"/>
  </si>
  <si>
    <r>
      <rPr>
        <sz val="10"/>
        <rFont val="微軟正黑體"/>
        <family val="2"/>
        <charset val="136"/>
      </rPr>
      <t>經濟部水利署北區水資源局</t>
    </r>
  </si>
  <si>
    <r>
      <rPr>
        <sz val="10"/>
        <rFont val="微軟正黑體"/>
        <family val="2"/>
        <charset val="136"/>
      </rPr>
      <t>考試用書</t>
    </r>
  </si>
  <si>
    <r>
      <t>570</t>
    </r>
    <r>
      <rPr>
        <sz val="10"/>
        <rFont val="新細明體"/>
        <family val="1"/>
        <charset val="136"/>
      </rPr>
      <t>政治</t>
    </r>
  </si>
  <si>
    <t>WinMAX技術原理與應用</t>
    <phoneticPr fontId="14" type="noConversion"/>
  </si>
  <si>
    <t>1版</t>
    <phoneticPr fontId="14" type="noConversion"/>
  </si>
  <si>
    <t>李蔚澤，許家華</t>
    <phoneticPr fontId="14" type="noConversion"/>
  </si>
  <si>
    <r>
      <rPr>
        <sz val="10"/>
        <rFont val="微軟正黑體"/>
        <family val="2"/>
        <charset val="136"/>
      </rPr>
      <t>巨流圖書股份有限公司</t>
    </r>
  </si>
  <si>
    <r>
      <rPr>
        <sz val="10"/>
        <rFont val="微軟正黑體"/>
        <family val="2"/>
        <charset val="136"/>
      </rPr>
      <t>臺灣女性學學會，張盈堃，吳嘉麗</t>
    </r>
  </si>
  <si>
    <r>
      <t>1</t>
    </r>
    <r>
      <rPr>
        <sz val="10"/>
        <rFont val="微軟正黑體"/>
        <family val="2"/>
        <charset val="136"/>
      </rPr>
      <t>哲學類</t>
    </r>
  </si>
  <si>
    <r>
      <t>170</t>
    </r>
    <r>
      <rPr>
        <sz val="10"/>
        <rFont val="微軟正黑體"/>
        <family val="2"/>
        <charset val="136"/>
      </rPr>
      <t>心理學</t>
    </r>
  </si>
  <si>
    <r>
      <rPr>
        <sz val="10"/>
        <rFont val="微軟正黑體"/>
        <family val="2"/>
        <charset val="136"/>
      </rPr>
      <t>揚智文化事業股份有限公司</t>
    </r>
  </si>
  <si>
    <r>
      <rPr>
        <sz val="10"/>
        <rFont val="微軟正黑體"/>
        <family val="2"/>
        <charset val="136"/>
      </rPr>
      <t>社工叢書</t>
    </r>
  </si>
  <si>
    <r>
      <rPr>
        <sz val="10"/>
        <rFont val="微軟正黑體"/>
        <family val="2"/>
        <charset val="136"/>
      </rPr>
      <t>郭靜晃作</t>
    </r>
  </si>
  <si>
    <r>
      <t>540</t>
    </r>
    <r>
      <rPr>
        <sz val="10"/>
        <rFont val="微軟正黑體"/>
        <family val="2"/>
        <charset val="136"/>
      </rPr>
      <t>社會學</t>
    </r>
  </si>
  <si>
    <r>
      <rPr>
        <sz val="10"/>
        <rFont val="微軟正黑體"/>
        <family val="2"/>
        <charset val="136"/>
      </rPr>
      <t>理工農醫</t>
    </r>
  </si>
  <si>
    <r>
      <t>2</t>
    </r>
    <r>
      <rPr>
        <sz val="10"/>
        <rFont val="微軟正黑體"/>
        <family val="2"/>
        <charset val="136"/>
      </rPr>
      <t>版</t>
    </r>
  </si>
  <si>
    <r>
      <rPr>
        <sz val="10"/>
        <rFont val="微軟正黑體"/>
        <family val="2"/>
        <charset val="136"/>
      </rPr>
      <t>張一岑</t>
    </r>
  </si>
  <si>
    <r>
      <t>4</t>
    </r>
    <r>
      <rPr>
        <sz val="10"/>
        <rFont val="微軟正黑體"/>
        <family val="2"/>
        <charset val="136"/>
      </rPr>
      <t>應用科學類</t>
    </r>
  </si>
  <si>
    <r>
      <t>440</t>
    </r>
    <r>
      <rPr>
        <sz val="10"/>
        <rFont val="微軟正黑體"/>
        <family val="2"/>
        <charset val="136"/>
      </rPr>
      <t>工程</t>
    </r>
  </si>
  <si>
    <r>
      <rPr>
        <sz val="10"/>
        <rFont val="微軟正黑體"/>
        <family val="2"/>
        <charset val="136"/>
      </rPr>
      <t>丁朝陽，林啟一，黃志誠，喬琳，林陽</t>
    </r>
  </si>
  <si>
    <r>
      <rPr>
        <sz val="10"/>
        <rFont val="微軟正黑體"/>
        <family val="2"/>
        <charset val="136"/>
      </rPr>
      <t>電腦程式語言</t>
    </r>
    <phoneticPr fontId="2" type="noConversion"/>
  </si>
  <si>
    <r>
      <rPr>
        <sz val="10"/>
        <rFont val="微軟正黑體"/>
        <family val="2"/>
        <charset val="136"/>
      </rPr>
      <t>設計藝術</t>
    </r>
    <phoneticPr fontId="2" type="noConversion"/>
  </si>
  <si>
    <r>
      <t>820</t>
    </r>
    <r>
      <rPr>
        <sz val="10"/>
        <rFont val="新細明體"/>
        <family val="1"/>
        <charset val="136"/>
      </rPr>
      <t>中國文學</t>
    </r>
  </si>
  <si>
    <r>
      <t>120</t>
    </r>
    <r>
      <rPr>
        <sz val="10"/>
        <rFont val="新細明體"/>
        <family val="1"/>
        <charset val="136"/>
      </rPr>
      <t>中國哲學</t>
    </r>
  </si>
  <si>
    <r>
      <rPr>
        <sz val="10"/>
        <rFont val="微軟正黑體"/>
        <family val="2"/>
        <charset val="136"/>
      </rPr>
      <t>設計藝術</t>
    </r>
    <phoneticPr fontId="2" type="noConversion"/>
  </si>
  <si>
    <r>
      <rPr>
        <sz val="10"/>
        <rFont val="微軟正黑體"/>
        <family val="2"/>
        <charset val="136"/>
      </rPr>
      <t>交通部觀光局</t>
    </r>
  </si>
  <si>
    <r>
      <rPr>
        <sz val="10"/>
        <rFont val="微軟正黑體"/>
        <family val="2"/>
        <charset val="136"/>
      </rPr>
      <t>交通部觀光局，國立雲林科技大學廖副教授志忠　</t>
    </r>
  </si>
  <si>
    <r>
      <rPr>
        <sz val="10"/>
        <rFont val="微軟正黑體"/>
        <family val="2"/>
        <charset val="136"/>
      </rPr>
      <t>電腦程式語言</t>
    </r>
    <phoneticPr fontId="2" type="noConversion"/>
  </si>
  <si>
    <r>
      <t>440</t>
    </r>
    <r>
      <rPr>
        <sz val="10"/>
        <rFont val="新細明體"/>
        <family val="1"/>
        <charset val="136"/>
      </rPr>
      <t>工程</t>
    </r>
  </si>
  <si>
    <r>
      <rPr>
        <sz val="10"/>
        <rFont val="微軟正黑體"/>
        <family val="2"/>
        <charset val="136"/>
      </rPr>
      <t>自然科學</t>
    </r>
    <phoneticPr fontId="2" type="noConversion"/>
  </si>
  <si>
    <r>
      <rPr>
        <sz val="10"/>
        <rFont val="微軟正黑體"/>
        <family val="2"/>
        <charset val="136"/>
      </rPr>
      <t>國立海洋生物博物館</t>
    </r>
  </si>
  <si>
    <r>
      <rPr>
        <sz val="10"/>
        <rFont val="微軟正黑體"/>
        <family val="2"/>
        <charset val="136"/>
      </rPr>
      <t>國立中山大學</t>
    </r>
  </si>
  <si>
    <r>
      <rPr>
        <sz val="10"/>
        <rFont val="微軟正黑體"/>
        <family val="2"/>
        <charset val="136"/>
      </rPr>
      <t>周明顯</t>
    </r>
  </si>
  <si>
    <t>教育</t>
    <phoneticPr fontId="9" type="noConversion"/>
  </si>
  <si>
    <t>日治時期臺北高等學校與菁英養成</t>
    <phoneticPr fontId="9" type="noConversion"/>
  </si>
  <si>
    <t>Airiti Press Inc.</t>
    <phoneticPr fontId="9" type="noConversion"/>
  </si>
  <si>
    <r>
      <rPr>
        <sz val="10"/>
        <rFont val="微軟正黑體"/>
        <family val="2"/>
        <charset val="136"/>
      </rPr>
      <t>徐聖凱</t>
    </r>
    <phoneticPr fontId="9" type="noConversion"/>
  </si>
  <si>
    <r>
      <t>520</t>
    </r>
    <r>
      <rPr>
        <sz val="10"/>
        <rFont val="微軟正黑體"/>
        <family val="2"/>
        <charset val="136"/>
      </rPr>
      <t>教育</t>
    </r>
  </si>
  <si>
    <r>
      <rPr>
        <sz val="10"/>
        <rFont val="微軟正黑體"/>
        <family val="2"/>
        <charset val="136"/>
      </rPr>
      <t>財團法人中華經濟研究院</t>
    </r>
  </si>
  <si>
    <r>
      <rPr>
        <sz val="10"/>
        <rFont val="微軟正黑體"/>
        <family val="2"/>
        <charset val="136"/>
      </rPr>
      <t>陳希煌</t>
    </r>
  </si>
  <si>
    <r>
      <t>430</t>
    </r>
    <r>
      <rPr>
        <sz val="10"/>
        <rFont val="微軟正黑體"/>
        <family val="2"/>
        <charset val="136"/>
      </rPr>
      <t>農業</t>
    </r>
  </si>
  <si>
    <r>
      <rPr>
        <sz val="10"/>
        <rFont val="微軟正黑體"/>
        <family val="2"/>
        <charset val="136"/>
      </rPr>
      <t>國立歷史博物館</t>
    </r>
  </si>
  <si>
    <r>
      <rPr>
        <sz val="10"/>
        <rFont val="微軟正黑體"/>
        <family val="2"/>
        <charset val="136"/>
      </rPr>
      <t>林秀娟，國立臺灣工藝研究所</t>
    </r>
  </si>
  <si>
    <r>
      <t>930</t>
    </r>
    <r>
      <rPr>
        <sz val="10"/>
        <rFont val="微軟正黑體"/>
        <family val="2"/>
        <charset val="136"/>
      </rPr>
      <t>雕塑</t>
    </r>
  </si>
  <si>
    <r>
      <rPr>
        <sz val="10"/>
        <rFont val="微軟正黑體"/>
        <family val="2"/>
        <charset val="136"/>
      </rPr>
      <t>金版</t>
    </r>
  </si>
  <si>
    <r>
      <t>420</t>
    </r>
    <r>
      <rPr>
        <sz val="10"/>
        <rFont val="微軟正黑體"/>
        <family val="2"/>
        <charset val="136"/>
      </rPr>
      <t>家政</t>
    </r>
  </si>
  <si>
    <r>
      <t>6</t>
    </r>
    <r>
      <rPr>
        <sz val="10"/>
        <rFont val="新細明體"/>
        <family val="1"/>
        <charset val="136"/>
      </rPr>
      <t>中國史地類</t>
    </r>
    <r>
      <rPr>
        <sz val="10"/>
        <rFont val="Times New Roman"/>
        <family val="1"/>
      </rPr>
      <t xml:space="preserve"> </t>
    </r>
  </si>
  <si>
    <r>
      <t>600</t>
    </r>
    <r>
      <rPr>
        <sz val="10"/>
        <rFont val="新細明體"/>
        <family val="1"/>
        <charset val="136"/>
      </rPr>
      <t>中國史地總論</t>
    </r>
  </si>
  <si>
    <r>
      <rPr>
        <sz val="10"/>
        <rFont val="微軟正黑體"/>
        <family val="2"/>
        <charset val="136"/>
      </rPr>
      <t>甘為霖</t>
    </r>
    <r>
      <rPr>
        <sz val="10"/>
        <rFont val="Times New Roman"/>
        <family val="1"/>
      </rPr>
      <t>(WilliamCampbell)()</t>
    </r>
    <r>
      <rPr>
        <sz val="10"/>
        <rFont val="微軟正黑體"/>
        <family val="2"/>
        <charset val="136"/>
      </rPr>
      <t>，林弘宣，許雅琦，陳珮馨</t>
    </r>
    <r>
      <rPr>
        <sz val="10"/>
        <rFont val="Times New Roman"/>
        <family val="1"/>
      </rPr>
      <t>(</t>
    </r>
    <r>
      <rPr>
        <sz val="10"/>
        <rFont val="微軟正黑體"/>
        <family val="2"/>
        <charset val="136"/>
      </rPr>
      <t>譯</t>
    </r>
    <r>
      <rPr>
        <sz val="10"/>
        <rFont val="Times New Roman"/>
        <family val="1"/>
      </rPr>
      <t>)</t>
    </r>
  </si>
  <si>
    <r>
      <t>240</t>
    </r>
    <r>
      <rPr>
        <sz val="10"/>
        <rFont val="微軟正黑體"/>
        <family val="2"/>
        <charset val="136"/>
      </rPr>
      <t>基督教</t>
    </r>
  </si>
  <si>
    <r>
      <rPr>
        <sz val="10"/>
        <rFont val="微軟正黑體"/>
        <family val="2"/>
        <charset val="136"/>
      </rPr>
      <t>文學小說</t>
    </r>
    <phoneticPr fontId="2" type="noConversion"/>
  </si>
  <si>
    <r>
      <rPr>
        <sz val="10"/>
        <rFont val="微軟正黑體"/>
        <family val="2"/>
        <charset val="136"/>
      </rPr>
      <t>文學小說</t>
    </r>
    <phoneticPr fontId="2" type="noConversion"/>
  </si>
  <si>
    <r>
      <rPr>
        <sz val="10"/>
        <rFont val="微軟正黑體"/>
        <family val="2"/>
        <charset val="136"/>
      </rPr>
      <t>冠唐國際圖書股份有限公司</t>
    </r>
  </si>
  <si>
    <r>
      <rPr>
        <sz val="10"/>
        <rFont val="微軟正黑體"/>
        <family val="2"/>
        <charset val="136"/>
      </rPr>
      <t>王慧娟</t>
    </r>
  </si>
  <si>
    <r>
      <t>810</t>
    </r>
    <r>
      <rPr>
        <sz val="10"/>
        <rFont val="微軟正黑體"/>
        <family val="2"/>
        <charset val="136"/>
      </rPr>
      <t>文學總論</t>
    </r>
  </si>
  <si>
    <r>
      <rPr>
        <sz val="10"/>
        <rFont val="微軟正黑體"/>
        <family val="2"/>
        <charset val="136"/>
      </rPr>
      <t>國立台北大學國際談判及同步翻譯中心主任</t>
    </r>
    <r>
      <rPr>
        <sz val="10"/>
        <rFont val="Times New Roman"/>
        <family val="1"/>
      </rPr>
      <t>&amp;</t>
    </r>
    <r>
      <rPr>
        <sz val="10"/>
        <rFont val="微軟正黑體"/>
        <family val="2"/>
        <charset val="136"/>
      </rPr>
      <t>應用外語學系教授</t>
    </r>
    <r>
      <rPr>
        <sz val="10"/>
        <rFont val="Times New Roman"/>
        <family val="1"/>
      </rPr>
      <t>-</t>
    </r>
    <r>
      <rPr>
        <sz val="10"/>
        <rFont val="微軟正黑體"/>
        <family val="2"/>
        <charset val="136"/>
      </rPr>
      <t>陳彥豪</t>
    </r>
    <r>
      <rPr>
        <sz val="10"/>
        <rFont val="Times New Roman"/>
        <family val="1"/>
      </rPr>
      <t>;</t>
    </r>
    <r>
      <rPr>
        <sz val="10"/>
        <rFont val="微軟正黑體"/>
        <family val="2"/>
        <charset val="136"/>
      </rPr>
      <t>國立臺灣師範大學翻譯研究所副教授</t>
    </r>
    <r>
      <rPr>
        <sz val="10"/>
        <rFont val="Times New Roman"/>
        <family val="1"/>
      </rPr>
      <t>-</t>
    </r>
    <r>
      <rPr>
        <sz val="10"/>
        <rFont val="微軟正黑體"/>
        <family val="2"/>
        <charset val="136"/>
      </rPr>
      <t>廖柏森</t>
    </r>
    <r>
      <rPr>
        <sz val="10"/>
        <rFont val="Times New Roman"/>
        <family val="1"/>
      </rPr>
      <t>;</t>
    </r>
    <r>
      <rPr>
        <sz val="10"/>
        <rFont val="微軟正黑體"/>
        <family val="2"/>
        <charset val="136"/>
      </rPr>
      <t>國立勤益科技大學應用英語系副教授</t>
    </r>
    <r>
      <rPr>
        <sz val="10"/>
        <rFont val="Times New Roman"/>
        <family val="1"/>
      </rPr>
      <t>-</t>
    </r>
    <r>
      <rPr>
        <sz val="10"/>
        <rFont val="微軟正黑體"/>
        <family val="2"/>
        <charset val="136"/>
      </rPr>
      <t>陳媛珊</t>
    </r>
    <r>
      <rPr>
        <sz val="10"/>
        <rFont val="Times New Roman"/>
        <family val="1"/>
      </rPr>
      <t xml:space="preserve">          </t>
    </r>
    <r>
      <rPr>
        <sz val="10"/>
        <rFont val="微軟正黑體"/>
        <family val="2"/>
        <charset val="136"/>
      </rPr>
      <t>專業推薦</t>
    </r>
  </si>
  <si>
    <r>
      <rPr>
        <sz val="10"/>
        <rFont val="微軟正黑體"/>
        <family val="2"/>
        <charset val="136"/>
      </rPr>
      <t>文學小說</t>
    </r>
    <phoneticPr fontId="2" type="noConversion"/>
  </si>
  <si>
    <r>
      <rPr>
        <sz val="10"/>
        <rFont val="微軟正黑體"/>
        <family val="2"/>
        <charset val="136"/>
      </rPr>
      <t>書林出版有限公司</t>
    </r>
  </si>
  <si>
    <r>
      <rPr>
        <sz val="10"/>
        <rFont val="微軟正黑體"/>
        <family val="2"/>
        <charset val="136"/>
      </rPr>
      <t>楊士毅</t>
    </r>
  </si>
  <si>
    <r>
      <t>150</t>
    </r>
    <r>
      <rPr>
        <sz val="10"/>
        <rFont val="微軟正黑體"/>
        <family val="2"/>
        <charset val="136"/>
      </rPr>
      <t>邏輯</t>
    </r>
  </si>
  <si>
    <r>
      <rPr>
        <sz val="10"/>
        <rFont val="微軟正黑體"/>
        <family val="2"/>
        <charset val="136"/>
      </rPr>
      <t>海峽學術出版社</t>
    </r>
  </si>
  <si>
    <r>
      <rPr>
        <sz val="10"/>
        <rFont val="微軟正黑體"/>
        <family val="2"/>
        <charset val="136"/>
      </rPr>
      <t>李中邦</t>
    </r>
  </si>
  <si>
    <r>
      <t>570</t>
    </r>
    <r>
      <rPr>
        <sz val="10"/>
        <rFont val="微軟正黑體"/>
        <family val="2"/>
        <charset val="136"/>
      </rPr>
      <t>政治</t>
    </r>
  </si>
  <si>
    <r>
      <rPr>
        <sz val="10"/>
        <rFont val="微軟正黑體"/>
        <family val="2"/>
        <charset val="136"/>
      </rPr>
      <t>永然文化出版股份有限公司</t>
    </r>
  </si>
  <si>
    <r>
      <t>11</t>
    </r>
    <r>
      <rPr>
        <sz val="10"/>
        <rFont val="微軟正黑體"/>
        <family val="2"/>
        <charset val="136"/>
      </rPr>
      <t>版</t>
    </r>
    <phoneticPr fontId="9" type="noConversion"/>
  </si>
  <si>
    <r>
      <rPr>
        <sz val="10"/>
        <rFont val="微軟正黑體"/>
        <family val="2"/>
        <charset val="136"/>
      </rPr>
      <t>李永然</t>
    </r>
  </si>
  <si>
    <r>
      <t>860</t>
    </r>
    <r>
      <rPr>
        <sz val="10"/>
        <rFont val="新細明體"/>
        <family val="1"/>
        <charset val="136"/>
      </rPr>
      <t>東方文學</t>
    </r>
  </si>
  <si>
    <r>
      <t>710</t>
    </r>
    <r>
      <rPr>
        <sz val="10"/>
        <rFont val="新細明體"/>
        <family val="1"/>
        <charset val="136"/>
      </rPr>
      <t>世界史地</t>
    </r>
  </si>
  <si>
    <r>
      <rPr>
        <sz val="10"/>
        <rFont val="新細明體"/>
        <family val="1"/>
        <charset val="136"/>
      </rPr>
      <t>田定豐（豐和日麗作者攝影作家／著名音樂人／英屬維京群島種子音樂集團）</t>
    </r>
    <r>
      <rPr>
        <sz val="10"/>
        <rFont val="Times New Roman"/>
        <family val="1"/>
      </rPr>
      <t>CEO</t>
    </r>
    <r>
      <rPr>
        <sz val="10"/>
        <rFont val="新細明體"/>
        <family val="1"/>
        <charset val="136"/>
      </rPr>
      <t>；陳文玲（政大廣告系教授／</t>
    </r>
    <r>
      <rPr>
        <sz val="10"/>
        <rFont val="Times New Roman"/>
        <family val="1"/>
      </rPr>
      <t>X</t>
    </r>
    <r>
      <rPr>
        <sz val="10"/>
        <rFont val="新細明體"/>
        <family val="1"/>
        <charset val="136"/>
      </rPr>
      <t>書院＠創意實驗室總導師）；韓光偉（新加坡三角六十度製作公司製作人）推薦</t>
    </r>
  </si>
  <si>
    <r>
      <rPr>
        <sz val="10"/>
        <rFont val="微軟正黑體"/>
        <family val="2"/>
        <charset val="136"/>
      </rPr>
      <t>秀威資訊科技（股）公司</t>
    </r>
  </si>
  <si>
    <r>
      <rPr>
        <sz val="10"/>
        <rFont val="微軟正黑體"/>
        <family val="2"/>
        <charset val="136"/>
      </rPr>
      <t>陳益宗</t>
    </r>
  </si>
  <si>
    <r>
      <t>290</t>
    </r>
    <r>
      <rPr>
        <sz val="10"/>
        <rFont val="微軟正黑體"/>
        <family val="2"/>
        <charset val="136"/>
      </rPr>
      <t>術數；迷信</t>
    </r>
  </si>
  <si>
    <r>
      <rPr>
        <sz val="10"/>
        <rFont val="微軟正黑體"/>
        <family val="2"/>
        <charset val="136"/>
      </rPr>
      <t>寂天文化事業股份有限公司</t>
    </r>
  </si>
  <si>
    <r>
      <rPr>
        <sz val="10"/>
        <rFont val="微軟正黑體"/>
        <family val="2"/>
        <charset val="136"/>
      </rPr>
      <t>當英語邂逅美食</t>
    </r>
  </si>
  <si>
    <r>
      <t>Pei-Lin Lee</t>
    </r>
    <r>
      <rPr>
        <sz val="10"/>
        <rFont val="微軟正黑體"/>
        <family val="2"/>
        <charset val="136"/>
      </rPr>
      <t>，</t>
    </r>
    <r>
      <rPr>
        <sz val="10"/>
        <rFont val="Times New Roman"/>
        <family val="1"/>
      </rPr>
      <t>Iain Findlay Melville</t>
    </r>
  </si>
  <si>
    <r>
      <rPr>
        <sz val="10"/>
        <rFont val="微軟正黑體"/>
        <family val="2"/>
        <charset val="136"/>
      </rPr>
      <t>電腦程式語言</t>
    </r>
    <phoneticPr fontId="2" type="noConversion"/>
  </si>
  <si>
    <r>
      <rPr>
        <sz val="10"/>
        <rFont val="微軟正黑體"/>
        <family val="2"/>
        <charset val="136"/>
      </rPr>
      <t>電腦程式語言</t>
    </r>
    <phoneticPr fontId="9" type="noConversion"/>
  </si>
  <si>
    <r>
      <rPr>
        <sz val="10"/>
        <rFont val="微軟正黑體"/>
        <family val="2"/>
        <charset val="136"/>
      </rPr>
      <t>行政院新聞局</t>
    </r>
  </si>
  <si>
    <r>
      <rPr>
        <sz val="10"/>
        <rFont val="微軟正黑體"/>
        <family val="2"/>
        <charset val="136"/>
      </rPr>
      <t>憲業企管顧問有限公司</t>
    </r>
  </si>
  <si>
    <r>
      <rPr>
        <sz val="10"/>
        <rFont val="微軟正黑體"/>
        <family val="2"/>
        <charset val="136"/>
      </rPr>
      <t>經營顧問叢書</t>
    </r>
    <r>
      <rPr>
        <sz val="10"/>
        <rFont val="Times New Roman"/>
        <family val="1"/>
      </rPr>
      <t>212</t>
    </r>
  </si>
  <si>
    <r>
      <rPr>
        <sz val="10"/>
        <rFont val="微軟正黑體"/>
        <family val="2"/>
        <charset val="136"/>
      </rPr>
      <t>增訂</t>
    </r>
    <r>
      <rPr>
        <sz val="10"/>
        <rFont val="Times New Roman"/>
        <family val="1"/>
      </rPr>
      <t>2</t>
    </r>
    <r>
      <rPr>
        <sz val="10"/>
        <rFont val="微軟正黑體"/>
        <family val="2"/>
        <charset val="136"/>
      </rPr>
      <t>版</t>
    </r>
  </si>
  <si>
    <r>
      <rPr>
        <sz val="10"/>
        <rFont val="微軟正黑體"/>
        <family val="2"/>
        <charset val="136"/>
      </rPr>
      <t>任賢旺</t>
    </r>
  </si>
  <si>
    <r>
      <t>490</t>
    </r>
    <r>
      <rPr>
        <sz val="10"/>
        <rFont val="微軟正黑體"/>
        <family val="2"/>
        <charset val="136"/>
      </rPr>
      <t>商業；經營業</t>
    </r>
  </si>
  <si>
    <r>
      <rPr>
        <sz val="10"/>
        <rFont val="微軟正黑體"/>
        <family val="2"/>
        <charset val="136"/>
      </rPr>
      <t>李理</t>
    </r>
  </si>
  <si>
    <t>星空不滅</t>
    <phoneticPr fontId="9" type="noConversion"/>
  </si>
  <si>
    <r>
      <rPr>
        <sz val="10"/>
        <rFont val="微軟正黑體"/>
        <family val="2"/>
        <charset val="136"/>
      </rPr>
      <t>新地文化藝術有限公司</t>
    </r>
    <phoneticPr fontId="9" type="noConversion"/>
  </si>
  <si>
    <r>
      <rPr>
        <sz val="10"/>
        <rFont val="微軟正黑體"/>
        <family val="2"/>
        <charset val="136"/>
      </rPr>
      <t>蘇葉</t>
    </r>
    <phoneticPr fontId="9" type="noConversion"/>
  </si>
  <si>
    <r>
      <t>8</t>
    </r>
    <r>
      <rPr>
        <sz val="10"/>
        <rFont val="微軟正黑體"/>
        <family val="2"/>
        <charset val="136"/>
      </rPr>
      <t>語言文學類</t>
    </r>
    <phoneticPr fontId="9" type="noConversion"/>
  </si>
  <si>
    <r>
      <t>850</t>
    </r>
    <r>
      <rPr>
        <sz val="10"/>
        <rFont val="微軟正黑體"/>
        <family val="2"/>
        <charset val="136"/>
      </rPr>
      <t>中國各種文學</t>
    </r>
    <phoneticPr fontId="9" type="noConversion"/>
  </si>
  <si>
    <t>休閒活動設計─由農業資源開始 </t>
    <phoneticPr fontId="2" type="noConversion"/>
  </si>
  <si>
    <r>
      <rPr>
        <sz val="10"/>
        <rFont val="微軟正黑體"/>
        <family val="2"/>
        <charset val="136"/>
      </rPr>
      <t>全華圖書股份有限公司</t>
    </r>
  </si>
  <si>
    <r>
      <rPr>
        <sz val="10"/>
        <rFont val="微軟正黑體"/>
        <family val="2"/>
        <charset val="136"/>
      </rPr>
      <t>葉美秀</t>
    </r>
  </si>
  <si>
    <r>
      <t>990</t>
    </r>
    <r>
      <rPr>
        <sz val="10"/>
        <rFont val="微軟正黑體"/>
        <family val="2"/>
        <charset val="136"/>
      </rPr>
      <t>遊藝及休閒活動</t>
    </r>
  </si>
  <si>
    <r>
      <rPr>
        <sz val="10"/>
        <rFont val="微軟正黑體"/>
        <family val="2"/>
        <charset val="136"/>
      </rPr>
      <t>社會科學</t>
    </r>
    <phoneticPr fontId="2" type="noConversion"/>
  </si>
  <si>
    <r>
      <rPr>
        <sz val="10"/>
        <rFont val="微軟正黑體"/>
        <family val="2"/>
        <charset val="136"/>
      </rPr>
      <t>國立屏東教育大學</t>
    </r>
  </si>
  <si>
    <r>
      <rPr>
        <sz val="10"/>
        <rFont val="微軟正黑體"/>
        <family val="2"/>
        <charset val="136"/>
      </rPr>
      <t>鍾志正，張健豐</t>
    </r>
  </si>
  <si>
    <r>
      <rPr>
        <sz val="10"/>
        <rFont val="微軟正黑體"/>
        <family val="2"/>
        <charset val="136"/>
      </rPr>
      <t>吳瓊恩</t>
    </r>
  </si>
  <si>
    <r>
      <rPr>
        <sz val="10"/>
        <rFont val="微軟正黑體"/>
        <family val="2"/>
        <charset val="136"/>
      </rPr>
      <t>王曉波</t>
    </r>
  </si>
  <si>
    <r>
      <rPr>
        <sz val="10"/>
        <rFont val="微軟正黑體"/>
        <family val="2"/>
        <charset val="136"/>
      </rPr>
      <t>財團法人兩岸交流遠景基金會</t>
    </r>
  </si>
  <si>
    <r>
      <rPr>
        <sz val="10"/>
        <rFont val="微軟正黑體"/>
        <family val="2"/>
        <charset val="136"/>
      </rPr>
      <t>江丙坤，陳長文，張五岳，張榮恭，傅揀成，童振源，黃奎博，楊念祖，楊渡，劉大年，謝英士，蘇起</t>
    </r>
  </si>
  <si>
    <t>教育</t>
    <phoneticPr fontId="9" type="noConversion"/>
  </si>
  <si>
    <r>
      <rPr>
        <sz val="10"/>
        <rFont val="微軟正黑體"/>
        <family val="2"/>
        <charset val="136"/>
      </rPr>
      <t>心理出版社股份有限公司</t>
    </r>
  </si>
  <si>
    <r>
      <rPr>
        <sz val="10"/>
        <rFont val="微軟正黑體"/>
        <family val="2"/>
        <charset val="136"/>
      </rPr>
      <t>教育現場</t>
    </r>
    <r>
      <rPr>
        <sz val="10"/>
        <rFont val="Times New Roman"/>
        <family val="1"/>
      </rPr>
      <t>19</t>
    </r>
  </si>
  <si>
    <r>
      <rPr>
        <sz val="10"/>
        <rFont val="微軟正黑體"/>
        <family val="2"/>
        <charset val="136"/>
      </rPr>
      <t>張芳全，陳冠蓉，那昇華，陳滄鉦，林永盛，洪毓琄，柯淑慧，蕭玉盞，李建銘，蔡瑞芳，施奈良，張樹閔，林維彬，何佩憶</t>
    </r>
  </si>
  <si>
    <r>
      <rPr>
        <sz val="10"/>
        <rFont val="微軟正黑體"/>
        <family val="2"/>
        <charset val="136"/>
      </rPr>
      <t>設計藝術</t>
    </r>
    <phoneticPr fontId="2" type="noConversion"/>
  </si>
  <si>
    <t>電腦程式語言</t>
    <phoneticPr fontId="14" type="noConversion"/>
  </si>
  <si>
    <r>
      <rPr>
        <sz val="10"/>
        <rFont val="微軟正黑體"/>
        <family val="2"/>
        <charset val="136"/>
      </rPr>
      <t>電腦程式語言</t>
    </r>
  </si>
  <si>
    <r>
      <rPr>
        <sz val="10"/>
        <rFont val="微軟正黑體"/>
        <family val="2"/>
        <charset val="136"/>
      </rPr>
      <t>碁峯資訊股份有限公司</t>
    </r>
  </si>
  <si>
    <r>
      <rPr>
        <sz val="10"/>
        <rFont val="微軟正黑體"/>
        <family val="2"/>
        <charset val="136"/>
      </rPr>
      <t>蔡明志</t>
    </r>
  </si>
  <si>
    <r>
      <t>3</t>
    </r>
    <r>
      <rPr>
        <sz val="10"/>
        <rFont val="微軟正黑體"/>
        <family val="2"/>
        <charset val="136"/>
      </rPr>
      <t>自然科學類</t>
    </r>
  </si>
  <si>
    <r>
      <t>310</t>
    </r>
    <r>
      <rPr>
        <sz val="10"/>
        <rFont val="微軟正黑體"/>
        <family val="2"/>
        <charset val="136"/>
      </rPr>
      <t>數學</t>
    </r>
  </si>
  <si>
    <r>
      <t>360</t>
    </r>
    <r>
      <rPr>
        <sz val="10"/>
        <rFont val="新細明體"/>
        <family val="1"/>
        <charset val="136"/>
      </rPr>
      <t>生物科學</t>
    </r>
  </si>
  <si>
    <r>
      <t>330</t>
    </r>
    <r>
      <rPr>
        <sz val="10"/>
        <rFont val="新細明體"/>
        <family val="1"/>
        <charset val="136"/>
      </rPr>
      <t>物理學</t>
    </r>
  </si>
  <si>
    <r>
      <rPr>
        <sz val="10"/>
        <rFont val="微軟正黑體"/>
        <family val="2"/>
        <charset val="136"/>
      </rPr>
      <t>文津出版社有限公司</t>
    </r>
  </si>
  <si>
    <r>
      <rPr>
        <sz val="10"/>
        <rFont val="微軟正黑體"/>
        <family val="2"/>
        <charset val="136"/>
      </rPr>
      <t>道教文化叢書</t>
    </r>
  </si>
  <si>
    <r>
      <rPr>
        <sz val="10"/>
        <rFont val="微軟正黑體"/>
        <family val="2"/>
        <charset val="136"/>
      </rPr>
      <t>曾維加</t>
    </r>
  </si>
  <si>
    <r>
      <t>230</t>
    </r>
    <r>
      <rPr>
        <sz val="10"/>
        <rFont val="微軟正黑體"/>
        <family val="2"/>
        <charset val="136"/>
      </rPr>
      <t>道教</t>
    </r>
  </si>
  <si>
    <r>
      <rPr>
        <sz val="10"/>
        <rFont val="微軟正黑體"/>
        <family val="2"/>
        <charset val="136"/>
      </rPr>
      <t>法鼓文化事業股份有限公司</t>
    </r>
  </si>
  <si>
    <r>
      <rPr>
        <sz val="10"/>
        <rFont val="微軟正黑體"/>
        <family val="2"/>
        <charset val="136"/>
      </rPr>
      <t>聖嚴法師</t>
    </r>
  </si>
  <si>
    <r>
      <rPr>
        <sz val="10"/>
        <rFont val="微軟正黑體"/>
        <family val="2"/>
        <charset val="136"/>
      </rPr>
      <t>麗文文化事業股份有限公司</t>
    </r>
  </si>
  <si>
    <r>
      <rPr>
        <sz val="10"/>
        <rFont val="微軟正黑體"/>
        <family val="2"/>
        <charset val="136"/>
      </rPr>
      <t>胡順萍</t>
    </r>
  </si>
  <si>
    <r>
      <t>120</t>
    </r>
    <r>
      <rPr>
        <sz val="10"/>
        <rFont val="微軟正黑體"/>
        <family val="2"/>
        <charset val="136"/>
      </rPr>
      <t>中國哲學</t>
    </r>
  </si>
  <si>
    <r>
      <rPr>
        <sz val="10"/>
        <rFont val="微軟正黑體"/>
        <family val="2"/>
        <charset val="136"/>
      </rPr>
      <t>李永熾</t>
    </r>
  </si>
  <si>
    <r>
      <rPr>
        <sz val="10"/>
        <rFont val="微軟正黑體"/>
        <family val="2"/>
        <charset val="136"/>
      </rPr>
      <t>戚嘉林</t>
    </r>
  </si>
  <si>
    <r>
      <rPr>
        <sz val="10"/>
        <rFont val="微軟正黑體"/>
        <family val="2"/>
        <charset val="136"/>
      </rPr>
      <t>王呈祥</t>
    </r>
  </si>
  <si>
    <r>
      <rPr>
        <sz val="10"/>
        <rFont val="微軟正黑體"/>
        <family val="2"/>
        <charset val="136"/>
      </rPr>
      <t>石之瑜</t>
    </r>
  </si>
  <si>
    <r>
      <rPr>
        <sz val="10"/>
        <rFont val="微軟正黑體"/>
        <family val="2"/>
        <charset val="136"/>
      </rPr>
      <t>楊開煌</t>
    </r>
  </si>
  <si>
    <t>一眼就說職場英文會話</t>
    <phoneticPr fontId="14" type="noConversion"/>
  </si>
  <si>
    <t>捷徑文化出版事業有限公司</t>
    <phoneticPr fontId="14" type="noConversion"/>
  </si>
  <si>
    <t>Kevin Zhu，張慈庭，許澄瑄</t>
    <phoneticPr fontId="14" type="noConversion"/>
  </si>
  <si>
    <t>8語言文學類</t>
    <phoneticPr fontId="14" type="noConversion"/>
  </si>
  <si>
    <t>800語言學概論</t>
    <phoneticPr fontId="14" type="noConversion"/>
  </si>
  <si>
    <r>
      <rPr>
        <sz val="10"/>
        <rFont val="微軟正黑體"/>
        <family val="2"/>
        <charset val="136"/>
      </rPr>
      <t>文學小說</t>
    </r>
    <phoneticPr fontId="2" type="noConversion"/>
  </si>
  <si>
    <r>
      <rPr>
        <sz val="10"/>
        <rFont val="新細明體"/>
        <family val="1"/>
        <charset val="136"/>
      </rPr>
      <t>溫肇東（政大科技管理研究所教授）；阮慕驊（</t>
    </r>
    <r>
      <rPr>
        <sz val="10"/>
        <rFont val="Times New Roman"/>
        <family val="1"/>
      </rPr>
      <t>NEWS98</t>
    </r>
    <r>
      <rPr>
        <sz val="10"/>
        <rFont val="新細明體"/>
        <family val="1"/>
        <charset val="136"/>
      </rPr>
      <t>電台「財經晚點名」節目主持人）；趙靖宇（</t>
    </r>
    <r>
      <rPr>
        <sz val="10"/>
        <rFont val="Times New Roman"/>
        <family val="1"/>
      </rPr>
      <t>FM96.7</t>
    </r>
    <r>
      <rPr>
        <sz val="10"/>
        <rFont val="新細明體"/>
        <family val="1"/>
        <charset val="136"/>
      </rPr>
      <t>環宇電台「趙靖宇時間」節目主持人）推薦</t>
    </r>
  </si>
  <si>
    <t>每天玩一點科學遊戲《全世界聰明人都在玩的科學遊戲》</t>
    <phoneticPr fontId="2" type="noConversion"/>
  </si>
  <si>
    <r>
      <rPr>
        <sz val="10"/>
        <rFont val="新細明體"/>
        <family val="1"/>
        <charset val="136"/>
      </rPr>
      <t>姚長安（堂朝數位整合股份有限公司營運長）；姜愛玲（台灣愛喜樂協會講師）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連世昌（律師博士）；郭念洛（教育電台主持人）</t>
    </r>
    <r>
      <rPr>
        <sz val="10"/>
        <rFont val="Times New Roman"/>
        <family val="1"/>
      </rPr>
      <t>;</t>
    </r>
    <r>
      <rPr>
        <sz val="10"/>
        <rFont val="新細明體"/>
        <family val="1"/>
        <charset val="136"/>
      </rPr>
      <t>陳峖暻（投資專家）；陳銘磻（知名作家）等</t>
    </r>
    <r>
      <rPr>
        <sz val="10"/>
        <rFont val="Times New Roman"/>
        <family val="1"/>
      </rPr>
      <t>…</t>
    </r>
    <r>
      <rPr>
        <sz val="10"/>
        <rFont val="新細明體"/>
        <family val="1"/>
        <charset val="136"/>
      </rPr>
      <t>推薦</t>
    </r>
  </si>
  <si>
    <r>
      <rPr>
        <sz val="10"/>
        <rFont val="微軟正黑體"/>
        <family val="2"/>
        <charset val="136"/>
      </rPr>
      <t>文學小說</t>
    </r>
    <phoneticPr fontId="2" type="noConversion"/>
  </si>
  <si>
    <t>時光的腳印－仍然有夢</t>
    <phoneticPr fontId="9" type="noConversion"/>
  </si>
  <si>
    <t>文史哲出版社有限公司</t>
    <phoneticPr fontId="9" type="noConversion"/>
  </si>
  <si>
    <t>侯楨作品集：05</t>
    <phoneticPr fontId="9" type="noConversion"/>
  </si>
  <si>
    <r>
      <rPr>
        <sz val="10"/>
        <rFont val="微軟正黑體"/>
        <family val="2"/>
        <charset val="136"/>
      </rPr>
      <t>電腦程式語言</t>
    </r>
    <phoneticPr fontId="2" type="noConversion"/>
  </si>
  <si>
    <r>
      <t>3</t>
    </r>
    <r>
      <rPr>
        <sz val="10"/>
        <rFont val="新細明體"/>
        <family val="1"/>
        <charset val="136"/>
      </rPr>
      <t>自然科學類</t>
    </r>
  </si>
  <si>
    <r>
      <rPr>
        <sz val="10"/>
        <rFont val="微軟正黑體"/>
        <family val="2"/>
        <charset val="136"/>
      </rPr>
      <t>暢通文化事業有限公司</t>
    </r>
  </si>
  <si>
    <r>
      <rPr>
        <sz val="10"/>
        <rFont val="微軟正黑體"/>
        <family val="2"/>
        <charset val="136"/>
      </rPr>
      <t>拜拜愛台灣</t>
    </r>
    <r>
      <rPr>
        <sz val="10"/>
        <rFont val="Times New Roman"/>
        <family val="1"/>
      </rPr>
      <t>01</t>
    </r>
  </si>
  <si>
    <r>
      <rPr>
        <sz val="10"/>
        <rFont val="微軟正黑體"/>
        <family val="2"/>
        <charset val="136"/>
      </rPr>
      <t>凌志文</t>
    </r>
  </si>
  <si>
    <r>
      <t>270</t>
    </r>
    <r>
      <rPr>
        <sz val="10"/>
        <rFont val="微軟正黑體"/>
        <family val="2"/>
        <charset val="136"/>
      </rPr>
      <t>其他宗教</t>
    </r>
  </si>
  <si>
    <r>
      <rPr>
        <sz val="10"/>
        <rFont val="微軟正黑體"/>
        <family val="2"/>
        <charset val="136"/>
      </rPr>
      <t>台灣第一個命理節目主持人</t>
    </r>
    <r>
      <rPr>
        <sz val="10"/>
        <rFont val="Times New Roman"/>
        <family val="1"/>
      </rPr>
      <t>-</t>
    </r>
    <r>
      <rPr>
        <sz val="10"/>
        <rFont val="微軟正黑體"/>
        <family val="2"/>
        <charset val="136"/>
      </rPr>
      <t>高凌風</t>
    </r>
    <r>
      <rPr>
        <sz val="10"/>
        <rFont val="Times New Roman"/>
        <family val="1"/>
      </rPr>
      <t>;&lt;</t>
    </r>
    <r>
      <rPr>
        <sz val="10"/>
        <rFont val="微軟正黑體"/>
        <family val="2"/>
        <charset val="136"/>
      </rPr>
      <t>暗光鳥新聞</t>
    </r>
    <r>
      <rPr>
        <sz val="10"/>
        <rFont val="Times New Roman"/>
        <family val="1"/>
      </rPr>
      <t>&gt;</t>
    </r>
    <r>
      <rPr>
        <sz val="10"/>
        <rFont val="微軟正黑體"/>
        <family val="2"/>
        <charset val="136"/>
      </rPr>
      <t>節目主持人</t>
    </r>
    <r>
      <rPr>
        <sz val="10"/>
        <rFont val="Times New Roman"/>
        <family val="1"/>
      </rPr>
      <t>-</t>
    </r>
    <r>
      <rPr>
        <sz val="10"/>
        <rFont val="微軟正黑體"/>
        <family val="2"/>
        <charset val="136"/>
      </rPr>
      <t>高哲翰等</t>
    </r>
    <r>
      <rPr>
        <sz val="10"/>
        <rFont val="Times New Roman"/>
        <family val="1"/>
      </rPr>
      <t xml:space="preserve"> </t>
    </r>
    <r>
      <rPr>
        <sz val="10"/>
        <rFont val="微軟正黑體"/>
        <family val="2"/>
        <charset val="136"/>
      </rPr>
      <t>推薦</t>
    </r>
  </si>
  <si>
    <r>
      <rPr>
        <sz val="10"/>
        <rFont val="微軟正黑體"/>
        <family val="2"/>
        <charset val="136"/>
      </rPr>
      <t>廖文豪</t>
    </r>
  </si>
  <si>
    <r>
      <rPr>
        <sz val="10"/>
        <rFont val="微軟正黑體"/>
        <family val="2"/>
        <charset val="136"/>
      </rPr>
      <t>鄭海麟</t>
    </r>
  </si>
  <si>
    <t>教育</t>
    <phoneticPr fontId="9" type="noConversion"/>
  </si>
  <si>
    <r>
      <rPr>
        <sz val="10"/>
        <rFont val="微軟正黑體"/>
        <family val="2"/>
        <charset val="136"/>
      </rPr>
      <t>高雄復文圖書出版社</t>
    </r>
  </si>
  <si>
    <r>
      <rPr>
        <sz val="10"/>
        <rFont val="微軟正黑體"/>
        <family val="2"/>
        <charset val="136"/>
      </rPr>
      <t>中華民國課程與教學學會</t>
    </r>
  </si>
  <si>
    <r>
      <rPr>
        <sz val="10"/>
        <rFont val="微軟正黑體"/>
        <family val="2"/>
        <charset val="136"/>
      </rPr>
      <t>交通部</t>
    </r>
  </si>
  <si>
    <r>
      <rPr>
        <sz val="10"/>
        <rFont val="微軟正黑體"/>
        <family val="2"/>
        <charset val="136"/>
      </rPr>
      <t>國立臺灣工藝研究所，林秀娟</t>
    </r>
  </si>
  <si>
    <r>
      <t>470</t>
    </r>
    <r>
      <rPr>
        <sz val="10"/>
        <rFont val="微軟正黑體"/>
        <family val="2"/>
        <charset val="136"/>
      </rPr>
      <t>製造</t>
    </r>
  </si>
  <si>
    <r>
      <rPr>
        <sz val="10"/>
        <rFont val="微軟正黑體"/>
        <family val="2"/>
        <charset val="136"/>
      </rPr>
      <t>國立臺灣工藝研究所，太魯閣國家公園管理處</t>
    </r>
  </si>
  <si>
    <r>
      <rPr>
        <sz val="10"/>
        <rFont val="微軟正黑體"/>
        <family val="2"/>
        <charset val="136"/>
      </rPr>
      <t>文學小說</t>
    </r>
    <phoneticPr fontId="2" type="noConversion"/>
  </si>
  <si>
    <r>
      <rPr>
        <sz val="10"/>
        <rFont val="微軟正黑體"/>
        <family val="2"/>
        <charset val="136"/>
      </rPr>
      <t>文學小說</t>
    </r>
    <phoneticPr fontId="2" type="noConversion"/>
  </si>
  <si>
    <r>
      <t>1</t>
    </r>
    <r>
      <rPr>
        <sz val="10"/>
        <rFont val="新細明體"/>
        <family val="1"/>
        <charset val="136"/>
      </rPr>
      <t>哲學類</t>
    </r>
  </si>
  <si>
    <r>
      <t>170</t>
    </r>
    <r>
      <rPr>
        <sz val="10"/>
        <rFont val="新細明體"/>
        <family val="1"/>
        <charset val="136"/>
      </rPr>
      <t>心理學</t>
    </r>
  </si>
  <si>
    <r>
      <rPr>
        <sz val="10"/>
        <rFont val="微軟正黑體"/>
        <family val="2"/>
        <charset val="136"/>
      </rPr>
      <t>旺文社股份有限公司</t>
    </r>
  </si>
  <si>
    <r>
      <rPr>
        <sz val="10"/>
        <rFont val="微軟正黑體"/>
        <family val="2"/>
        <charset val="136"/>
      </rPr>
      <t>崇禎王朝</t>
    </r>
  </si>
  <si>
    <r>
      <rPr>
        <sz val="10"/>
        <rFont val="微軟正黑體"/>
        <family val="2"/>
        <charset val="136"/>
      </rPr>
      <t>趙雲聲</t>
    </r>
  </si>
  <si>
    <r>
      <t>850</t>
    </r>
    <r>
      <rPr>
        <sz val="10"/>
        <rFont val="微軟正黑體"/>
        <family val="2"/>
        <charset val="136"/>
      </rPr>
      <t>中國各種文學</t>
    </r>
  </si>
  <si>
    <r>
      <rPr>
        <sz val="10"/>
        <rFont val="微軟正黑體"/>
        <family val="2"/>
        <charset val="136"/>
      </rPr>
      <t>蕭盛和</t>
    </r>
  </si>
  <si>
    <r>
      <rPr>
        <sz val="10"/>
        <rFont val="微軟正黑體"/>
        <family val="2"/>
        <charset val="136"/>
      </rPr>
      <t>華成圖書出版股份有限公司</t>
    </r>
  </si>
  <si>
    <r>
      <rPr>
        <sz val="10"/>
        <rFont val="微軟正黑體"/>
        <family val="2"/>
        <charset val="136"/>
      </rPr>
      <t>自主行系列</t>
    </r>
    <r>
      <rPr>
        <sz val="10"/>
        <rFont val="Times New Roman"/>
        <family val="1"/>
      </rPr>
      <t>B0657</t>
    </r>
  </si>
  <si>
    <r>
      <t>710</t>
    </r>
    <r>
      <rPr>
        <sz val="10"/>
        <rFont val="微軟正黑體"/>
        <family val="2"/>
        <charset val="136"/>
      </rPr>
      <t>世界史地</t>
    </r>
  </si>
  <si>
    <r>
      <t>810</t>
    </r>
    <r>
      <rPr>
        <sz val="10"/>
        <rFont val="新細明體"/>
        <family val="1"/>
        <charset val="136"/>
      </rPr>
      <t>文學總論</t>
    </r>
  </si>
  <si>
    <r>
      <t>220</t>
    </r>
    <r>
      <rPr>
        <sz val="10"/>
        <rFont val="新細明體"/>
        <family val="1"/>
        <charset val="136"/>
      </rPr>
      <t>佛教</t>
    </r>
  </si>
  <si>
    <r>
      <rPr>
        <sz val="10"/>
        <rFont val="微軟正黑體"/>
        <family val="2"/>
        <charset val="136"/>
      </rPr>
      <t>商管財經</t>
    </r>
    <phoneticPr fontId="9" type="noConversion"/>
  </si>
  <si>
    <r>
      <rPr>
        <sz val="10"/>
        <rFont val="微軟正黑體"/>
        <family val="2"/>
        <charset val="136"/>
      </rPr>
      <t>海鴿文化出版圖書有限公司</t>
    </r>
    <phoneticPr fontId="9" type="noConversion"/>
  </si>
  <si>
    <r>
      <rPr>
        <sz val="10"/>
        <rFont val="微軟正黑體"/>
        <family val="2"/>
        <charset val="136"/>
      </rPr>
      <t>華志文化事業有限公司</t>
    </r>
  </si>
  <si>
    <r>
      <rPr>
        <sz val="10"/>
        <rFont val="微軟正黑體"/>
        <family val="2"/>
        <charset val="136"/>
      </rPr>
      <t>中華文化館</t>
    </r>
    <r>
      <rPr>
        <sz val="10"/>
        <rFont val="Times New Roman"/>
        <family val="1"/>
      </rPr>
      <t>002</t>
    </r>
  </si>
  <si>
    <r>
      <rPr>
        <sz val="10"/>
        <rFont val="微軟正黑體"/>
        <family val="2"/>
        <charset val="136"/>
      </rPr>
      <t>誠敬和</t>
    </r>
  </si>
  <si>
    <r>
      <t>190</t>
    </r>
    <r>
      <rPr>
        <sz val="10"/>
        <rFont val="微軟正黑體"/>
        <family val="2"/>
        <charset val="136"/>
      </rPr>
      <t>倫理學</t>
    </r>
  </si>
  <si>
    <r>
      <rPr>
        <sz val="10"/>
        <rFont val="微軟正黑體"/>
        <family val="2"/>
        <charset val="136"/>
      </rPr>
      <t>德威國際文化事業有限公司</t>
    </r>
  </si>
  <si>
    <r>
      <rPr>
        <sz val="10"/>
        <rFont val="微軟正黑體"/>
        <family val="2"/>
        <charset val="136"/>
      </rPr>
      <t>必讀經典</t>
    </r>
    <r>
      <rPr>
        <sz val="10"/>
        <rFont val="Times New Roman"/>
        <family val="1"/>
      </rPr>
      <t>15</t>
    </r>
  </si>
  <si>
    <r>
      <rPr>
        <sz val="10"/>
        <rFont val="微軟正黑體"/>
        <family val="2"/>
        <charset val="136"/>
      </rPr>
      <t>曾國藩</t>
    </r>
  </si>
  <si>
    <r>
      <rPr>
        <sz val="10"/>
        <rFont val="微軟正黑體"/>
        <family val="2"/>
        <charset val="136"/>
      </rPr>
      <t>人文</t>
    </r>
    <phoneticPr fontId="9" type="noConversion"/>
  </si>
  <si>
    <t>我不讓你窮</t>
    <phoneticPr fontId="9" type="noConversion"/>
  </si>
  <si>
    <r>
      <rPr>
        <sz val="10"/>
        <rFont val="微軟正黑體"/>
        <family val="2"/>
        <charset val="136"/>
      </rPr>
      <t>豐華有限公司</t>
    </r>
    <phoneticPr fontId="9" type="noConversion"/>
  </si>
  <si>
    <r>
      <rPr>
        <sz val="10"/>
        <rFont val="微軟正黑體"/>
        <family val="2"/>
        <charset val="136"/>
      </rPr>
      <t>吉城廣</t>
    </r>
    <phoneticPr fontId="9" type="noConversion"/>
  </si>
  <si>
    <r>
      <t>1</t>
    </r>
    <r>
      <rPr>
        <sz val="10"/>
        <rFont val="微軟正黑體"/>
        <family val="2"/>
        <charset val="136"/>
      </rPr>
      <t>哲學類</t>
    </r>
    <phoneticPr fontId="9" type="noConversion"/>
  </si>
  <si>
    <r>
      <t>170</t>
    </r>
    <r>
      <rPr>
        <sz val="10"/>
        <rFont val="微軟正黑體"/>
        <family val="2"/>
        <charset val="136"/>
      </rPr>
      <t>心理學</t>
    </r>
    <phoneticPr fontId="9" type="noConversion"/>
  </si>
  <si>
    <r>
      <rPr>
        <sz val="10"/>
        <rFont val="微軟正黑體"/>
        <family val="2"/>
        <charset val="136"/>
      </rPr>
      <t>繪虹企業股份有限公司</t>
    </r>
  </si>
  <si>
    <r>
      <rPr>
        <sz val="10"/>
        <rFont val="微軟正黑體"/>
        <family val="2"/>
        <charset val="136"/>
      </rPr>
      <t>張璐華</t>
    </r>
  </si>
  <si>
    <r>
      <rPr>
        <sz val="10"/>
        <rFont val="微軟正黑體"/>
        <family val="2"/>
        <charset val="136"/>
      </rPr>
      <t>張玉彬</t>
    </r>
  </si>
  <si>
    <r>
      <rPr>
        <sz val="10"/>
        <rFont val="微軟正黑體"/>
        <family val="2"/>
        <charset val="136"/>
      </rPr>
      <t>敬文東</t>
    </r>
  </si>
  <si>
    <r>
      <rPr>
        <sz val="10"/>
        <rFont val="微軟正黑體"/>
        <family val="2"/>
        <charset val="136"/>
      </rPr>
      <t>蓋亞文化有限公司</t>
    </r>
  </si>
  <si>
    <r>
      <rPr>
        <sz val="10"/>
        <rFont val="微軟正黑體"/>
        <family val="2"/>
        <charset val="136"/>
      </rPr>
      <t>九把刀</t>
    </r>
  </si>
  <si>
    <r>
      <rPr>
        <sz val="10"/>
        <rFont val="微軟正黑體"/>
        <family val="2"/>
        <charset val="136"/>
      </rPr>
      <t>名鑑文化編輯部</t>
    </r>
  </si>
  <si>
    <r>
      <rPr>
        <sz val="10"/>
        <rFont val="微軟正黑體"/>
        <family val="2"/>
        <charset val="136"/>
      </rPr>
      <t>國立清華大學出版社</t>
    </r>
  </si>
  <si>
    <r>
      <rPr>
        <sz val="10"/>
        <rFont val="微軟正黑體"/>
        <family val="2"/>
        <charset val="136"/>
      </rPr>
      <t>清華大學自然保育社</t>
    </r>
  </si>
  <si>
    <r>
      <t>370</t>
    </r>
    <r>
      <rPr>
        <sz val="10"/>
        <rFont val="微軟正黑體"/>
        <family val="2"/>
        <charset val="136"/>
      </rPr>
      <t>植物學</t>
    </r>
  </si>
  <si>
    <r>
      <rPr>
        <sz val="10"/>
        <rFont val="微軟正黑體"/>
        <family val="2"/>
        <charset val="136"/>
      </rPr>
      <t>韓僕</t>
    </r>
  </si>
  <si>
    <r>
      <t>590</t>
    </r>
    <r>
      <rPr>
        <sz val="10"/>
        <rFont val="微軟正黑體"/>
        <family val="2"/>
        <charset val="136"/>
      </rPr>
      <t>軍事</t>
    </r>
  </si>
  <si>
    <r>
      <rPr>
        <sz val="10"/>
        <rFont val="微軟正黑體"/>
        <family val="2"/>
        <charset val="136"/>
      </rPr>
      <t>知兵堂叢書精選：</t>
    </r>
    <r>
      <rPr>
        <sz val="10"/>
        <rFont val="Times New Roman"/>
        <family val="1"/>
      </rPr>
      <t>8</t>
    </r>
  </si>
  <si>
    <r>
      <rPr>
        <sz val="10"/>
        <rFont val="微軟正黑體"/>
        <family val="2"/>
        <charset val="136"/>
      </rPr>
      <t>王逸之</t>
    </r>
  </si>
  <si>
    <r>
      <rPr>
        <sz val="10"/>
        <rFont val="微軟正黑體"/>
        <family val="2"/>
        <charset val="136"/>
      </rPr>
      <t>潘朝陽</t>
    </r>
  </si>
  <si>
    <r>
      <t>0</t>
    </r>
    <r>
      <rPr>
        <sz val="10"/>
        <rFont val="微軟正黑體"/>
        <family val="2"/>
        <charset val="136"/>
      </rPr>
      <t>總類</t>
    </r>
  </si>
  <si>
    <r>
      <t>070</t>
    </r>
    <r>
      <rPr>
        <sz val="10"/>
        <rFont val="微軟正黑體"/>
        <family val="2"/>
        <charset val="136"/>
      </rPr>
      <t>普通論叢</t>
    </r>
  </si>
  <si>
    <r>
      <rPr>
        <sz val="10"/>
        <rFont val="微軟正黑體"/>
        <family val="2"/>
        <charset val="136"/>
      </rPr>
      <t>海洋文化事業有限公司</t>
    </r>
  </si>
  <si>
    <r>
      <rPr>
        <sz val="10"/>
        <rFont val="微軟正黑體"/>
        <family val="2"/>
        <charset val="136"/>
      </rPr>
      <t>頂尖領導</t>
    </r>
    <r>
      <rPr>
        <sz val="10"/>
        <rFont val="Times New Roman"/>
        <family val="1"/>
      </rPr>
      <t>149</t>
    </r>
  </si>
  <si>
    <r>
      <rPr>
        <sz val="10"/>
        <rFont val="微軟正黑體"/>
        <family val="2"/>
        <charset val="136"/>
      </rPr>
      <t>東離子</t>
    </r>
  </si>
  <si>
    <r>
      <rPr>
        <sz val="10"/>
        <rFont val="微軟正黑體"/>
        <family val="2"/>
        <charset val="136"/>
      </rPr>
      <t>智慧人生</t>
    </r>
    <r>
      <rPr>
        <sz val="10"/>
        <rFont val="Times New Roman"/>
        <family val="1"/>
      </rPr>
      <t>02</t>
    </r>
  </si>
  <si>
    <r>
      <rPr>
        <sz val="10"/>
        <rFont val="微軟正黑體"/>
        <family val="2"/>
        <charset val="136"/>
      </rPr>
      <t>林昊</t>
    </r>
  </si>
  <si>
    <t>有心機不如懂「心忌」─女人婚戀36忌</t>
    <phoneticPr fontId="2" type="noConversion"/>
  </si>
  <si>
    <r>
      <t xml:space="preserve">730 </t>
    </r>
    <r>
      <rPr>
        <sz val="10"/>
        <rFont val="新細明體"/>
        <family val="1"/>
        <charset val="136"/>
      </rPr>
      <t>亞洲史地</t>
    </r>
  </si>
  <si>
    <r>
      <t>870</t>
    </r>
    <r>
      <rPr>
        <sz val="10"/>
        <rFont val="新細明體"/>
        <family val="1"/>
        <charset val="136"/>
      </rPr>
      <t>西洋文學</t>
    </r>
  </si>
  <si>
    <t>三星崛起：韓國經濟的推手</t>
    <phoneticPr fontId="2" type="noConversion"/>
  </si>
  <si>
    <r>
      <rPr>
        <sz val="10"/>
        <rFont val="微軟正黑體"/>
        <family val="2"/>
        <charset val="136"/>
      </rPr>
      <t>文學小說</t>
    </r>
    <phoneticPr fontId="2" type="noConversion"/>
  </si>
  <si>
    <r>
      <t>780</t>
    </r>
    <r>
      <rPr>
        <sz val="10"/>
        <rFont val="新細明體"/>
        <family val="1"/>
        <charset val="136"/>
      </rPr>
      <t>傳記</t>
    </r>
  </si>
  <si>
    <r>
      <rPr>
        <sz val="10"/>
        <rFont val="新細明體"/>
        <family val="1"/>
        <charset val="136"/>
      </rPr>
      <t>黑幼龍（卡內基訓練負責人）；張旭嵐（</t>
    </r>
    <r>
      <rPr>
        <sz val="10"/>
        <rFont val="Times New Roman"/>
        <family val="1"/>
      </rPr>
      <t>1111</t>
    </r>
    <r>
      <rPr>
        <sz val="10"/>
        <rFont val="新細明體"/>
        <family val="1"/>
        <charset val="136"/>
      </rPr>
      <t>人力銀行發言人）推薦</t>
    </r>
  </si>
  <si>
    <t>教育</t>
    <phoneticPr fontId="9" type="noConversion"/>
  </si>
  <si>
    <r>
      <rPr>
        <sz val="10"/>
        <rFont val="新細明體"/>
        <family val="1"/>
        <charset val="136"/>
      </rPr>
      <t>呂寶靜（國立政治大學社會工作研究所教授）；蘇承薇（新北市秀朗國小附設幼兒園老師）；因幡美知郎（天津日本人會會長、天津櫻花幼稚園園長）推薦</t>
    </r>
  </si>
  <si>
    <t>教育</t>
    <phoneticPr fontId="9" type="noConversion"/>
  </si>
  <si>
    <r>
      <t>560</t>
    </r>
    <r>
      <rPr>
        <sz val="10"/>
        <rFont val="新細明體"/>
        <family val="1"/>
        <charset val="136"/>
      </rPr>
      <t>財政</t>
    </r>
  </si>
  <si>
    <t>讓幸福來敲門〈羅素大學聯盟最熱門的九堂扭轉人生課〉</t>
    <phoneticPr fontId="2" type="noConversion"/>
  </si>
  <si>
    <r>
      <rPr>
        <sz val="10"/>
        <rFont val="微軟正黑體"/>
        <family val="2"/>
        <charset val="136"/>
      </rPr>
      <t>電腦程式語言</t>
    </r>
    <phoneticPr fontId="9" type="noConversion"/>
  </si>
  <si>
    <r>
      <rPr>
        <sz val="10"/>
        <rFont val="微軟正黑體"/>
        <family val="2"/>
        <charset val="136"/>
      </rPr>
      <t>設計藝術</t>
    </r>
    <phoneticPr fontId="2" type="noConversion"/>
  </si>
  <si>
    <t>《玉茗堂四夢》戲劇危機研究</t>
    <phoneticPr fontId="9" type="noConversion"/>
  </si>
  <si>
    <t>文史哲出版社有限公司</t>
    <phoneticPr fontId="9" type="noConversion"/>
  </si>
  <si>
    <t>文史哲學集成：615</t>
    <phoneticPr fontId="9" type="noConversion"/>
  </si>
  <si>
    <t>于復華</t>
    <phoneticPr fontId="9" type="noConversion"/>
  </si>
  <si>
    <r>
      <rPr>
        <sz val="10"/>
        <rFont val="微軟正黑體"/>
        <family val="2"/>
        <charset val="136"/>
      </rPr>
      <t>千華數位文化股份有限公司</t>
    </r>
  </si>
  <si>
    <r>
      <rPr>
        <sz val="10"/>
        <rFont val="微軟正黑體"/>
        <family val="2"/>
        <charset val="136"/>
      </rPr>
      <t>軍職編輯小組</t>
    </r>
  </si>
  <si>
    <r>
      <rPr>
        <sz val="10"/>
        <rFont val="微軟正黑體"/>
        <family val="2"/>
        <charset val="136"/>
      </rPr>
      <t>電腦程式語言</t>
    </r>
    <phoneticPr fontId="2" type="noConversion"/>
  </si>
  <si>
    <r>
      <rPr>
        <sz val="10"/>
        <rFont val="微軟正黑體"/>
        <family val="2"/>
        <charset val="136"/>
      </rPr>
      <t>文學小說</t>
    </r>
    <phoneticPr fontId="9" type="noConversion"/>
  </si>
  <si>
    <r>
      <rPr>
        <sz val="10"/>
        <rFont val="微軟正黑體"/>
        <family val="2"/>
        <charset val="136"/>
      </rPr>
      <t>繁星多媒體</t>
    </r>
  </si>
  <si>
    <r>
      <rPr>
        <sz val="10"/>
        <rFont val="微軟正黑體"/>
        <family val="2"/>
        <charset val="136"/>
      </rPr>
      <t>繁星編輯部</t>
    </r>
    <r>
      <rPr>
        <sz val="10"/>
        <rFont val="Times New Roman"/>
        <family val="1"/>
      </rPr>
      <t>(</t>
    </r>
    <r>
      <rPr>
        <sz val="10"/>
        <rFont val="微軟正黑體"/>
        <family val="2"/>
        <charset val="136"/>
      </rPr>
      <t>編</t>
    </r>
    <r>
      <rPr>
        <sz val="10"/>
        <rFont val="Times New Roman"/>
        <family val="1"/>
      </rPr>
      <t>)</t>
    </r>
  </si>
  <si>
    <r>
      <rPr>
        <sz val="10"/>
        <rFont val="微軟正黑體"/>
        <family val="2"/>
        <charset val="136"/>
      </rPr>
      <t>幸福空間有限公司</t>
    </r>
  </si>
  <si>
    <r>
      <rPr>
        <sz val="10"/>
        <rFont val="微軟正黑體"/>
        <family val="2"/>
        <charset val="136"/>
      </rPr>
      <t>幸福空間編輯部</t>
    </r>
  </si>
  <si>
    <r>
      <rPr>
        <sz val="10"/>
        <rFont val="微軟正黑體"/>
        <family val="2"/>
        <charset val="136"/>
      </rPr>
      <t>電腦程式語言</t>
    </r>
    <phoneticPr fontId="2" type="noConversion"/>
  </si>
  <si>
    <r>
      <rPr>
        <sz val="10"/>
        <rFont val="微軟正黑體"/>
        <family val="2"/>
        <charset val="136"/>
      </rPr>
      <t>人文</t>
    </r>
    <phoneticPr fontId="9" type="noConversion"/>
  </si>
  <si>
    <t>中古漢語詞彙特色管窺</t>
    <phoneticPr fontId="9" type="noConversion"/>
  </si>
  <si>
    <r>
      <rPr>
        <sz val="10"/>
        <rFont val="微軟正黑體"/>
        <family val="2"/>
        <charset val="136"/>
      </rPr>
      <t>萬卷樓圖書股份有限公司</t>
    </r>
    <phoneticPr fontId="9" type="noConversion"/>
  </si>
  <si>
    <r>
      <rPr>
        <sz val="10"/>
        <rFont val="微軟正黑體"/>
        <family val="2"/>
        <charset val="136"/>
      </rPr>
      <t>周玟慧</t>
    </r>
    <phoneticPr fontId="9" type="noConversion"/>
  </si>
  <si>
    <t>教育</t>
    <phoneticPr fontId="9" type="noConversion"/>
  </si>
  <si>
    <r>
      <rPr>
        <sz val="10"/>
        <rFont val="微軟正黑體"/>
        <family val="2"/>
        <charset val="136"/>
      </rPr>
      <t>賽斯文化事業有限公司</t>
    </r>
  </si>
  <si>
    <r>
      <rPr>
        <sz val="10"/>
        <rFont val="微軟正黑體"/>
        <family val="2"/>
        <charset val="136"/>
      </rPr>
      <t>張鴻玉</t>
    </r>
  </si>
  <si>
    <r>
      <rPr>
        <sz val="10"/>
        <rFont val="微軟正黑體"/>
        <family val="2"/>
        <charset val="136"/>
      </rPr>
      <t>讀品文化</t>
    </r>
  </si>
  <si>
    <r>
      <rPr>
        <sz val="10"/>
        <rFont val="微軟正黑體"/>
        <family val="2"/>
        <charset val="136"/>
      </rPr>
      <t>全方位學習系列</t>
    </r>
    <r>
      <rPr>
        <sz val="10"/>
        <rFont val="Times New Roman"/>
        <family val="1"/>
      </rPr>
      <t>:27</t>
    </r>
  </si>
  <si>
    <r>
      <rPr>
        <sz val="10"/>
        <rFont val="微軟正黑體"/>
        <family val="2"/>
        <charset val="136"/>
      </rPr>
      <t>蕭然</t>
    </r>
  </si>
  <si>
    <r>
      <rPr>
        <sz val="10"/>
        <rFont val="微軟正黑體"/>
        <family val="2"/>
        <charset val="136"/>
      </rPr>
      <t>林千慧</t>
    </r>
  </si>
  <si>
    <r>
      <rPr>
        <sz val="10"/>
        <rFont val="微軟正黑體"/>
        <family val="2"/>
        <charset val="136"/>
      </rPr>
      <t>前行政院衛生署署長</t>
    </r>
    <r>
      <rPr>
        <sz val="10"/>
        <rFont val="Times New Roman"/>
        <family val="1"/>
      </rPr>
      <t>-</t>
    </r>
    <r>
      <rPr>
        <sz val="10"/>
        <rFont val="微軟正黑體"/>
        <family val="2"/>
        <charset val="136"/>
      </rPr>
      <t>葉金川</t>
    </r>
    <r>
      <rPr>
        <sz val="10"/>
        <rFont val="Times New Roman"/>
        <family val="1"/>
      </rPr>
      <t>;</t>
    </r>
    <r>
      <rPr>
        <sz val="10"/>
        <rFont val="微軟正黑體"/>
        <family val="2"/>
        <charset val="136"/>
      </rPr>
      <t>日本東京大學工學院工學博士</t>
    </r>
    <r>
      <rPr>
        <sz val="10"/>
        <rFont val="Times New Roman"/>
        <family val="1"/>
      </rPr>
      <t>-</t>
    </r>
    <r>
      <rPr>
        <sz val="10"/>
        <rFont val="微軟正黑體"/>
        <family val="2"/>
        <charset val="136"/>
      </rPr>
      <t>蔡仁惠</t>
    </r>
    <r>
      <rPr>
        <sz val="10"/>
        <rFont val="Times New Roman"/>
        <family val="1"/>
      </rPr>
      <t>;</t>
    </r>
    <r>
      <rPr>
        <sz val="10"/>
        <rFont val="微軟正黑體"/>
        <family val="2"/>
        <charset val="136"/>
      </rPr>
      <t>修行畫家</t>
    </r>
    <r>
      <rPr>
        <sz val="10"/>
        <rFont val="Times New Roman"/>
        <family val="1"/>
      </rPr>
      <t>-</t>
    </r>
    <r>
      <rPr>
        <sz val="10"/>
        <rFont val="微軟正黑體"/>
        <family val="2"/>
        <charset val="136"/>
      </rPr>
      <t>央金卓嘎</t>
    </r>
    <r>
      <rPr>
        <sz val="10"/>
        <rFont val="Times New Roman"/>
        <family val="1"/>
      </rPr>
      <t xml:space="preserve">     </t>
    </r>
    <r>
      <rPr>
        <sz val="10"/>
        <rFont val="微軟正黑體"/>
        <family val="2"/>
        <charset val="136"/>
      </rPr>
      <t>推薦</t>
    </r>
  </si>
  <si>
    <r>
      <rPr>
        <sz val="10"/>
        <rFont val="微軟正黑體"/>
        <family val="2"/>
        <charset val="136"/>
      </rPr>
      <t>生活</t>
    </r>
    <phoneticPr fontId="2" type="noConversion"/>
  </si>
  <si>
    <r>
      <rPr>
        <sz val="10"/>
        <rFont val="微軟正黑體"/>
        <family val="2"/>
        <charset val="136"/>
      </rPr>
      <t>智學堂</t>
    </r>
  </si>
  <si>
    <r>
      <rPr>
        <sz val="10"/>
        <rFont val="微軟正黑體"/>
        <family val="2"/>
        <charset val="136"/>
      </rPr>
      <t>春之霖</t>
    </r>
  </si>
  <si>
    <r>
      <rPr>
        <sz val="10"/>
        <rFont val="微軟正黑體"/>
        <family val="2"/>
        <charset val="136"/>
      </rPr>
      <t>不求人系列：</t>
    </r>
    <r>
      <rPr>
        <sz val="10"/>
        <rFont val="Times New Roman"/>
        <family val="1"/>
      </rPr>
      <t>02</t>
    </r>
  </si>
  <si>
    <r>
      <rPr>
        <sz val="10"/>
        <rFont val="微軟正黑體"/>
        <family val="2"/>
        <charset val="136"/>
      </rPr>
      <t>華威國際</t>
    </r>
  </si>
  <si>
    <r>
      <rPr>
        <sz val="10"/>
        <rFont val="微軟正黑體"/>
        <family val="2"/>
        <charset val="136"/>
      </rPr>
      <t>李寧</t>
    </r>
  </si>
  <si>
    <r>
      <rPr>
        <sz val="10"/>
        <rFont val="微軟正黑體"/>
        <family val="2"/>
        <charset val="136"/>
      </rPr>
      <t>教育部</t>
    </r>
  </si>
  <si>
    <r>
      <rPr>
        <sz val="10"/>
        <rFont val="微軟正黑體"/>
        <family val="2"/>
        <charset val="136"/>
      </rPr>
      <t>教育部，畢恆達，游美惠，張玨</t>
    </r>
  </si>
  <si>
    <r>
      <rPr>
        <sz val="10"/>
        <rFont val="微軟正黑體"/>
        <family val="2"/>
        <charset val="136"/>
      </rPr>
      <t>臺北市立兒童育樂中心</t>
    </r>
  </si>
  <si>
    <r>
      <rPr>
        <sz val="10"/>
        <rFont val="微軟正黑體"/>
        <family val="2"/>
        <charset val="136"/>
      </rPr>
      <t>吳立萍</t>
    </r>
  </si>
  <si>
    <r>
      <t>300</t>
    </r>
    <r>
      <rPr>
        <sz val="10"/>
        <rFont val="微軟正黑體"/>
        <family val="2"/>
        <charset val="136"/>
      </rPr>
      <t>科學總論</t>
    </r>
  </si>
  <si>
    <r>
      <rPr>
        <sz val="10"/>
        <rFont val="微軟正黑體"/>
        <family val="2"/>
        <charset val="136"/>
      </rPr>
      <t>知兵堂出版社</t>
    </r>
  </si>
  <si>
    <r>
      <rPr>
        <sz val="10"/>
        <rFont val="微軟正黑體"/>
        <family val="2"/>
        <charset val="136"/>
      </rPr>
      <t>戰場特刊</t>
    </r>
    <r>
      <rPr>
        <sz val="10"/>
        <rFont val="Times New Roman"/>
        <family val="1"/>
      </rPr>
      <t>18</t>
    </r>
  </si>
  <si>
    <r>
      <rPr>
        <sz val="10"/>
        <rFont val="微軟正黑體"/>
        <family val="2"/>
        <charset val="136"/>
      </rPr>
      <t>劉怡</t>
    </r>
  </si>
  <si>
    <r>
      <rPr>
        <sz val="10"/>
        <rFont val="微軟正黑體"/>
        <family val="2"/>
        <charset val="136"/>
      </rPr>
      <t>戰場特刊</t>
    </r>
    <r>
      <rPr>
        <sz val="10"/>
        <rFont val="Times New Roman"/>
        <family val="1"/>
      </rPr>
      <t>16</t>
    </r>
  </si>
  <si>
    <r>
      <rPr>
        <sz val="10"/>
        <rFont val="微軟正黑體"/>
        <family val="2"/>
        <charset val="136"/>
      </rPr>
      <t>冬初陽</t>
    </r>
  </si>
  <si>
    <r>
      <rPr>
        <sz val="10"/>
        <rFont val="微軟正黑體"/>
        <family val="2"/>
        <charset val="136"/>
      </rPr>
      <t>戰場特刊</t>
    </r>
    <r>
      <rPr>
        <sz val="10"/>
        <rFont val="Times New Roman"/>
        <family val="1"/>
      </rPr>
      <t>10</t>
    </r>
  </si>
  <si>
    <r>
      <rPr>
        <sz val="10"/>
        <rFont val="微軟正黑體"/>
        <family val="2"/>
        <charset val="136"/>
      </rPr>
      <t>劉楊</t>
    </r>
  </si>
  <si>
    <r>
      <t>4</t>
    </r>
    <r>
      <rPr>
        <sz val="10"/>
        <rFont val="微軟正黑體"/>
        <family val="2"/>
        <charset val="136"/>
      </rPr>
      <t>版</t>
    </r>
  </si>
  <si>
    <r>
      <rPr>
        <sz val="10"/>
        <rFont val="微軟正黑體"/>
        <family val="2"/>
        <charset val="136"/>
      </rPr>
      <t>葉宜婷</t>
    </r>
  </si>
  <si>
    <r>
      <t>6</t>
    </r>
    <r>
      <rPr>
        <sz val="10"/>
        <rFont val="微軟正黑體"/>
        <family val="2"/>
        <charset val="136"/>
      </rPr>
      <t>版</t>
    </r>
  </si>
  <si>
    <r>
      <rPr>
        <sz val="10"/>
        <rFont val="微軟正黑體"/>
        <family val="2"/>
        <charset val="136"/>
      </rPr>
      <t>士明圖書文化事業有限公司</t>
    </r>
  </si>
  <si>
    <r>
      <rPr>
        <sz val="10"/>
        <rFont val="微軟正黑體"/>
        <family val="2"/>
        <charset val="136"/>
      </rPr>
      <t>李如霞工作室</t>
    </r>
  </si>
  <si>
    <r>
      <t>560</t>
    </r>
    <r>
      <rPr>
        <sz val="10"/>
        <rFont val="微軟正黑體"/>
        <family val="2"/>
        <charset val="136"/>
      </rPr>
      <t>財政</t>
    </r>
  </si>
  <si>
    <r>
      <t>550</t>
    </r>
    <r>
      <rPr>
        <sz val="10"/>
        <rFont val="微軟正黑體"/>
        <family val="2"/>
        <charset val="136"/>
      </rPr>
      <t>經濟</t>
    </r>
  </si>
  <si>
    <r>
      <rPr>
        <sz val="10"/>
        <rFont val="微軟正黑體"/>
        <family val="2"/>
        <charset val="136"/>
      </rPr>
      <t>白波</t>
    </r>
  </si>
  <si>
    <t>教育</t>
    <phoneticPr fontId="9" type="noConversion"/>
  </si>
  <si>
    <r>
      <rPr>
        <sz val="10"/>
        <rFont val="微軟正黑體"/>
        <family val="2"/>
        <charset val="136"/>
      </rPr>
      <t>凱信企業管理顧問有限公司</t>
    </r>
  </si>
  <si>
    <r>
      <rPr>
        <sz val="10"/>
        <rFont val="微軟正黑體"/>
        <family val="2"/>
        <charset val="136"/>
      </rPr>
      <t>好學習</t>
    </r>
    <r>
      <rPr>
        <sz val="10"/>
        <rFont val="Times New Roman"/>
        <family val="1"/>
      </rPr>
      <t>25</t>
    </r>
  </si>
  <si>
    <r>
      <rPr>
        <sz val="10"/>
        <rFont val="微軟正黑體"/>
        <family val="2"/>
        <charset val="136"/>
      </rPr>
      <t>奈奈子</t>
    </r>
  </si>
  <si>
    <r>
      <rPr>
        <sz val="10"/>
        <rFont val="微軟正黑體"/>
        <family val="2"/>
        <charset val="136"/>
      </rPr>
      <t>悟因法師</t>
    </r>
    <r>
      <rPr>
        <sz val="10"/>
        <rFont val="Times New Roman"/>
        <family val="1"/>
      </rPr>
      <t xml:space="preserve"> </t>
    </r>
    <r>
      <rPr>
        <sz val="10"/>
        <rFont val="微軟正黑體"/>
        <family val="2"/>
        <charset val="136"/>
      </rPr>
      <t>推薦</t>
    </r>
  </si>
  <si>
    <r>
      <rPr>
        <sz val="10"/>
        <rFont val="微軟正黑體"/>
        <family val="2"/>
        <charset val="136"/>
      </rPr>
      <t>劉金源</t>
    </r>
  </si>
  <si>
    <t>設計藝術</t>
    <phoneticPr fontId="14" type="noConversion"/>
  </si>
  <si>
    <t>電腦程式語言</t>
    <phoneticPr fontId="14" type="noConversion"/>
  </si>
  <si>
    <t>電腦程式語言</t>
    <phoneticPr fontId="14" type="noConversion"/>
  </si>
  <si>
    <t>Google好好玩 隨手翻</t>
    <phoneticPr fontId="14" type="noConversion"/>
  </si>
  <si>
    <t>經瑋國際股份有限公司</t>
    <phoneticPr fontId="14" type="noConversion"/>
  </si>
  <si>
    <t>林佳生</t>
    <phoneticPr fontId="14" type="noConversion"/>
  </si>
  <si>
    <t>You Tube 好好玩 隨手翻</t>
    <phoneticPr fontId="14" type="noConversion"/>
  </si>
  <si>
    <r>
      <rPr>
        <sz val="10"/>
        <rFont val="微軟正黑體"/>
        <family val="2"/>
        <charset val="136"/>
      </rPr>
      <t>知英文化事業有限公司</t>
    </r>
  </si>
  <si>
    <r>
      <rPr>
        <sz val="10"/>
        <rFont val="微軟正黑體"/>
        <family val="2"/>
        <charset val="136"/>
      </rPr>
      <t>威廉．史傳克</t>
    </r>
  </si>
  <si>
    <r>
      <rPr>
        <sz val="10"/>
        <rFont val="微軟正黑體"/>
        <family val="2"/>
        <charset val="136"/>
      </rPr>
      <t>國立臺灣大學外國語文學系暨研究所榮譽教授－黃宣範；英文文法閱讀寫作名師－王卓群；國立高雄應用科技大學應用外語系專任教授－陳怡如等</t>
    </r>
    <r>
      <rPr>
        <sz val="10"/>
        <rFont val="Times New Roman"/>
        <family val="1"/>
      </rPr>
      <t>…</t>
    </r>
  </si>
  <si>
    <r>
      <rPr>
        <sz val="10"/>
        <rFont val="新細明體"/>
        <family val="1"/>
        <charset val="136"/>
      </rPr>
      <t>武國忠（北京最貴的中醫師）；曲黎敏（北京中醫藥大學名教授）；吳階平（中華醫藥學會名譽會長）；洪尚綱（前台北市立聯合醫院中醫師）；吳世楠（健康促進股份有限公司總經理）推薦</t>
    </r>
  </si>
  <si>
    <r>
      <rPr>
        <sz val="10"/>
        <rFont val="微軟正黑體"/>
        <family val="2"/>
        <charset val="136"/>
      </rPr>
      <t>俊嘉文化事業有限公司</t>
    </r>
  </si>
  <si>
    <r>
      <rPr>
        <sz val="10"/>
        <rFont val="微軟正黑體"/>
        <family val="2"/>
        <charset val="136"/>
      </rPr>
      <t>媽咪</t>
    </r>
    <r>
      <rPr>
        <sz val="10"/>
        <rFont val="Times New Roman"/>
        <family val="1"/>
      </rPr>
      <t>&amp;</t>
    </r>
    <r>
      <rPr>
        <sz val="10"/>
        <rFont val="微軟正黑體"/>
        <family val="2"/>
        <charset val="136"/>
      </rPr>
      <t>寶寶</t>
    </r>
    <r>
      <rPr>
        <sz val="10"/>
        <rFont val="Times New Roman"/>
        <family val="1"/>
      </rPr>
      <t>A09</t>
    </r>
  </si>
  <si>
    <r>
      <rPr>
        <sz val="10"/>
        <rFont val="微軟正黑體"/>
        <family val="2"/>
        <charset val="136"/>
      </rPr>
      <t>增訂版</t>
    </r>
  </si>
  <si>
    <r>
      <rPr>
        <sz val="10"/>
        <rFont val="微軟正黑體"/>
        <family val="2"/>
        <charset val="136"/>
      </rPr>
      <t>王冬璇</t>
    </r>
  </si>
  <si>
    <r>
      <rPr>
        <sz val="10"/>
        <rFont val="微軟正黑體"/>
        <family val="2"/>
        <charset val="136"/>
      </rPr>
      <t>凱信出版事業有限公司</t>
    </r>
  </si>
  <si>
    <r>
      <rPr>
        <sz val="10"/>
        <rFont val="微軟正黑體"/>
        <family val="2"/>
        <charset val="136"/>
      </rPr>
      <t>綠園出版社</t>
    </r>
  </si>
  <si>
    <r>
      <rPr>
        <sz val="10"/>
        <rFont val="微軟正黑體"/>
        <family val="2"/>
        <charset val="136"/>
      </rPr>
      <t>故事河</t>
    </r>
    <r>
      <rPr>
        <sz val="10"/>
        <rFont val="Times New Roman"/>
        <family val="1"/>
      </rPr>
      <t>SB01</t>
    </r>
  </si>
  <si>
    <r>
      <rPr>
        <sz val="10"/>
        <rFont val="微軟正黑體"/>
        <family val="2"/>
        <charset val="136"/>
      </rPr>
      <t>冀午</t>
    </r>
  </si>
  <si>
    <r>
      <rPr>
        <sz val="10"/>
        <rFont val="微軟正黑體"/>
        <family val="2"/>
        <charset val="136"/>
      </rPr>
      <t>驛站文化事業有限公司</t>
    </r>
  </si>
  <si>
    <r>
      <rPr>
        <sz val="10"/>
        <rFont val="微軟正黑體"/>
        <family val="2"/>
        <charset val="136"/>
      </rPr>
      <t>楊明華</t>
    </r>
  </si>
  <si>
    <r>
      <t>040</t>
    </r>
    <r>
      <rPr>
        <sz val="10"/>
        <rFont val="微軟正黑體"/>
        <family val="2"/>
        <charset val="136"/>
      </rPr>
      <t>普通類書；普通百科全書</t>
    </r>
  </si>
  <si>
    <t>禪讓：中國歷史上的一種權力遊戲</t>
    <phoneticPr fontId="2" type="noConversion"/>
  </si>
  <si>
    <r>
      <rPr>
        <sz val="10"/>
        <rFont val="微軟正黑體"/>
        <family val="2"/>
        <charset val="136"/>
      </rPr>
      <t>文經閣</t>
    </r>
  </si>
  <si>
    <r>
      <rPr>
        <sz val="10"/>
        <rFont val="微軟正黑體"/>
        <family val="2"/>
        <charset val="136"/>
      </rPr>
      <t>人物中國</t>
    </r>
    <r>
      <rPr>
        <sz val="10"/>
        <rFont val="Times New Roman"/>
        <family val="1"/>
      </rPr>
      <t>13</t>
    </r>
    <phoneticPr fontId="2" type="noConversion"/>
  </si>
  <si>
    <r>
      <t>1</t>
    </r>
    <r>
      <rPr>
        <sz val="10"/>
        <rFont val="微軟正黑體"/>
        <family val="2"/>
        <charset val="136"/>
      </rPr>
      <t>版</t>
    </r>
    <phoneticPr fontId="2" type="noConversion"/>
  </si>
  <si>
    <r>
      <rPr>
        <sz val="10"/>
        <rFont val="微軟正黑體"/>
        <family val="2"/>
        <charset val="136"/>
      </rPr>
      <t>張程</t>
    </r>
  </si>
  <si>
    <r>
      <rPr>
        <sz val="10"/>
        <rFont val="微軟正黑體"/>
        <family val="2"/>
        <charset val="136"/>
      </rPr>
      <t>生活</t>
    </r>
    <phoneticPr fontId="9" type="noConversion"/>
  </si>
  <si>
    <r>
      <rPr>
        <sz val="10"/>
        <rFont val="微軟正黑體"/>
        <family val="2"/>
        <charset val="136"/>
      </rPr>
      <t>老樹創意出版中心</t>
    </r>
  </si>
  <si>
    <r>
      <rPr>
        <sz val="10"/>
        <rFont val="微軟正黑體"/>
        <family val="2"/>
        <charset val="136"/>
      </rPr>
      <t>馮湘兒</t>
    </r>
  </si>
  <si>
    <r>
      <rPr>
        <sz val="10"/>
        <color indexed="8"/>
        <rFont val="微軟正黑體"/>
        <family val="2"/>
        <charset val="136"/>
      </rPr>
      <t>生活</t>
    </r>
    <phoneticPr fontId="2" type="noConversion"/>
  </si>
  <si>
    <r>
      <rPr>
        <sz val="10"/>
        <color indexed="8"/>
        <rFont val="微軟正黑體"/>
        <family val="2"/>
        <charset val="136"/>
      </rPr>
      <t>國立臺北藝術大學</t>
    </r>
  </si>
  <si>
    <r>
      <rPr>
        <sz val="10"/>
        <color indexed="8"/>
        <rFont val="微軟正黑體"/>
        <family val="2"/>
        <charset val="136"/>
      </rPr>
      <t>國立臺北藝術大學文化資源學院、張尊禎</t>
    </r>
  </si>
  <si>
    <r>
      <rPr>
        <sz val="10"/>
        <color indexed="8"/>
        <rFont val="微軟正黑體"/>
        <family val="2"/>
        <charset val="136"/>
      </rPr>
      <t>世界遺產之旅</t>
    </r>
    <r>
      <rPr>
        <sz val="10"/>
        <color indexed="8"/>
        <rFont val="Times New Roman"/>
        <family val="1"/>
      </rPr>
      <t>2 -</t>
    </r>
    <r>
      <rPr>
        <sz val="10"/>
        <color indexed="8"/>
        <rFont val="微軟正黑體"/>
        <family val="2"/>
        <charset val="136"/>
      </rPr>
      <t>斯里蘭卡：輝煌之島</t>
    </r>
  </si>
  <si>
    <r>
      <rPr>
        <sz val="10"/>
        <color indexed="8"/>
        <rFont val="微軟正黑體"/>
        <family val="2"/>
        <charset val="136"/>
      </rPr>
      <t>國立臺北藝術大學文化資源學院、蔡宜均</t>
    </r>
  </si>
  <si>
    <t>9789860249804</t>
  </si>
  <si>
    <t>737.69</t>
  </si>
  <si>
    <r>
      <rPr>
        <sz val="10"/>
        <color indexed="8"/>
        <rFont val="微軟正黑體"/>
        <family val="2"/>
        <charset val="136"/>
      </rPr>
      <t>世界遺產之旅</t>
    </r>
    <r>
      <rPr>
        <sz val="10"/>
        <color indexed="8"/>
        <rFont val="Times New Roman"/>
        <family val="1"/>
      </rPr>
      <t>3 -</t>
    </r>
    <r>
      <rPr>
        <sz val="10"/>
        <color indexed="8"/>
        <rFont val="微軟正黑體"/>
        <family val="2"/>
        <charset val="136"/>
      </rPr>
      <t>寮國：樂天的秘境</t>
    </r>
  </si>
  <si>
    <r>
      <rPr>
        <sz val="10"/>
        <color indexed="8"/>
        <rFont val="微軟正黑體"/>
        <family val="2"/>
        <charset val="136"/>
      </rPr>
      <t>國立臺北藝術大學文化資源學院、周英戀</t>
    </r>
  </si>
  <si>
    <t>9789860249811</t>
  </si>
  <si>
    <t>738.59</t>
  </si>
  <si>
    <r>
      <rPr>
        <sz val="10"/>
        <color indexed="8"/>
        <rFont val="微軟正黑體"/>
        <family val="2"/>
        <charset val="136"/>
      </rPr>
      <t>閃‧耀‧東‧協：菲律賓與印尼</t>
    </r>
  </si>
  <si>
    <r>
      <rPr>
        <sz val="10"/>
        <color indexed="8"/>
        <rFont val="微軟正黑體"/>
        <family val="2"/>
        <charset val="136"/>
      </rPr>
      <t>拓銷新興市場系列</t>
    </r>
  </si>
  <si>
    <r>
      <rPr>
        <sz val="10"/>
        <color indexed="8"/>
        <rFont val="微軟正黑體"/>
        <family val="2"/>
        <charset val="136"/>
      </rPr>
      <t>藍科銘</t>
    </r>
  </si>
  <si>
    <t>9789574952991</t>
  </si>
  <si>
    <r>
      <rPr>
        <sz val="10"/>
        <color indexed="8"/>
        <rFont val="微軟正黑體"/>
        <family val="2"/>
        <charset val="136"/>
      </rPr>
      <t>專案評估：方法與應用</t>
    </r>
  </si>
  <si>
    <r>
      <rPr>
        <sz val="10"/>
        <color indexed="8"/>
        <rFont val="微軟正黑體"/>
        <family val="2"/>
        <charset val="136"/>
      </rPr>
      <t>李博志</t>
    </r>
  </si>
  <si>
    <t>9789577483874</t>
  </si>
  <si>
    <r>
      <rPr>
        <sz val="10"/>
        <color indexed="8"/>
        <rFont val="微軟正黑體"/>
        <family val="2"/>
        <charset val="136"/>
      </rPr>
      <t>疾病，不一定靠「藥」醫：劉博仁醫師的營養療法奇蹟</t>
    </r>
    <phoneticPr fontId="9" type="noConversion"/>
  </si>
  <si>
    <r>
      <rPr>
        <sz val="10"/>
        <color indexed="8"/>
        <rFont val="微軟正黑體"/>
        <family val="2"/>
        <charset val="136"/>
      </rPr>
      <t>新自然主義股份有限公司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</si>
  <si>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劉博仁</t>
    </r>
    <phoneticPr fontId="9" type="noConversion"/>
  </si>
  <si>
    <t>9789576967009</t>
  </si>
  <si>
    <r>
      <t>4</t>
    </r>
    <r>
      <rPr>
        <sz val="10"/>
        <color indexed="8"/>
        <rFont val="微軟正黑體"/>
        <family val="2"/>
        <charset val="136"/>
      </rPr>
      <t>應用科學類</t>
    </r>
    <phoneticPr fontId="9" type="noConversion"/>
  </si>
  <si>
    <r>
      <t>410</t>
    </r>
    <r>
      <rPr>
        <sz val="10"/>
        <color indexed="8"/>
        <rFont val="微軟正黑體"/>
        <family val="2"/>
        <charset val="136"/>
      </rPr>
      <t>醫藥</t>
    </r>
    <phoneticPr fontId="9" type="noConversion"/>
  </si>
  <si>
    <t>會計學高分題庫</t>
  </si>
  <si>
    <t>千華會計名師群</t>
  </si>
  <si>
    <t>9789863154693</t>
  </si>
  <si>
    <r>
      <t>270</t>
    </r>
    <r>
      <rPr>
        <sz val="10"/>
        <color indexed="8"/>
        <rFont val="微軟正黑體"/>
        <family val="2"/>
        <charset val="136"/>
      </rPr>
      <t>其他宗教</t>
    </r>
  </si>
  <si>
    <r>
      <rPr>
        <sz val="10"/>
        <color indexed="8"/>
        <rFont val="微軟正黑體"/>
        <family val="2"/>
        <charset val="136"/>
      </rPr>
      <t>從社神到土地公－以平鎮地區伯公為中心的考察</t>
    </r>
  </si>
  <si>
    <r>
      <rPr>
        <sz val="10"/>
        <color indexed="8"/>
        <rFont val="微軟正黑體"/>
        <family val="2"/>
        <charset val="136"/>
      </rPr>
      <t>文津出版社有限公司</t>
    </r>
  </si>
  <si>
    <r>
      <rPr>
        <sz val="10"/>
        <color indexed="8"/>
        <rFont val="微軟正黑體"/>
        <family val="2"/>
        <charset val="136"/>
      </rPr>
      <t>客家文化研究叢書</t>
    </r>
  </si>
  <si>
    <r>
      <rPr>
        <sz val="10"/>
        <color indexed="8"/>
        <rFont val="微軟正黑體"/>
        <family val="2"/>
        <charset val="136"/>
      </rPr>
      <t>邱宜文</t>
    </r>
  </si>
  <si>
    <t>9789576689215</t>
  </si>
  <si>
    <t>就是要玩創意！公關達人行銷術大公開</t>
  </si>
  <si>
    <t>創意館：01</t>
  </si>
  <si>
    <t>徐健麟</t>
  </si>
  <si>
    <t>9789865954369</t>
  </si>
  <si>
    <r>
      <rPr>
        <sz val="10"/>
        <color indexed="8"/>
        <rFont val="新細明體"/>
        <family val="1"/>
        <charset val="136"/>
      </rPr>
      <t>鄭永金（總統府國策顧問）；王金平（立法院院長）；關中（考試院院長）；謝立功（移民署署長移民署署長）；曾光榮（玄奘大學副校長）；林聖芬（中國電視公司董事長）；吳根成（旺旺中時媒體集團執行副總）等</t>
    </r>
    <r>
      <rPr>
        <sz val="10"/>
        <color indexed="8"/>
        <rFont val="Times New Roman"/>
        <family val="1"/>
      </rPr>
      <t>…</t>
    </r>
    <r>
      <rPr>
        <sz val="10"/>
        <color indexed="8"/>
        <rFont val="新細明體"/>
        <family val="1"/>
        <charset val="136"/>
      </rPr>
      <t>推薦</t>
    </r>
  </si>
  <si>
    <r>
      <rPr>
        <sz val="10"/>
        <color indexed="8"/>
        <rFont val="微軟正黑體"/>
        <family val="2"/>
        <charset val="136"/>
      </rPr>
      <t>生活</t>
    </r>
    <phoneticPr fontId="2" type="noConversion"/>
  </si>
  <si>
    <r>
      <rPr>
        <sz val="10"/>
        <color indexed="8"/>
        <rFont val="微軟正黑體"/>
        <family val="2"/>
        <charset val="136"/>
      </rPr>
      <t>茶文化</t>
    </r>
    <r>
      <rPr>
        <sz val="10"/>
        <color indexed="8"/>
        <rFont val="Times New Roman"/>
        <family val="1"/>
      </rPr>
      <t>4000</t>
    </r>
    <r>
      <rPr>
        <sz val="10"/>
        <color indexed="8"/>
        <rFont val="微軟正黑體"/>
        <family val="2"/>
        <charset val="136"/>
      </rPr>
      <t>年</t>
    </r>
  </si>
  <si>
    <r>
      <rPr>
        <sz val="10"/>
        <color indexed="8"/>
        <rFont val="微軟正黑體"/>
        <family val="2"/>
        <charset val="136"/>
      </rPr>
      <t>知青頻道出版有限公司</t>
    </r>
  </si>
  <si>
    <r>
      <rPr>
        <sz val="10"/>
        <color indexed="8"/>
        <rFont val="微軟正黑體"/>
        <family val="2"/>
        <charset val="136"/>
      </rPr>
      <t>于觀亭</t>
    </r>
  </si>
  <si>
    <t>9789866643521</t>
  </si>
  <si>
    <t>x</t>
    <phoneticPr fontId="2" type="noConversion"/>
  </si>
  <si>
    <t>可列印 V</t>
  </si>
  <si>
    <t>V</t>
  </si>
  <si>
    <t>V(20%)</t>
  </si>
  <si>
    <t>V(30%)</t>
  </si>
  <si>
    <t>V(by title)</t>
  </si>
  <si>
    <t>V(10%)</t>
  </si>
  <si>
    <t xml:space="preserve">http://www.airitibooks.com/detail.aspx?PublicationID=P20130517053  </t>
  </si>
  <si>
    <t xml:space="preserve">http://www.airitibooks.com/detail.aspx?PublicationID=P20130725006  </t>
  </si>
  <si>
    <t xml:space="preserve">http://www.airitibooks.com/detail.aspx?PublicationID=P20130815041  </t>
  </si>
  <si>
    <t xml:space="preserve">http://www.airitibooks.com/detail.aspx?PublicationID=P20130517060  </t>
  </si>
  <si>
    <t xml:space="preserve">http://www.airitibooks.com/detail.aspx?PublicationID=P20130927085  </t>
  </si>
  <si>
    <t xml:space="preserve">http://www.airitibooks.com/detail.aspx?PublicationID=P20130701047  </t>
  </si>
  <si>
    <t xml:space="preserve">http://www.airitibooks.com/detail.aspx?PublicationID=P20130725114  </t>
  </si>
  <si>
    <t xml:space="preserve">http://www.airitibooks.com/detail.aspx?PublicationID=P20130808014  </t>
  </si>
  <si>
    <t xml:space="preserve">http://www.airitibooks.com/detail.aspx?PublicationID=P20131128005  </t>
  </si>
  <si>
    <t xml:space="preserve">http://www.airitibooks.com/detail.aspx?PublicationID=P20130808020  </t>
  </si>
  <si>
    <t xml:space="preserve">http://www.airitibooks.com/detail.aspx?PublicationID=P20130927080  </t>
  </si>
  <si>
    <t xml:space="preserve">http://www.airitibooks.com/detail.aspx?PublicationID=P20130808030  </t>
  </si>
  <si>
    <t xml:space="preserve">http://www.airitibooks.com/detail.aspx?PublicationID=P20130807098  </t>
  </si>
  <si>
    <t xml:space="preserve">http://www.airitibooks.com/detail.aspx?PublicationID=P20130807099  </t>
  </si>
  <si>
    <t xml:space="preserve">http://www.airitibooks.com/detail.aspx?PublicationID=P20130808029  </t>
  </si>
  <si>
    <t xml:space="preserve">http://www.airitibooks.com/detail.aspx?PublicationID=P20130627075  </t>
  </si>
  <si>
    <t xml:space="preserve">http://www.airitibooks.com/detail.aspx?PublicationID=P20130712030  </t>
  </si>
  <si>
    <t xml:space="preserve">http://www.airitibooks.com/detail.aspx?PublicationID=P20130725124  </t>
  </si>
  <si>
    <t xml:space="preserve">http://www.airitibooks.com/detail.aspx?PublicationID=P20130521108  </t>
  </si>
  <si>
    <t xml:space="preserve">http://www.airitibooks.com/detail.aspx?PublicationID=P20130718030  </t>
  </si>
  <si>
    <t xml:space="preserve">http://www.airitibooks.com/detail.aspx?PublicationID=P20130718031  </t>
  </si>
  <si>
    <t xml:space="preserve">http://www.airitibooks.com/detail.aspx?PublicationID=P20130815040  </t>
  </si>
  <si>
    <t xml:space="preserve">http://www.airitibooks.com/detail.aspx?PublicationID=P20130918020  </t>
  </si>
  <si>
    <t xml:space="preserve">http://www.airitibooks.com/detail.aspx?PublicationID=P20130613095  </t>
  </si>
  <si>
    <t xml:space="preserve">http://www.airitibooks.com/detail.aspx?PublicationID=P20130815039  </t>
  </si>
  <si>
    <t xml:space="preserve">http://www.airitibooks.com/detail.aspx?PublicationID=P20120808009  </t>
  </si>
  <si>
    <t xml:space="preserve">http://www.airitibooks.com/detail.aspx?PublicationID=P20131106025  </t>
  </si>
  <si>
    <t xml:space="preserve">http://www.airitibooks.com/detail.aspx?PublicationID=P20130815085  </t>
  </si>
  <si>
    <t xml:space="preserve">http://www.airitibooks.com/detail.aspx?PublicationID=P20130927084  </t>
  </si>
  <si>
    <t xml:space="preserve">http://www.airitibooks.com/detail.aspx?PublicationID=P20130927086  </t>
  </si>
  <si>
    <t xml:space="preserve">http://www.airitibooks.com/detail.aspx?PublicationID=P20130523018  </t>
  </si>
  <si>
    <t xml:space="preserve">http://www.airitibooks.com/detail.aspx?PublicationID=P20130131098  </t>
  </si>
  <si>
    <t xml:space="preserve">http://www.airitibooks.com/detail.aspx?PublicationID=P20130802130  </t>
  </si>
  <si>
    <t xml:space="preserve">http://www.airitibooks.com/detail.aspx?PublicationID=P20130802131  </t>
  </si>
  <si>
    <t xml:space="preserve">http://www.airitibooks.com/detail.aspx?PublicationID=P20130115027  </t>
  </si>
  <si>
    <t xml:space="preserve">http://www.airitibooks.com/detail.aspx?PublicationID=P20130115028  </t>
  </si>
  <si>
    <t xml:space="preserve">http://www.airitibooks.com/detail.aspx?PublicationID=P20130115030  </t>
  </si>
  <si>
    <t xml:space="preserve">http://www.airitibooks.com/detail.aspx?PublicationID=P20131128002  </t>
  </si>
  <si>
    <t xml:space="preserve">http://www.airitibooks.com/detail.aspx?PublicationID=P20131128003  </t>
  </si>
  <si>
    <t xml:space="preserve">http://www.airitibooks.com/detail.aspx?PublicationID=P20130808028  </t>
  </si>
  <si>
    <t xml:space="preserve">http://www.airitibooks.com/detail.aspx?PublicationID=P20130927111  </t>
  </si>
  <si>
    <t xml:space="preserve">http://www.airitibooks.com/detail.aspx?PublicationID=P20130808009  </t>
  </si>
  <si>
    <t xml:space="preserve">http://www.airitibooks.com/detail.aspx?PublicationID=P20131212002  </t>
  </si>
  <si>
    <t xml:space="preserve">http://www.airitibooks.com/detail.aspx?PublicationID=P20131106024  </t>
  </si>
  <si>
    <t xml:space="preserve">http://www.airitibooks.com/detail.aspx?PublicationID=P20130725094  </t>
  </si>
  <si>
    <t xml:space="preserve">http://www.airitibooks.com/detail.aspx?PublicationID=P20130807095  </t>
  </si>
  <si>
    <t xml:space="preserve">http://www.airitibooks.com/detail.aspx?PublicationID=P20130807102  </t>
  </si>
  <si>
    <t xml:space="preserve">http://www.airitibooks.com/detail.aspx?PublicationID=P20131106063  </t>
  </si>
  <si>
    <t xml:space="preserve">http://www.airitibooks.com/detail.aspx?PublicationID=P20131106027  </t>
  </si>
  <si>
    <t xml:space="preserve">http://www.airitibooks.com/detail.aspx?PublicationID=P20131106064  </t>
  </si>
  <si>
    <t xml:space="preserve">http://www.airitibooks.com/detail.aspx?PublicationID=P20130718039  </t>
  </si>
  <si>
    <t xml:space="preserve">http://www.airitibooks.com/detail.aspx?PublicationID=P20130621074  </t>
  </si>
  <si>
    <t xml:space="preserve">http://www.airitibooks.com/detail.aspx?PublicationID=P20130620038  </t>
  </si>
  <si>
    <t xml:space="preserve">http://www.airitibooks.com/detail.aspx?PublicationID=P20130626025  </t>
  </si>
  <si>
    <t xml:space="preserve">http://www.airitibooks.com/detail.aspx?PublicationID=P20130816098  </t>
  </si>
  <si>
    <t xml:space="preserve">http://www.airitibooks.com/detail.aspx?PublicationID=P20130816099  </t>
  </si>
  <si>
    <t xml:space="preserve">http://www.airitibooks.com/detail.aspx?PublicationID=P20130621067  </t>
  </si>
  <si>
    <t xml:space="preserve">http://www.airitibooks.com/detail.aspx?PublicationID=P20130621068  </t>
  </si>
  <si>
    <t xml:space="preserve">http://www.airitibooks.com/detail.aspx?PublicationID=P20130621072  </t>
  </si>
  <si>
    <t xml:space="preserve">http://www.airitibooks.com/detail.aspx?PublicationID=P20130626015  </t>
  </si>
  <si>
    <t xml:space="preserve">http://www.airitibooks.com/detail.aspx?PublicationID=P20130808010  </t>
  </si>
  <si>
    <t xml:space="preserve">http://www.airitibooks.com/detail.aspx?PublicationID=P20130808015  </t>
  </si>
  <si>
    <t xml:space="preserve">http://www.airitibooks.com/detail.aspx?PublicationID=P20130627062  </t>
  </si>
  <si>
    <t xml:space="preserve">http://www.airitibooks.com/detail.aspx?PublicationID=P20130711016  </t>
  </si>
  <si>
    <t xml:space="preserve">http://www.airitibooks.com/detail.aspx?PublicationID=P20130701046  </t>
  </si>
  <si>
    <t xml:space="preserve">http://www.airitibooks.com/detail.aspx?PublicationID=P20130807094  </t>
  </si>
  <si>
    <t xml:space="preserve">http://www.airitibooks.com/detail.aspx?PublicationID=P20130807100  </t>
  </si>
  <si>
    <t xml:space="preserve">http://www.airitibooks.com/detail.aspx?PublicationID=P20130826031  </t>
  </si>
  <si>
    <t xml:space="preserve">http://www.airitibooks.com/detail.aspx?PublicationID=P20130621069  </t>
  </si>
  <si>
    <t xml:space="preserve">http://www.airitibooks.com/detail.aspx?PublicationID=P20130618021  </t>
  </si>
  <si>
    <t xml:space="preserve">http://www.airitibooks.com/detail.aspx?PublicationID=P20130826008  </t>
  </si>
  <si>
    <t xml:space="preserve">http://www.airitibooks.com/detail.aspx?PublicationID=P20130627046  </t>
  </si>
  <si>
    <t xml:space="preserve">http://www.airitibooks.com/detail.aspx?PublicationID=P20130627053  </t>
  </si>
  <si>
    <t xml:space="preserve">http://www.airitibooks.com/detail.aspx?PublicationID=P20130627057  </t>
  </si>
  <si>
    <t xml:space="preserve">http://www.airitibooks.com/detail.aspx?PublicationID=P20130711030  </t>
  </si>
  <si>
    <t xml:space="preserve">http://www.airitibooks.com/detail.aspx?PublicationID=P20130808024  </t>
  </si>
  <si>
    <t xml:space="preserve">http://www.airitibooks.com/detail.aspx?PublicationID=P20130718056  </t>
  </si>
  <si>
    <t xml:space="preserve">http://www.airitibooks.com/detail.aspx?PublicationID=P20131120049  </t>
  </si>
  <si>
    <t xml:space="preserve">http://www.airitibooks.com/detail.aspx?PublicationID=P20120910089  </t>
  </si>
  <si>
    <t xml:space="preserve">http://www.airitibooks.com/detail.aspx?PublicationID=P20120601044  </t>
  </si>
  <si>
    <t xml:space="preserve">http://www.airitibooks.com/detail.aspx?PublicationID=P20120924070  </t>
  </si>
  <si>
    <t xml:space="preserve">http://www.airitibooks.com/detail.aspx?PublicationID=P20130325063  </t>
  </si>
  <si>
    <t xml:space="preserve">http://www.airitibooks.com/detail.aspx?PublicationID=P20131120046  </t>
  </si>
  <si>
    <t xml:space="preserve">http://www.airitibooks.com/detail.aspx?PublicationID=P20120731088  </t>
  </si>
  <si>
    <t xml:space="preserve">http://www.airitibooks.com/detail.aspx?PublicationID=P20131120042  </t>
  </si>
  <si>
    <t xml:space="preserve">http://www.airitibooks.com/detail.aspx?PublicationID=P20131126005  </t>
  </si>
  <si>
    <t xml:space="preserve">http://www.airitibooks.com/detail.aspx?PublicationID=P20130712033  </t>
  </si>
  <si>
    <t xml:space="preserve">http://www.airitibooks.com/detail.aspx?PublicationID=P20120525165  </t>
  </si>
  <si>
    <t xml:space="preserve">http://www.airitibooks.com/detail.aspx?PublicationID=P20130815043  </t>
  </si>
  <si>
    <t xml:space="preserve">http://www.airitibooks.com/detail.aspx?PublicationID=P20120525087  </t>
  </si>
  <si>
    <t xml:space="preserve">http://www.airitibooks.com/detail.aspx?PublicationID=P20120719012  </t>
  </si>
  <si>
    <t xml:space="preserve">http://www.airitibooks.com/detail.aspx?PublicationID=P20131120044  </t>
  </si>
  <si>
    <t xml:space="preserve">http://www.airitibooks.com/detail.aspx?PublicationID=P20121203053  </t>
  </si>
  <si>
    <t xml:space="preserve">http://www.airitibooks.com/detail.aspx?PublicationID=P20130529008  </t>
  </si>
  <si>
    <t xml:space="preserve">http://www.airitibooks.com/detail.aspx?PublicationID=P20130521095  </t>
  </si>
  <si>
    <t xml:space="preserve">http://www.airitibooks.com/detail.aspx?PublicationID=P20130521099  </t>
  </si>
  <si>
    <t xml:space="preserve">http://www.airitibooks.com/detail.aspx?PublicationID=P20131122043  </t>
  </si>
  <si>
    <t xml:space="preserve">http://www.airitibooks.com/detail.aspx?PublicationID=P20130613063  </t>
  </si>
  <si>
    <t xml:space="preserve">http://www.airitibooks.com/detail.aspx?PublicationID=P20131122042  </t>
  </si>
  <si>
    <t xml:space="preserve">http://www.airitibooks.com/detail.aspx?PublicationID=P20120621197  </t>
  </si>
  <si>
    <t xml:space="preserve">http://www.airitibooks.com/detail.aspx?PublicationID=P20130315004  </t>
  </si>
  <si>
    <t xml:space="preserve">http://www.airitibooks.com/detail.aspx?PublicationID=P20131120050  </t>
  </si>
  <si>
    <t xml:space="preserve">http://www.airitibooks.com/detail.aspx?PublicationID=P20130725068  </t>
  </si>
  <si>
    <t xml:space="preserve">http://www.airitibooks.com/detail.aspx?PublicationID=P20130815068  </t>
  </si>
  <si>
    <t xml:space="preserve">http://www.airitibooks.com/detail.aspx?PublicationID=P20130618018  </t>
  </si>
  <si>
    <t xml:space="preserve">http://www.airitibooks.com/detail.aspx?PublicationID=P20130521107  </t>
  </si>
  <si>
    <t xml:space="preserve">http://www.airitibooks.com/detail.aspx?PublicationID=P20131126006  </t>
  </si>
  <si>
    <t xml:space="preserve">http://www.airitibooks.com/detail.aspx?PublicationID=P20130815069  </t>
  </si>
  <si>
    <t xml:space="preserve">http://www.airitibooks.com/detail.aspx?PublicationID=P20120625169  </t>
  </si>
  <si>
    <t xml:space="preserve">http://www.airitibooks.com/detail.aspx?PublicationID=P20130918022  </t>
  </si>
  <si>
    <t xml:space="preserve">http://www.airitibooks.com/detail.aspx?PublicationID=P20130918019  </t>
  </si>
  <si>
    <t xml:space="preserve">http://www.airitibooks.com/detail.aspx?PublicationID=P20130613061  </t>
  </si>
  <si>
    <t xml:space="preserve">http://www.airitibooks.com/detail.aspx?PublicationID=P20130517054  </t>
  </si>
  <si>
    <t xml:space="preserve">http://www.airitibooks.com/detail.aspx?PublicationID=P20120905014  </t>
  </si>
  <si>
    <t xml:space="preserve">http://www.airitibooks.com/detail.aspx?PublicationID=P20131120055  </t>
  </si>
  <si>
    <t xml:space="preserve">http://www.airitibooks.com/detail.aspx?PublicationID=P20131120041  </t>
  </si>
  <si>
    <t xml:space="preserve">http://www.airitibooks.com/detail.aspx?PublicationID=P20131120001  </t>
  </si>
  <si>
    <t xml:space="preserve">http://www.airitibooks.com/detail.aspx?PublicationID=P20130521073  </t>
  </si>
  <si>
    <t xml:space="preserve">http://www.airitibooks.com/detail.aspx?PublicationID=P20130205089  </t>
  </si>
  <si>
    <t xml:space="preserve">http://www.airitibooks.com/detail.aspx?PublicationID=P20131120043  </t>
  </si>
  <si>
    <t xml:space="preserve">http://www.airitibooks.com/detail.aspx?PublicationID=P20120910075  </t>
  </si>
  <si>
    <t xml:space="preserve">http://www.airitibooks.com/detail.aspx?PublicationID=P20130521094  </t>
  </si>
  <si>
    <t xml:space="preserve">http://www.airitibooks.com/detail.aspx?PublicationID=P20130517055  </t>
  </si>
  <si>
    <t xml:space="preserve">http://www.airitibooks.com/detail.aspx?PublicationID=P20131106002  </t>
  </si>
  <si>
    <t xml:space="preserve">http://www.airitibooks.com/detail.aspx?PublicationID=P20131106029  </t>
  </si>
  <si>
    <t xml:space="preserve">http://www.airitibooks.com/detail.aspx?PublicationID=P20131106028  </t>
  </si>
  <si>
    <t xml:space="preserve">http://www.airitibooks.com/detail.aspx?PublicationID=P20130815046  </t>
  </si>
  <si>
    <t xml:space="preserve">http://www.airitibooks.com/detail.aspx?PublicationID=P20130808016  </t>
  </si>
  <si>
    <t xml:space="preserve">http://www.airitibooks.com/detail.aspx?PublicationID=P20130523019  </t>
  </si>
  <si>
    <t xml:space="preserve">http://www.airitibooks.com/detail.aspx?PublicationID=P20130807096  </t>
  </si>
  <si>
    <t xml:space="preserve">http://www.airitibooks.com/detail.aspx?PublicationID=P20131128008  </t>
  </si>
  <si>
    <t xml:space="preserve">http://www.airitibooks.com/detail.aspx?PublicationID=P20130521101  </t>
  </si>
  <si>
    <t xml:space="preserve">http://www.airitibooks.com/detail.aspx?PublicationID=P20130620036  </t>
  </si>
  <si>
    <t xml:space="preserve">http://www.airitibooks.com/detail.aspx?PublicationID=P20130815028  </t>
  </si>
  <si>
    <t xml:space="preserve">http://www.airitibooks.com/detail.aspx?PublicationID=P20130517049  </t>
  </si>
  <si>
    <t xml:space="preserve">http://www.airitibooks.com/detail.aspx?PublicationID=P20130517061  </t>
  </si>
  <si>
    <t xml:space="preserve">http://www.airitibooks.com/detail.aspx?PublicationID=P20131211003  </t>
  </si>
  <si>
    <t xml:space="preserve">http://www.airitibooks.com/detail.aspx?PublicationID=P20130725074  </t>
  </si>
  <si>
    <t xml:space="preserve">http://www.airitibooks.com/detail.aspx?PublicationID=P20130725111  </t>
  </si>
  <si>
    <t xml:space="preserve">http://www.airitibooks.com/detail.aspx?PublicationID=P20131106069  </t>
  </si>
  <si>
    <t xml:space="preserve">http://www.airitibooks.com/detail.aspx?PublicationID=P20131106067  </t>
  </si>
  <si>
    <t xml:space="preserve">http://www.airitibooks.com/detail.aspx?PublicationID=P20131128009  </t>
  </si>
  <si>
    <t xml:space="preserve">http://www.airitibooks.com/detail.aspx?PublicationID=P20131128010  </t>
  </si>
  <si>
    <t xml:space="preserve">http://www.airitibooks.com/detail.aspx?PublicationID=P20130613033  </t>
  </si>
  <si>
    <t xml:space="preserve">http://www.airitibooks.com/detail.aspx?PublicationID=P20130613034  </t>
  </si>
  <si>
    <t xml:space="preserve">http://www.airitibooks.com/detail.aspx?PublicationID=P20130613035  </t>
  </si>
  <si>
    <t xml:space="preserve">http://www.airitibooks.com/detail.aspx?PublicationID=P20130705017  </t>
  </si>
  <si>
    <t xml:space="preserve">http://www.airitibooks.com/detail.aspx?PublicationID=P20130306023  </t>
  </si>
  <si>
    <t xml:space="preserve">http://www.airitibooks.com/detail.aspx?PublicationID=P20110419087  </t>
  </si>
  <si>
    <t xml:space="preserve">http://www.airitibooks.com/detail.aspx?PublicationID=P20131120053  </t>
  </si>
  <si>
    <t xml:space="preserve">http://www.airitibooks.com/detail.aspx?PublicationID=P20131120048  </t>
  </si>
  <si>
    <t xml:space="preserve">http://www.airitibooks.com/detail.aspx?PublicationID=P20131120002  </t>
  </si>
  <si>
    <t xml:space="preserve">http://www.airitibooks.com/detail.aspx?PublicationID=P20120525161  </t>
  </si>
  <si>
    <t xml:space="preserve">http://www.airitibooks.com/detail.aspx?PublicationID=P20130815050  </t>
  </si>
  <si>
    <t xml:space="preserve">http://www.airitibooks.com/detail.aspx?PublicationID=P20131106031  </t>
  </si>
  <si>
    <t xml:space="preserve">http://www.airitibooks.com/detail.aspx?PublicationID=P20130718037  </t>
  </si>
  <si>
    <t xml:space="preserve">http://www.airitibooks.com/detail.aspx?PublicationID=P20130816003  </t>
  </si>
  <si>
    <t xml:space="preserve">http://www.airitibooks.com/detail.aspx?PublicationID=P20130521075  </t>
  </si>
  <si>
    <t xml:space="preserve">http://www.airitibooks.com/detail.aspx?PublicationID=P20130523017  </t>
  </si>
  <si>
    <t xml:space="preserve">http://www.airitibooks.com/detail.aspx?PublicationID=P20130815018  </t>
  </si>
  <si>
    <t xml:space="preserve">http://www.airitibooks.com/detail.aspx?PublicationID=P20120919036  </t>
  </si>
  <si>
    <t xml:space="preserve">http://www.airitibooks.com/detail.aspx?PublicationID=P20130314041  </t>
  </si>
  <si>
    <t xml:space="preserve">http://www.airitibooks.com/detail.aspx?PublicationID=P20130725008  </t>
  </si>
  <si>
    <t xml:space="preserve">http://www.airitibooks.com/detail.aspx?PublicationID=P20130725013  </t>
  </si>
  <si>
    <t xml:space="preserve">http://www.airitibooks.com/detail.aspx?PublicationID=P20130725049  </t>
  </si>
  <si>
    <t xml:space="preserve">http://www.airitibooks.com/detail.aspx?PublicationID=P20130725079  </t>
  </si>
  <si>
    <t xml:space="preserve">http://www.airitibooks.com/detail.aspx?PublicationID=P20130725115  </t>
  </si>
  <si>
    <t xml:space="preserve">http://www.airitibooks.com/detail.aspx?PublicationID=P20130725120  </t>
  </si>
  <si>
    <t xml:space="preserve">http://www.airitibooks.com/detail.aspx?PublicationID=P20131106030  </t>
  </si>
  <si>
    <t xml:space="preserve">http://www.airitibooks.com/detail.aspx?PublicationID=P20130620043  </t>
  </si>
  <si>
    <t xml:space="preserve">http://www.airitibooks.com/detail.aspx?PublicationID=P20130627069  </t>
  </si>
  <si>
    <t xml:space="preserve">http://www.airitibooks.com/detail.aspx?PublicationID=P20130829065  </t>
  </si>
  <si>
    <t xml:space="preserve">http://www.airitibooks.com/detail.aspx?PublicationID=P20130517062  </t>
  </si>
  <si>
    <t xml:space="preserve">http://www.airitibooks.com/detail.aspx?PublicationID=P20130815016  </t>
  </si>
  <si>
    <t xml:space="preserve">http://www.airitibooks.com/detail.aspx?PublicationID=P20130815090  </t>
  </si>
  <si>
    <t xml:space="preserve">http://www.airitibooks.com/detail.aspx?PublicationID=P20130613083  </t>
  </si>
  <si>
    <t xml:space="preserve">http://www.airitibooks.com/detail.aspx?PublicationID=P20130115029  </t>
  </si>
  <si>
    <t xml:space="preserve">http://www.airitibooks.com/detail.aspx?PublicationID=P20091106045  </t>
  </si>
  <si>
    <t xml:space="preserve">http://www.airitibooks.com/detail.aspx?PublicationID=P20131120047  </t>
  </si>
  <si>
    <t xml:space="preserve">http://www.airitibooks.com/detail.aspx?PublicationID=P20131115477  </t>
  </si>
  <si>
    <t xml:space="preserve">http://www.airitibooks.com/detail.aspx?PublicationID=P20131128001  </t>
  </si>
  <si>
    <t xml:space="preserve">http://www.airitibooks.com/detail.aspx?PublicationID=P20131106066  </t>
  </si>
  <si>
    <t xml:space="preserve">http://www.airitibooks.com/detail.aspx?PublicationID=P20131128006  </t>
  </si>
  <si>
    <t xml:space="preserve">http://www.airitibooks.com/detail.aspx?PublicationID=P20131128007  </t>
  </si>
  <si>
    <t xml:space="preserve">http://www.airitibooks.com/detail.aspx?PublicationID=P20131115478  </t>
  </si>
  <si>
    <t xml:space="preserve">http://www.airitibooks.com/detail.aspx?PublicationID=P20130613043  </t>
  </si>
  <si>
    <t xml:space="preserve">http://www.airitibooks.com/detail.aspx?PublicationID=P20130613012  </t>
  </si>
  <si>
    <t xml:space="preserve">http://www.airitibooks.com/detail.aspx?PublicationID=P20120522098  </t>
  </si>
  <si>
    <t xml:space="preserve">http://www.airitibooks.com/detail.aspx?PublicationID=P20130816045  </t>
  </si>
  <si>
    <t xml:space="preserve">http://www.airitibooks.com/detail.aspx?PublicationID=P20130816140  </t>
  </si>
  <si>
    <t xml:space="preserve">http://www.airitibooks.com/detail.aspx?PublicationID=P20130521074  </t>
  </si>
  <si>
    <t xml:space="preserve">http://www.airitibooks.com/detail.aspx?PublicationID=P20130626034  </t>
  </si>
  <si>
    <t xml:space="preserve">http://www.airitibooks.com/detail.aspx?PublicationID=P20131212001  </t>
  </si>
  <si>
    <t xml:space="preserve">http://www.airitibooks.com/detail.aspx?PublicationID=P20121029018  </t>
  </si>
  <si>
    <t xml:space="preserve">http://www.airitibooks.com/detail.aspx?PublicationID=P20121029014  </t>
  </si>
  <si>
    <t xml:space="preserve">http://www.airitibooks.com/detail.aspx?PublicationID=P20130306003  </t>
  </si>
  <si>
    <t xml:space="preserve">http://www.airitibooks.com/detail.aspx?PublicationID=P20121009001  </t>
  </si>
  <si>
    <t xml:space="preserve">http://www.airitibooks.com/detail.aspx?PublicationID=P20130221055  </t>
  </si>
  <si>
    <t xml:space="preserve">http://www.airitibooks.com/detail.aspx?PublicationID=P20110217027  </t>
  </si>
  <si>
    <t xml:space="preserve">http://www.airitibooks.com/detail.aspx?PublicationID=P20120327005  </t>
  </si>
  <si>
    <t xml:space="preserve">http://www.airitibooks.com/detail.aspx?PublicationID=P20121029023  </t>
  </si>
  <si>
    <t xml:space="preserve">http://www.airitibooks.com/detail.aspx?PublicationID=P20120625181  </t>
  </si>
  <si>
    <t xml:space="preserve">http://www.airitibooks.com/detail.aspx?PublicationID=P20120704014  </t>
  </si>
  <si>
    <t xml:space="preserve">http://www.airitibooks.com/detail.aspx?PublicationID=P20130725031  </t>
  </si>
  <si>
    <t xml:space="preserve">http://www.airitibooks.com/detail.aspx?PublicationID=P20130815086  </t>
  </si>
  <si>
    <t xml:space="preserve">http://www.airitibooks.com/detail.aspx?PublicationID=P20131106062  </t>
  </si>
  <si>
    <t xml:space="preserve">http://www.airitibooks.com/detail.aspx?PublicationID=P20131106073  </t>
  </si>
  <si>
    <t xml:space="preserve">http://www.airitibooks.com/detail.aspx?PublicationID=P20131106068  </t>
  </si>
  <si>
    <t xml:space="preserve">http://www.airitibooks.com/detail.aspx?PublicationID=P20130808022  </t>
  </si>
  <si>
    <t xml:space="preserve">http://www.airitibooks.com/detail.aspx?PublicationID=P20130927081  </t>
  </si>
  <si>
    <t xml:space="preserve">http://www.airitibooks.com/detail.aspx?PublicationID=P20130927079  </t>
  </si>
  <si>
    <t xml:space="preserve">http://www.airitibooks.com/detail.aspx?PublicationID=P20130826004  </t>
  </si>
  <si>
    <t>主題</t>
    <phoneticPr fontId="2" type="noConversion"/>
  </si>
  <si>
    <t>書名</t>
  </si>
  <si>
    <r>
      <rPr>
        <sz val="10"/>
        <rFont val="微軟正黑體"/>
        <family val="2"/>
        <charset val="136"/>
      </rPr>
      <t>紙本價格</t>
    </r>
    <phoneticPr fontId="2" type="noConversion"/>
  </si>
  <si>
    <r>
      <rPr>
        <sz val="10"/>
        <rFont val="微軟正黑體"/>
        <family val="2"/>
        <charset val="136"/>
      </rPr>
      <t>單位名稱</t>
    </r>
  </si>
  <si>
    <r>
      <rPr>
        <sz val="10"/>
        <rFont val="微軟正黑體"/>
        <family val="2"/>
        <charset val="136"/>
      </rPr>
      <t>出版年</t>
    </r>
    <phoneticPr fontId="9" type="noConversion"/>
  </si>
  <si>
    <r>
      <rPr>
        <sz val="10"/>
        <rFont val="微軟正黑體"/>
        <family val="2"/>
        <charset val="136"/>
      </rPr>
      <t>套書名</t>
    </r>
    <r>
      <rPr>
        <sz val="10"/>
        <rFont val="Times New Roman"/>
        <family val="1"/>
      </rPr>
      <t>/</t>
    </r>
    <r>
      <rPr>
        <sz val="10"/>
        <rFont val="微軟正黑體"/>
        <family val="2"/>
        <charset val="136"/>
      </rPr>
      <t>書系名稱</t>
    </r>
  </si>
  <si>
    <r>
      <rPr>
        <sz val="10"/>
        <rFont val="微軟正黑體"/>
        <family val="2"/>
        <charset val="136"/>
      </rPr>
      <t>版本項</t>
    </r>
  </si>
  <si>
    <r>
      <rPr>
        <sz val="10"/>
        <rFont val="微軟正黑體"/>
        <family val="2"/>
        <charset val="136"/>
      </rPr>
      <t>作者</t>
    </r>
  </si>
  <si>
    <r>
      <rPr>
        <sz val="10"/>
        <rFont val="微軟正黑體"/>
        <family val="2"/>
        <charset val="136"/>
      </rPr>
      <t>中國圖書分法
第一層</t>
    </r>
  </si>
  <si>
    <r>
      <rPr>
        <sz val="10"/>
        <rFont val="微軟正黑體"/>
        <family val="2"/>
        <charset val="136"/>
      </rPr>
      <t>中國圖書分法
第二層</t>
    </r>
  </si>
  <si>
    <r>
      <rPr>
        <sz val="10"/>
        <rFont val="微軟正黑體"/>
        <family val="2"/>
        <charset val="136"/>
      </rPr>
      <t>好書介紹與評論</t>
    </r>
    <phoneticPr fontId="2" type="noConversion"/>
  </si>
  <si>
    <t>URL</t>
    <phoneticPr fontId="2" type="noConversion"/>
  </si>
  <si>
    <r>
      <rPr>
        <sz val="10"/>
        <color indexed="8"/>
        <rFont val="微軟正黑體"/>
        <family val="2"/>
        <charset val="136"/>
      </rPr>
      <t>電腦程式語言</t>
    </r>
    <phoneticPr fontId="2" type="noConversion"/>
  </si>
  <si>
    <t>JAVA SE7 全方位學習 － 建構最完整的JAVA基礎建設</t>
  </si>
  <si>
    <t>碁峯資訊股份有限公司</t>
  </si>
  <si>
    <t>1版</t>
  </si>
  <si>
    <t>朱仲傑</t>
  </si>
  <si>
    <t>9789862768044</t>
  </si>
  <si>
    <r>
      <t>3</t>
    </r>
    <r>
      <rPr>
        <sz val="10"/>
        <color indexed="8"/>
        <rFont val="新細明體"/>
        <family val="1"/>
        <charset val="136"/>
      </rPr>
      <t>自然科學類</t>
    </r>
    <r>
      <rPr>
        <sz val="10"/>
        <color indexed="8"/>
        <rFont val="Times New Roman"/>
        <family val="1"/>
      </rPr>
      <t xml:space="preserve"> </t>
    </r>
  </si>
  <si>
    <r>
      <t>310</t>
    </r>
    <r>
      <rPr>
        <sz val="10"/>
        <color indexed="8"/>
        <rFont val="新細明體"/>
        <family val="1"/>
        <charset val="136"/>
      </rPr>
      <t>數學</t>
    </r>
  </si>
  <si>
    <r>
      <rPr>
        <sz val="10"/>
        <color indexed="8"/>
        <rFont val="微軟正黑體"/>
        <family val="2"/>
        <charset val="136"/>
      </rPr>
      <t>文學小說</t>
    </r>
    <phoneticPr fontId="2" type="noConversion"/>
  </si>
  <si>
    <t>你沒看懂的後宮甄嬛傳</t>
  </si>
  <si>
    <t>人類智庫數位科技股份有限公司</t>
  </si>
  <si>
    <t>文學：13</t>
  </si>
  <si>
    <t>羅霖</t>
  </si>
  <si>
    <t>9789865855154</t>
  </si>
  <si>
    <r>
      <t>8</t>
    </r>
    <r>
      <rPr>
        <sz val="10"/>
        <color indexed="8"/>
        <rFont val="新細明體"/>
        <family val="1"/>
        <charset val="136"/>
      </rPr>
      <t>語言文學類</t>
    </r>
  </si>
  <si>
    <r>
      <t>850</t>
    </r>
    <r>
      <rPr>
        <sz val="10"/>
        <color indexed="8"/>
        <rFont val="新細明體"/>
        <family val="1"/>
        <charset val="136"/>
      </rPr>
      <t>中國各種文學</t>
    </r>
  </si>
  <si>
    <t>旅遊</t>
  </si>
  <si>
    <t>英文（包含閱讀文選及一般選擇題）【導遊、領隊人員】</t>
  </si>
  <si>
    <t>千華數位文化股份有限公司</t>
  </si>
  <si>
    <t>5版</t>
  </si>
  <si>
    <t>千華編委會</t>
  </si>
  <si>
    <t>9789863155348</t>
  </si>
  <si>
    <r>
      <t>800</t>
    </r>
    <r>
      <rPr>
        <sz val="10"/>
        <color indexed="8"/>
        <rFont val="新細明體"/>
        <family val="1"/>
        <charset val="136"/>
      </rPr>
      <t>語言學總論</t>
    </r>
  </si>
  <si>
    <r>
      <rPr>
        <sz val="10"/>
        <color indexed="8"/>
        <rFont val="微軟正黑體"/>
        <family val="2"/>
        <charset val="136"/>
      </rPr>
      <t>電腦程式語言</t>
    </r>
    <phoneticPr fontId="9" type="noConversion"/>
  </si>
  <si>
    <t>Android 4.X APP開發教戰手冊（修訂第二版）</t>
  </si>
  <si>
    <t>黃彬華</t>
  </si>
  <si>
    <t>9789862768020</t>
  </si>
  <si>
    <r>
      <t>3</t>
    </r>
    <r>
      <rPr>
        <sz val="10"/>
        <color indexed="8"/>
        <rFont val="新細明體"/>
        <family val="1"/>
        <charset val="136"/>
      </rPr>
      <t>自然科學類</t>
    </r>
    <r>
      <rPr>
        <sz val="10"/>
        <color indexed="8"/>
        <rFont val="Times New Roman"/>
        <family val="1"/>
      </rPr>
      <t xml:space="preserve"> </t>
    </r>
  </si>
  <si>
    <r>
      <t>310</t>
    </r>
    <r>
      <rPr>
        <sz val="10"/>
        <color indexed="8"/>
        <rFont val="新細明體"/>
        <family val="1"/>
        <charset val="136"/>
      </rPr>
      <t>數學</t>
    </r>
  </si>
  <si>
    <r>
      <rPr>
        <sz val="10"/>
        <color indexed="8"/>
        <rFont val="微軟正黑體"/>
        <family val="2"/>
        <charset val="136"/>
      </rPr>
      <t>語言學習</t>
    </r>
  </si>
  <si>
    <t>一生必去的美國都市Travel Talk：EZ TALK總編嚴選特刊</t>
  </si>
  <si>
    <t>EZ叢書館</t>
  </si>
  <si>
    <t>EZ Talk 編輯部</t>
  </si>
  <si>
    <t>9789862483282</t>
  </si>
  <si>
    <r>
      <rPr>
        <sz val="10"/>
        <color indexed="8"/>
        <rFont val="微軟正黑體"/>
        <family val="2"/>
        <charset val="136"/>
      </rPr>
      <t>人文</t>
    </r>
  </si>
  <si>
    <t>臺灣最美的風景是人</t>
  </si>
  <si>
    <t>華品文創出版股份有限公司</t>
  </si>
  <si>
    <t>《新周刊》主編</t>
  </si>
  <si>
    <t>9789868911239</t>
  </si>
  <si>
    <r>
      <t>7</t>
    </r>
    <r>
      <rPr>
        <sz val="10"/>
        <color indexed="8"/>
        <rFont val="新細明體"/>
        <family val="1"/>
        <charset val="136"/>
      </rPr>
      <t>世界史地</t>
    </r>
  </si>
  <si>
    <r>
      <t>730</t>
    </r>
    <r>
      <rPr>
        <sz val="10"/>
        <color indexed="8"/>
        <rFont val="新細明體"/>
        <family val="1"/>
        <charset val="136"/>
      </rPr>
      <t>亞洲史地</t>
    </r>
  </si>
  <si>
    <r>
      <rPr>
        <sz val="10"/>
        <color indexed="8"/>
        <rFont val="微軟正黑體"/>
        <family val="2"/>
        <charset val="136"/>
      </rPr>
      <t>生活</t>
    </r>
  </si>
  <si>
    <t>對症按摩消病痛</t>
  </si>
  <si>
    <t>健康全圖典：14</t>
  </si>
  <si>
    <t>健康中國名家論壇編委會</t>
  </si>
  <si>
    <t>9789865954413</t>
  </si>
  <si>
    <r>
      <t>4</t>
    </r>
    <r>
      <rPr>
        <sz val="10"/>
        <color indexed="8"/>
        <rFont val="新細明體"/>
        <family val="1"/>
        <charset val="136"/>
      </rPr>
      <t>應用科學類</t>
    </r>
  </si>
  <si>
    <r>
      <t>410</t>
    </r>
    <r>
      <rPr>
        <sz val="10"/>
        <color indexed="8"/>
        <rFont val="新細明體"/>
        <family val="1"/>
        <charset val="136"/>
      </rPr>
      <t>醫藥</t>
    </r>
  </si>
  <si>
    <t>台灣當代旅行文選</t>
  </si>
  <si>
    <t>二魚文化事業有限公司</t>
  </si>
  <si>
    <t>胡錦媛</t>
  </si>
  <si>
    <t>9789866490958</t>
  </si>
  <si>
    <t>855</t>
  </si>
  <si>
    <t>在地記者帶你搭捷運玩高雄《吃喝玩樂高雄必遊的10條私房路線》</t>
  </si>
  <si>
    <t>樂果文化</t>
  </si>
  <si>
    <t>處女座</t>
  </si>
  <si>
    <t>9789865983048</t>
  </si>
  <si>
    <t>一年四季都在用的24節氣養生術</t>
  </si>
  <si>
    <t>德威國際文化事業有限公司</t>
  </si>
  <si>
    <t>一生讀書計畫：07</t>
  </si>
  <si>
    <t>黃明達</t>
  </si>
  <si>
    <t>9789866153785</t>
  </si>
  <si>
    <t>玩日本，不開口也能通！</t>
  </si>
  <si>
    <t>藤本紀子</t>
  </si>
  <si>
    <t>9789862483107</t>
  </si>
  <si>
    <t>自我免疫系統是身體最好的醫院</t>
  </si>
  <si>
    <t>華志文化事業有限公司</t>
  </si>
  <si>
    <t>健康養生小百科：15</t>
  </si>
  <si>
    <t>傅治梁，于建萍</t>
  </si>
  <si>
    <t>9789865936365</t>
  </si>
  <si>
    <r>
      <t>420</t>
    </r>
    <r>
      <rPr>
        <sz val="10"/>
        <color indexed="8"/>
        <rFont val="新細明體"/>
        <family val="1"/>
        <charset val="136"/>
      </rPr>
      <t>家政</t>
    </r>
  </si>
  <si>
    <t>用主角的態度演好配角：人生際遇各有不同，與其抱怨連連，不如全力以赴！</t>
  </si>
  <si>
    <t>柿藤</t>
  </si>
  <si>
    <t>Fun輕鬆：07</t>
  </si>
  <si>
    <t>裘比</t>
  </si>
  <si>
    <t>9789868877290</t>
  </si>
  <si>
    <r>
      <t>1</t>
    </r>
    <r>
      <rPr>
        <sz val="10"/>
        <color indexed="8"/>
        <rFont val="新細明體"/>
        <family val="1"/>
        <charset val="136"/>
      </rPr>
      <t>哲學類</t>
    </r>
  </si>
  <si>
    <r>
      <t>170</t>
    </r>
    <r>
      <rPr>
        <sz val="10"/>
        <color indexed="8"/>
        <rFont val="新細明體"/>
        <family val="1"/>
        <charset val="136"/>
      </rPr>
      <t>心理學</t>
    </r>
  </si>
  <si>
    <t>人生沒有第二次選擇：教你如何在關鍵的時刻做出明智的抉擇！</t>
  </si>
  <si>
    <t>Fun輕鬆：08</t>
  </si>
  <si>
    <t>張玉豊</t>
  </si>
  <si>
    <t>9789868922518</t>
  </si>
  <si>
    <t>你淡定了嗎？不是路已走到盡頭，而是該轉彎的時候</t>
  </si>
  <si>
    <t>生活有機園：02</t>
  </si>
  <si>
    <t>朱榮智</t>
  </si>
  <si>
    <t>9789865936358</t>
  </si>
  <si>
    <r>
      <t>190</t>
    </r>
    <r>
      <rPr>
        <sz val="10"/>
        <color indexed="8"/>
        <rFont val="新細明體"/>
        <family val="1"/>
        <charset val="136"/>
      </rPr>
      <t>倫理學</t>
    </r>
  </si>
  <si>
    <t>其他休閒娛樂</t>
  </si>
  <si>
    <t>測試，你的腦力到底剩多少</t>
  </si>
  <si>
    <t>智學堂</t>
  </si>
  <si>
    <t>super&amp;smart全能益智王 6</t>
  </si>
  <si>
    <t>李元瑞</t>
  </si>
  <si>
    <t>9789868914766</t>
  </si>
  <si>
    <r>
      <t>9</t>
    </r>
    <r>
      <rPr>
        <sz val="10"/>
        <color indexed="8"/>
        <rFont val="新細明體"/>
        <family val="1"/>
        <charset val="136"/>
      </rPr>
      <t>藝術類</t>
    </r>
  </si>
  <si>
    <r>
      <t>990</t>
    </r>
    <r>
      <rPr>
        <sz val="10"/>
        <color indexed="8"/>
        <rFont val="新細明體"/>
        <family val="1"/>
        <charset val="136"/>
      </rPr>
      <t>遊藝及休閒活動</t>
    </r>
  </si>
  <si>
    <r>
      <rPr>
        <sz val="10"/>
        <color indexed="8"/>
        <rFont val="微軟正黑體"/>
        <family val="2"/>
        <charset val="136"/>
      </rPr>
      <t>人文</t>
    </r>
  </si>
  <si>
    <t>日本都市再生密碼2.0</t>
  </si>
  <si>
    <t>旭采文化有限公司</t>
  </si>
  <si>
    <t>何芳子</t>
  </si>
  <si>
    <t>9789868751934</t>
  </si>
  <si>
    <t>445.13</t>
  </si>
  <si>
    <t>懷孕280天就要這樣吃</t>
  </si>
  <si>
    <t>源樺文化</t>
  </si>
  <si>
    <t>名醫食療：10</t>
  </si>
  <si>
    <t>林禹宏</t>
  </si>
  <si>
    <t>9789866055416</t>
  </si>
  <si>
    <r>
      <rPr>
        <sz val="10"/>
        <color indexed="8"/>
        <rFont val="微軟正黑體"/>
        <family val="2"/>
        <charset val="136"/>
      </rPr>
      <t>商管財經</t>
    </r>
  </si>
  <si>
    <t>中國大陸銀髮商機探索</t>
  </si>
  <si>
    <t>中華民國對外貿易發展協會</t>
  </si>
  <si>
    <t>陳怡君，黃嬌美</t>
  </si>
  <si>
    <t>9789574953080</t>
  </si>
  <si>
    <r>
      <t>4</t>
    </r>
    <r>
      <rPr>
        <sz val="10"/>
        <color indexed="8"/>
        <rFont val="新細明體"/>
        <family val="1"/>
        <charset val="136"/>
      </rPr>
      <t>應用科學類</t>
    </r>
  </si>
  <si>
    <t>漫遊者文化事業股份有限公司</t>
  </si>
  <si>
    <t>奈斯博作品集：05</t>
  </si>
  <si>
    <t>尤．奈斯博</t>
  </si>
  <si>
    <t>9789865956509_1</t>
  </si>
  <si>
    <t>獵豹（下）</t>
  </si>
  <si>
    <t>9789865956509_2</t>
  </si>
  <si>
    <t>觀光資源概要（包括世界史地、觀光資源維護）</t>
  </si>
  <si>
    <t>10版</t>
  </si>
  <si>
    <t>邱燁</t>
  </si>
  <si>
    <t>9789863155713</t>
  </si>
  <si>
    <t>9藝術類</t>
  </si>
  <si>
    <t>990遊藝及休閒活動</t>
  </si>
  <si>
    <r>
      <rPr>
        <sz val="10"/>
        <color indexed="8"/>
        <rFont val="微軟正黑體"/>
        <family val="2"/>
        <charset val="136"/>
      </rPr>
      <t>設計藝術</t>
    </r>
    <phoneticPr fontId="2" type="noConversion"/>
  </si>
  <si>
    <t>新資訊科技事業股份有限公司</t>
  </si>
  <si>
    <t>鄧橋，鄧有立，步玉程主編</t>
  </si>
  <si>
    <t>英文－看這本就夠了</t>
  </si>
  <si>
    <t>9版</t>
  </si>
  <si>
    <t>劉似蓉</t>
  </si>
  <si>
    <t>9789863154280</t>
  </si>
  <si>
    <t>觀光資源概要（包括台灣史地、觀光資源維護）【華語、外語導遊人員】</t>
  </si>
  <si>
    <t>邱燁，章琪</t>
  </si>
  <si>
    <t>9789863155720</t>
  </si>
  <si>
    <t>戰國就是一場遊戲</t>
  </si>
  <si>
    <r>
      <t>1</t>
    </r>
    <r>
      <rPr>
        <sz val="10"/>
        <color indexed="8"/>
        <rFont val="微軟正黑體"/>
        <family val="2"/>
        <charset val="136"/>
      </rPr>
      <t>版</t>
    </r>
  </si>
  <si>
    <t>9789866722912</t>
  </si>
  <si>
    <t>秋雨文化事業股份有限公司</t>
  </si>
  <si>
    <t>王貞卿，曾明慧</t>
  </si>
  <si>
    <t>9789867120533</t>
  </si>
  <si>
    <t>餐旅服務完全攻略</t>
  </si>
  <si>
    <t>2版</t>
  </si>
  <si>
    <t>畢瑩</t>
  </si>
  <si>
    <t>9789863155584</t>
  </si>
  <si>
    <t>EZ TALK 編輯部</t>
  </si>
  <si>
    <t>9789862483176</t>
  </si>
  <si>
    <t>9789862481752</t>
  </si>
  <si>
    <t>歷史名人堂</t>
  </si>
  <si>
    <t>EZ叢書館編輯部</t>
  </si>
  <si>
    <t>9789862483046</t>
  </si>
  <si>
    <r>
      <rPr>
        <sz val="10"/>
        <color indexed="8"/>
        <rFont val="微軟正黑體"/>
        <family val="2"/>
        <charset val="136"/>
      </rPr>
      <t>社會科學</t>
    </r>
  </si>
  <si>
    <t>9789866782558</t>
  </si>
  <si>
    <t>心靈日記 ：一場貫穿心靈、智能的旅行 </t>
  </si>
  <si>
    <t>冠橙出版有限公司</t>
  </si>
  <si>
    <t>Life：07</t>
  </si>
  <si>
    <t>詹姆斯‧艾倫</t>
  </si>
  <si>
    <t>9789868889279</t>
  </si>
  <si>
    <t>藝術養生</t>
  </si>
  <si>
    <t>懿津出版企劃公司</t>
  </si>
  <si>
    <t>戲曲品味</t>
  </si>
  <si>
    <t>朱伯銓</t>
  </si>
  <si>
    <t>9789628748303</t>
  </si>
  <si>
    <t>關於建築學的100個故事</t>
  </si>
  <si>
    <t>9789576597206</t>
  </si>
  <si>
    <t>920</t>
  </si>
  <si>
    <t>關於創意的100個故事</t>
  </si>
  <si>
    <t>9789576597305</t>
  </si>
  <si>
    <t>176.4</t>
  </si>
  <si>
    <t>關於電影學的100個故事</t>
  </si>
  <si>
    <t>9789576597466</t>
  </si>
  <si>
    <t>987</t>
  </si>
  <si>
    <t>關於醫學的100個故事</t>
  </si>
  <si>
    <t>9789576597428</t>
  </si>
  <si>
    <t>關於史記的100個故事</t>
  </si>
  <si>
    <t>宇河文化出版有限公司</t>
  </si>
  <si>
    <t>江輝</t>
  </si>
  <si>
    <t>9789576599309</t>
  </si>
  <si>
    <t>你不可不知的防癌抗癌一○○招</t>
  </si>
  <si>
    <t>健康養生小百科：14</t>
  </si>
  <si>
    <t>黃衍強</t>
  </si>
  <si>
    <t>9789865936334</t>
  </si>
  <si>
    <t>懶人料理馬鈴薯365變</t>
  </si>
  <si>
    <t>柿子文化事業有限公司</t>
  </si>
  <si>
    <t>陳師蘭, 林許文二攝</t>
  </si>
  <si>
    <t>9789866191374</t>
  </si>
  <si>
    <t>2012飲食文選</t>
  </si>
  <si>
    <t>焦桐</t>
  </si>
  <si>
    <t>9789866490910</t>
  </si>
  <si>
    <t>538.707</t>
  </si>
  <si>
    <t>一次讀完30本經濟學經典</t>
  </si>
  <si>
    <t>9867011007</t>
  </si>
  <si>
    <t>別笑！我是英語自我介紹書</t>
  </si>
  <si>
    <r>
      <t>1</t>
    </r>
    <r>
      <rPr>
        <sz val="10"/>
        <color indexed="8"/>
        <rFont val="微軟正黑體"/>
        <family val="2"/>
        <charset val="136"/>
      </rPr>
      <t>版</t>
    </r>
  </si>
  <si>
    <t>9789862280850</t>
  </si>
  <si>
    <r>
      <t>8</t>
    </r>
    <r>
      <rPr>
        <sz val="10"/>
        <color indexed="8"/>
        <rFont val="微軟正黑體"/>
        <family val="2"/>
        <charset val="136"/>
      </rPr>
      <t>語言文學類</t>
    </r>
  </si>
  <si>
    <r>
      <t>800</t>
    </r>
    <r>
      <rPr>
        <sz val="10"/>
        <color indexed="8"/>
        <rFont val="微軟正黑體"/>
        <family val="2"/>
        <charset val="136"/>
      </rPr>
      <t>語言學總論</t>
    </r>
  </si>
  <si>
    <t xml:space="preserve">http://www.airitibooks.com/detail.aspx?PublicationID=P20110929043  </t>
  </si>
  <si>
    <t>先自然，後KK：史上最強而有效的英語發音學習法</t>
  </si>
  <si>
    <t>黃玟君</t>
  </si>
  <si>
    <t>9789867120656</t>
  </si>
  <si>
    <t>區域研究／地理</t>
  </si>
  <si>
    <t>走進寶島看臺灣：文化藏寶圖</t>
  </si>
  <si>
    <t>臺灣百科</t>
  </si>
  <si>
    <t>修訂再版</t>
  </si>
  <si>
    <t>陳馨儀</t>
  </si>
  <si>
    <t>9789864136834</t>
  </si>
  <si>
    <t>自由：輕鬆自在地生活</t>
  </si>
  <si>
    <t>安妮的心靈深呼吸：01</t>
  </si>
  <si>
    <t>安妮•佩森•考爾</t>
  </si>
  <si>
    <t>9789868889293</t>
  </si>
  <si>
    <t>小人現形識人術：貴人難尋•小人難防•讓你一眼透視對方！</t>
  </si>
  <si>
    <t>Power：02</t>
  </si>
  <si>
    <t>穆狄</t>
  </si>
  <si>
    <t>9789868877207</t>
  </si>
  <si>
    <r>
      <t>2</t>
    </r>
    <r>
      <rPr>
        <sz val="10"/>
        <color indexed="8"/>
        <rFont val="新細明體"/>
        <family val="1"/>
        <charset val="136"/>
      </rPr>
      <t>宗教類</t>
    </r>
    <r>
      <rPr>
        <sz val="10"/>
        <color indexed="8"/>
        <rFont val="Times New Roman"/>
        <family val="1"/>
      </rPr>
      <t xml:space="preserve"> </t>
    </r>
  </si>
  <si>
    <t>老師沒教課本沒有的北歐神話故事</t>
  </si>
  <si>
    <t>知青頻道出版有限公司</t>
  </si>
  <si>
    <t>鍾怡陽</t>
  </si>
  <si>
    <t>9789866030567</t>
  </si>
  <si>
    <t>我的第一本大學、中庸讀本</t>
  </si>
  <si>
    <t>張子維</t>
  </si>
  <si>
    <t>9789576599316</t>
  </si>
  <si>
    <t>胡建夫</t>
  </si>
  <si>
    <t>9789865983314</t>
  </si>
  <si>
    <t>食物密碼</t>
  </si>
  <si>
    <t>百善書房</t>
  </si>
  <si>
    <t>主流意識：17</t>
  </si>
  <si>
    <t>白石</t>
  </si>
  <si>
    <t>9789867262738</t>
  </si>
  <si>
    <r>
      <rPr>
        <sz val="10"/>
        <color indexed="8"/>
        <rFont val="微軟正黑體"/>
        <family val="2"/>
        <charset val="136"/>
      </rPr>
      <t>商管財經</t>
    </r>
  </si>
  <si>
    <t>IKEA的祕密</t>
  </si>
  <si>
    <t>葡萄樹文化</t>
  </si>
  <si>
    <t>New文庫 68</t>
  </si>
  <si>
    <t>陳廣</t>
  </si>
  <si>
    <t>9789866079658</t>
  </si>
  <si>
    <t>旅行給我的12種覺醒</t>
  </si>
  <si>
    <t>凱信企業管理顧問有限公司</t>
  </si>
  <si>
    <t>字。遊 4</t>
  </si>
  <si>
    <t>劉子瑜</t>
  </si>
  <si>
    <t>9789865916138</t>
  </si>
  <si>
    <t>曠野之心靈旅程〈神與靈魂的探討〉</t>
  </si>
  <si>
    <t>丹陽文化有限公司</t>
  </si>
  <si>
    <t>MOIYO</t>
  </si>
  <si>
    <t>9789866231056</t>
  </si>
  <si>
    <t>東京設計雜貨買物本</t>
  </si>
  <si>
    <t>宏碩文化事業股份有限公司</t>
  </si>
  <si>
    <t>Theme shopping：TS1001</t>
  </si>
  <si>
    <t>李若姮，林麗純</t>
  </si>
  <si>
    <t>9789866549489</t>
  </si>
  <si>
    <t>東京3C動漫御宅本</t>
  </si>
  <si>
    <t>Theme shopping：TS1002</t>
  </si>
  <si>
    <t>李芷珊，李若姮</t>
  </si>
  <si>
    <t>9789866549465</t>
  </si>
  <si>
    <t>把弱者變強者</t>
  </si>
  <si>
    <t>海洋文化事業有限公司</t>
  </si>
  <si>
    <t>頂尖領導 177</t>
  </si>
  <si>
    <t>黃旭成</t>
  </si>
  <si>
    <t>9789865950323</t>
  </si>
  <si>
    <t>給大忙人看的心靈雞湯</t>
  </si>
  <si>
    <t>人生智典 37</t>
  </si>
  <si>
    <t>艾倫科恩</t>
  </si>
  <si>
    <t>9789865950293</t>
  </si>
  <si>
    <t>自在生活物語</t>
  </si>
  <si>
    <t>逗文庫 13</t>
  </si>
  <si>
    <t>李蘇芩</t>
  </si>
  <si>
    <t>9789865950248</t>
  </si>
  <si>
    <t>別讓壞習慣扯你的後腿</t>
  </si>
  <si>
    <t>NEW文庫 71</t>
  </si>
  <si>
    <t>方州</t>
  </si>
  <si>
    <t>9789866079757</t>
  </si>
  <si>
    <t>2012台灣詩選</t>
  </si>
  <si>
    <t>白靈</t>
  </si>
  <si>
    <t>9789866490927</t>
  </si>
  <si>
    <t>831.86</t>
  </si>
  <si>
    <r>
      <rPr>
        <sz val="10"/>
        <color indexed="8"/>
        <rFont val="微軟正黑體"/>
        <family val="2"/>
        <charset val="136"/>
      </rPr>
      <t>自然科學</t>
    </r>
  </si>
  <si>
    <t>學歷遊戲：學校沒有教的事</t>
  </si>
  <si>
    <t>楊寒</t>
  </si>
  <si>
    <t>9789865813017</t>
  </si>
  <si>
    <t>全世界優等生都在做的邏輯遊戲</t>
  </si>
  <si>
    <t>讀品文化</t>
  </si>
  <si>
    <t>資優生系列 19</t>
  </si>
  <si>
    <t>羅蘭森</t>
  </si>
  <si>
    <t>9789866070877</t>
  </si>
  <si>
    <r>
      <rPr>
        <sz val="10"/>
        <color indexed="8"/>
        <rFont val="微軟正黑體"/>
        <family val="2"/>
        <charset val="136"/>
      </rPr>
      <t>生活</t>
    </r>
  </si>
  <si>
    <t>『肝』的總體檢</t>
  </si>
  <si>
    <t>俊嘉文化事業有限公司</t>
  </si>
  <si>
    <t>健康系列</t>
  </si>
  <si>
    <t>林茂樹</t>
  </si>
  <si>
    <t>9789866080623</t>
  </si>
  <si>
    <t>415.53</t>
  </si>
  <si>
    <t>為什麼沒知識也要有常識（人體篇）</t>
  </si>
  <si>
    <t>逗文庫 14</t>
  </si>
  <si>
    <t>白詩敏</t>
  </si>
  <si>
    <t>9789865950286</t>
  </si>
  <si>
    <t>Hope：04</t>
  </si>
  <si>
    <t>語晴</t>
  </si>
  <si>
    <t>9789868889286</t>
  </si>
  <si>
    <t>以敞開的心積極面對生活：英國哲學家羅素說：「使事業成為喜悅，使喜悅成為事業。」 </t>
  </si>
  <si>
    <t>Fun輕鬆：09</t>
  </si>
  <si>
    <t>林鈴茱</t>
  </si>
  <si>
    <t>9789868922532</t>
  </si>
  <si>
    <t>大人為什麼可以說話不算數</t>
  </si>
  <si>
    <t>雅典文化事業有限公司</t>
  </si>
  <si>
    <t>知識小學堂：KS004</t>
  </si>
  <si>
    <t>葉瑞珠</t>
  </si>
  <si>
    <t>9789866282911</t>
  </si>
  <si>
    <r>
      <t>5</t>
    </r>
    <r>
      <rPr>
        <sz val="10"/>
        <color indexed="8"/>
        <rFont val="新細明體"/>
        <family val="1"/>
        <charset val="136"/>
      </rPr>
      <t>社會科學類</t>
    </r>
  </si>
  <si>
    <r>
      <t>520</t>
    </r>
    <r>
      <rPr>
        <sz val="10"/>
        <color indexed="8"/>
        <rFont val="新細明體"/>
        <family val="1"/>
        <charset val="136"/>
      </rPr>
      <t>教育</t>
    </r>
  </si>
  <si>
    <t>簡單過，快樂活的幸福課</t>
  </si>
  <si>
    <t>人生智典 38</t>
  </si>
  <si>
    <t>9789865950330</t>
  </si>
  <si>
    <t>風向球文化事業有限公司</t>
  </si>
  <si>
    <t>陳珺安</t>
  </si>
  <si>
    <t>9789868937215</t>
  </si>
  <si>
    <r>
      <t>490</t>
    </r>
    <r>
      <rPr>
        <sz val="10"/>
        <color indexed="8"/>
        <rFont val="新細明體"/>
        <family val="1"/>
        <charset val="136"/>
      </rPr>
      <t>商業；經營業</t>
    </r>
  </si>
  <si>
    <r>
      <rPr>
        <sz val="10"/>
        <color indexed="8"/>
        <rFont val="微軟正黑體"/>
        <family val="2"/>
        <charset val="136"/>
      </rPr>
      <t>設計藝術</t>
    </r>
  </si>
  <si>
    <t>出好色─植物染的奇幻世界</t>
  </si>
  <si>
    <r>
      <rPr>
        <sz val="10"/>
        <color indexed="8"/>
        <rFont val="微軟正黑體"/>
        <family val="2"/>
        <charset val="136"/>
      </rPr>
      <t>國立臺灣工藝研究所</t>
    </r>
  </si>
  <si>
    <t>1009703014</t>
  </si>
  <si>
    <r>
      <t>9</t>
    </r>
    <r>
      <rPr>
        <sz val="10"/>
        <color indexed="8"/>
        <rFont val="微軟正黑體"/>
        <family val="2"/>
        <charset val="136"/>
      </rPr>
      <t>藝術類</t>
    </r>
  </si>
  <si>
    <r>
      <t>960</t>
    </r>
    <r>
      <rPr>
        <sz val="10"/>
        <color indexed="8"/>
        <rFont val="微軟正黑體"/>
        <family val="2"/>
        <charset val="136"/>
      </rPr>
      <t>應用美術</t>
    </r>
  </si>
  <si>
    <t xml:space="preserve">http://www.airitibooks.com/detail.aspx?PublicationID=P20101001061  </t>
  </si>
  <si>
    <t>問倒教授的百科大考驗</t>
  </si>
  <si>
    <t>青少年百科：09</t>
  </si>
  <si>
    <t>雅瑟</t>
  </si>
  <si>
    <t>9789865819064</t>
  </si>
  <si>
    <r>
      <t>0</t>
    </r>
    <r>
      <rPr>
        <sz val="10"/>
        <color indexed="8"/>
        <rFont val="新細明體"/>
        <family val="1"/>
        <charset val="136"/>
      </rPr>
      <t>總類</t>
    </r>
    <r>
      <rPr>
        <sz val="10"/>
        <color indexed="8"/>
        <rFont val="Times New Roman"/>
        <family val="1"/>
      </rPr>
      <t xml:space="preserve"> </t>
    </r>
  </si>
  <si>
    <r>
      <t>040</t>
    </r>
    <r>
      <rPr>
        <sz val="10"/>
        <color indexed="8"/>
        <rFont val="新細明體"/>
        <family val="1"/>
        <charset val="136"/>
      </rPr>
      <t>普通類書；普通百科全書</t>
    </r>
  </si>
  <si>
    <t>選我選我！知識百科大考驗</t>
  </si>
  <si>
    <t>青少年百科 8</t>
  </si>
  <si>
    <t>9789865819002</t>
  </si>
  <si>
    <t>讓人生再多一份淡定</t>
  </si>
  <si>
    <t>大拓文化</t>
  </si>
  <si>
    <t>成長階梯系列 50</t>
  </si>
  <si>
    <t>陸羽倫</t>
  </si>
  <si>
    <t>9789865886172</t>
  </si>
  <si>
    <t>換個角度看世界</t>
  </si>
  <si>
    <t>成長階梯系列 51</t>
  </si>
  <si>
    <t>邱博淵</t>
  </si>
  <si>
    <t>9789865886226</t>
  </si>
  <si>
    <t>創意新食代！不敗Kuso料理56道</t>
  </si>
  <si>
    <t>沃爾文化出版事業部</t>
  </si>
  <si>
    <t>FUN生活：30</t>
  </si>
  <si>
    <t>曹得意，彭佳盈</t>
  </si>
  <si>
    <t>9789862711590</t>
  </si>
  <si>
    <t>427.1</t>
  </si>
  <si>
    <t>噴飯笑話集</t>
  </si>
  <si>
    <t>休閒生活館：01</t>
  </si>
  <si>
    <t>弗雷德</t>
  </si>
  <si>
    <t>9789865936310</t>
  </si>
  <si>
    <t>愛樂館Ⅱ：蔣爸爸把動畫音樂劇變有趣了！美女與野獸／獅子王／小美人魚</t>
  </si>
  <si>
    <t>音樂向上股份有限公司</t>
  </si>
  <si>
    <t>夏嵐，潘錫鳳</t>
  </si>
  <si>
    <t>9789868553132</t>
  </si>
  <si>
    <t>全球化視野下的漢語應用文研究</t>
  </si>
  <si>
    <r>
      <rPr>
        <sz val="10"/>
        <color indexed="8"/>
        <rFont val="微軟正黑體"/>
        <family val="2"/>
        <charset val="136"/>
      </rPr>
      <t>澳門大學</t>
    </r>
    <phoneticPr fontId="2" type="noConversion"/>
  </si>
  <si>
    <t>9789996510137</t>
  </si>
  <si>
    <t xml:space="preserve">http://www.airitibooks.com/detail.aspx?PublicationID=P20120206007  </t>
  </si>
  <si>
    <t>工藝時尚Yii專輯</t>
  </si>
  <si>
    <r>
      <rPr>
        <sz val="10"/>
        <color indexed="8"/>
        <rFont val="微軟正黑體"/>
        <family val="2"/>
        <charset val="136"/>
      </rPr>
      <t>國立臺灣工藝研究發展中心</t>
    </r>
  </si>
  <si>
    <t>9789860279832</t>
  </si>
  <si>
    <t>語言學習</t>
  </si>
  <si>
    <t>TOEFL-iBT新托福閱讀題庫與詳解</t>
  </si>
  <si>
    <t>知英文化事業有限公司</t>
  </si>
  <si>
    <t>Rick Crooks，江璞</t>
  </si>
  <si>
    <t>9789867025586</t>
  </si>
  <si>
    <t>8語言文學類</t>
  </si>
  <si>
    <t>800語言學總論</t>
  </si>
  <si>
    <r>
      <rPr>
        <sz val="10"/>
        <color indexed="8"/>
        <rFont val="微軟正黑體"/>
        <family val="2"/>
        <charset val="136"/>
      </rPr>
      <t>社會科學</t>
    </r>
  </si>
  <si>
    <t>憲政．中國：從現代化及文化轉變看中國憲政發展</t>
  </si>
  <si>
    <r>
      <rPr>
        <sz val="10"/>
        <color indexed="8"/>
        <rFont val="微軟正黑體"/>
        <family val="2"/>
        <charset val="136"/>
      </rPr>
      <t>香港大學出版社</t>
    </r>
  </si>
  <si>
    <t>9789888083916</t>
  </si>
  <si>
    <r>
      <t>5</t>
    </r>
    <r>
      <rPr>
        <sz val="10"/>
        <color indexed="8"/>
        <rFont val="微軟正黑體"/>
        <family val="2"/>
        <charset val="136"/>
      </rPr>
      <t>社會科學類</t>
    </r>
  </si>
  <si>
    <r>
      <t>580</t>
    </r>
    <r>
      <rPr>
        <sz val="10"/>
        <color indexed="8"/>
        <rFont val="微軟正黑體"/>
        <family val="2"/>
        <charset val="136"/>
      </rPr>
      <t>法律</t>
    </r>
  </si>
  <si>
    <t>台灣列紳傳</t>
  </si>
  <si>
    <t>9789868532519</t>
  </si>
  <si>
    <r>
      <t>7</t>
    </r>
    <r>
      <rPr>
        <sz val="10"/>
        <color indexed="8"/>
        <rFont val="微軟正黑體"/>
        <family val="2"/>
        <charset val="136"/>
      </rPr>
      <t>世界史地</t>
    </r>
  </si>
  <si>
    <r>
      <t>780</t>
    </r>
    <r>
      <rPr>
        <sz val="10"/>
        <color indexed="8"/>
        <rFont val="微軟正黑體"/>
        <family val="2"/>
        <charset val="136"/>
      </rPr>
      <t>傳記</t>
    </r>
  </si>
  <si>
    <t>東方外交與台灣</t>
  </si>
  <si>
    <t>9789996510236</t>
  </si>
  <si>
    <t xml:space="preserve">http://www.airitibooks.com/detail.aspx?PublicationID=P20120206004  </t>
  </si>
  <si>
    <t>Airiti Press Inc.</t>
  </si>
  <si>
    <t>9789577397416</t>
  </si>
  <si>
    <t>851.486</t>
  </si>
  <si>
    <t>西藏祕境</t>
  </si>
  <si>
    <t>9868241324</t>
  </si>
  <si>
    <t xml:space="preserve">http://www.airitibooks.com/detail.aspx?PublicationID=P20090324015  </t>
  </si>
  <si>
    <t>理工農醫</t>
  </si>
  <si>
    <t>交通工程手冊</t>
  </si>
  <si>
    <t>交通部</t>
  </si>
  <si>
    <t>9789860264425</t>
  </si>
  <si>
    <t>從印度佛學到中國佛學─楊惠南先生七十壽慶論文集</t>
  </si>
  <si>
    <t>9789866286575</t>
  </si>
  <si>
    <r>
      <t>2</t>
    </r>
    <r>
      <rPr>
        <sz val="10"/>
        <color indexed="8"/>
        <rFont val="微軟正黑體"/>
        <family val="2"/>
        <charset val="136"/>
      </rPr>
      <t>宗教類</t>
    </r>
  </si>
  <si>
    <t>【卷十】台灣俗諺語典的重要啟示</t>
  </si>
  <si>
    <r>
      <rPr>
        <sz val="10"/>
        <color indexed="8"/>
        <rFont val="微軟正黑體"/>
        <family val="2"/>
        <charset val="136"/>
      </rPr>
      <t>前衛出版社</t>
    </r>
  </si>
  <si>
    <t>9789578016149</t>
  </si>
  <si>
    <r>
      <t>530</t>
    </r>
    <r>
      <rPr>
        <sz val="10"/>
        <color indexed="8"/>
        <rFont val="微軟正黑體"/>
        <family val="2"/>
        <charset val="136"/>
      </rPr>
      <t>禮俗</t>
    </r>
  </si>
  <si>
    <t xml:space="preserve">http://www.airitibooks.com/detail.aspx?PublicationID=P20120521007  </t>
  </si>
  <si>
    <t>鐵路橋樑</t>
  </si>
  <si>
    <t>交通部臺灣鐵路管理局</t>
  </si>
  <si>
    <t>9789860231656</t>
  </si>
  <si>
    <t>石門水庫上游集水區流量與含砂量量測及水文數化資料庫建立</t>
  </si>
  <si>
    <t>9789860269543</t>
  </si>
  <si>
    <t>雕塑の森</t>
  </si>
  <si>
    <t>財團法人麗寶文化藝術基金會</t>
  </si>
  <si>
    <t>9789868751941</t>
  </si>
  <si>
    <t>930</t>
  </si>
  <si>
    <t>社會科學</t>
  </si>
  <si>
    <t>耿乃國，王永剛</t>
  </si>
  <si>
    <t>5社會科學類</t>
  </si>
  <si>
    <t>電腦程式語言</t>
  </si>
  <si>
    <t>3dsMax2008初探動畫美學</t>
  </si>
  <si>
    <t>黃義淳</t>
  </si>
  <si>
    <t>9789861813257</t>
  </si>
  <si>
    <t>3自然科學類</t>
  </si>
  <si>
    <t>310數學</t>
  </si>
  <si>
    <t>關務行政法（含概要）系統整理</t>
  </si>
  <si>
    <t>8版</t>
  </si>
  <si>
    <t>賴農惟</t>
  </si>
  <si>
    <t>9789863155362</t>
  </si>
  <si>
    <t>跟我學AutoCAD2010</t>
  </si>
  <si>
    <t>江高舉，王筱瑜</t>
  </si>
  <si>
    <t>9789861817545</t>
  </si>
  <si>
    <t>9789861812809</t>
  </si>
  <si>
    <t>4應用科學類</t>
  </si>
  <si>
    <t>440工程</t>
  </si>
  <si>
    <t>TOEIC多益口說大破解</t>
  </si>
  <si>
    <t>曾騰裕，Stephen Browning</t>
  </si>
  <si>
    <t>9789867025296</t>
  </si>
  <si>
    <t xml:space="preserve">http://www.airitibooks.com/detail.aspx?PublicationID=P20100610050  </t>
  </si>
  <si>
    <t>地層下陷防治教學參考教材</t>
  </si>
  <si>
    <t>經濟部水利署</t>
  </si>
  <si>
    <t>9789860238853</t>
  </si>
  <si>
    <t>陽剛氣質：國外論述與臺灣經驗</t>
  </si>
  <si>
    <r>
      <rPr>
        <sz val="10"/>
        <color indexed="8"/>
        <rFont val="微軟正黑體"/>
        <family val="2"/>
        <charset val="136"/>
      </rPr>
      <t>巨流圖書股份有限公司</t>
    </r>
  </si>
  <si>
    <t>9789577324481</t>
  </si>
  <si>
    <r>
      <t>1</t>
    </r>
    <r>
      <rPr>
        <sz val="10"/>
        <color indexed="8"/>
        <rFont val="微軟正黑體"/>
        <family val="2"/>
        <charset val="136"/>
      </rPr>
      <t>哲學類</t>
    </r>
  </si>
  <si>
    <r>
      <t>170</t>
    </r>
    <r>
      <rPr>
        <sz val="10"/>
        <color indexed="8"/>
        <rFont val="微軟正黑體"/>
        <family val="2"/>
        <charset val="136"/>
      </rPr>
      <t>心理學</t>
    </r>
  </si>
  <si>
    <t>人類行為與社會環境</t>
  </si>
  <si>
    <r>
      <rPr>
        <sz val="10"/>
        <color indexed="8"/>
        <rFont val="微軟正黑體"/>
        <family val="2"/>
        <charset val="136"/>
      </rPr>
      <t>揚智文化事業股份有限公司</t>
    </r>
  </si>
  <si>
    <t>9789578189812</t>
  </si>
  <si>
    <r>
      <t>540</t>
    </r>
    <r>
      <rPr>
        <sz val="10"/>
        <color indexed="8"/>
        <rFont val="微軟正黑體"/>
        <family val="2"/>
        <charset val="136"/>
      </rPr>
      <t>社會學</t>
    </r>
  </si>
  <si>
    <t xml:space="preserve">http://www.airitibooks.com/detail.aspx?PublicationID=P20110812001  </t>
  </si>
  <si>
    <r>
      <rPr>
        <sz val="10"/>
        <color indexed="8"/>
        <rFont val="微軟正黑體"/>
        <family val="2"/>
        <charset val="136"/>
      </rPr>
      <t>理工農醫</t>
    </r>
  </si>
  <si>
    <t>人因工程學〈精華版〉</t>
  </si>
  <si>
    <r>
      <t>2</t>
    </r>
    <r>
      <rPr>
        <sz val="10"/>
        <color indexed="8"/>
        <rFont val="微軟正黑體"/>
        <family val="2"/>
        <charset val="136"/>
      </rPr>
      <t>版</t>
    </r>
  </si>
  <si>
    <t>9789578189669</t>
  </si>
  <si>
    <r>
      <t>4</t>
    </r>
    <r>
      <rPr>
        <sz val="10"/>
        <color indexed="8"/>
        <rFont val="微軟正黑體"/>
        <family val="2"/>
        <charset val="136"/>
      </rPr>
      <t>應用科學類</t>
    </r>
  </si>
  <si>
    <t xml:space="preserve">http://www.airitibooks.com/detail.aspx?PublicationID=P20111101051  </t>
  </si>
  <si>
    <t>最新彩色英漢大辭典</t>
  </si>
  <si>
    <t>9866966623</t>
  </si>
  <si>
    <t xml:space="preserve">http://www.airitibooks.com/detail.aspx?PublicationID=P20100426097  </t>
  </si>
  <si>
    <t>Visual Basic 程式設計（第二版）</t>
  </si>
  <si>
    <t>全華圖書股份有限公司</t>
  </si>
  <si>
    <t>葉倍宏</t>
  </si>
  <si>
    <t>9789572178119</t>
  </si>
  <si>
    <t>傳承與拓新－唐代遊藝賦書寫</t>
  </si>
  <si>
    <t>文津出版社有限公司</t>
  </si>
  <si>
    <t>文史哲大系</t>
  </si>
  <si>
    <t>黃水雲</t>
  </si>
  <si>
    <t>9789576689680</t>
  </si>
  <si>
    <r>
      <t>8</t>
    </r>
    <r>
      <rPr>
        <sz val="10"/>
        <rFont val="新細明體"/>
        <family val="1"/>
        <charset val="136"/>
      </rPr>
      <t>語言文學類</t>
    </r>
  </si>
  <si>
    <t>魏晉士人的生死關懷－以（世說新語）為核心的考察</t>
  </si>
  <si>
    <t>王妙純</t>
  </si>
  <si>
    <t>9789576689673</t>
  </si>
  <si>
    <t>輕透亮白─輕盈工藝．輕美學</t>
  </si>
  <si>
    <t>9789860295443</t>
  </si>
  <si>
    <t>觀光遊樂地區指示標誌牌面內含特定圖案規劃設計報告書</t>
  </si>
  <si>
    <t>1009702444</t>
  </si>
  <si>
    <t xml:space="preserve">http://www.airitibooks.com/detail.aspx?PublicationID=P20100610010  </t>
  </si>
  <si>
    <t>電子學（含概要、大意）</t>
  </si>
  <si>
    <t>4版</t>
  </si>
  <si>
    <t>陳震</t>
  </si>
  <si>
    <t>9789863153344</t>
  </si>
  <si>
    <r>
      <t>440</t>
    </r>
    <r>
      <rPr>
        <sz val="10"/>
        <color indexed="8"/>
        <rFont val="新細明體"/>
        <family val="1"/>
        <charset val="136"/>
      </rPr>
      <t>工程</t>
    </r>
  </si>
  <si>
    <t>綠島海域最佳潛點深入介紹</t>
  </si>
  <si>
    <t>9789860269536</t>
  </si>
  <si>
    <t>臭味及揮發性有機物控制</t>
  </si>
  <si>
    <r>
      <rPr>
        <sz val="10"/>
        <color indexed="8"/>
        <rFont val="微軟正黑體"/>
        <family val="2"/>
        <charset val="136"/>
      </rPr>
      <t>國立中山大學</t>
    </r>
  </si>
  <si>
    <t>9789572805244</t>
  </si>
  <si>
    <t>教育</t>
    <phoneticPr fontId="9" type="noConversion"/>
  </si>
  <si>
    <t>9789577527417</t>
  </si>
  <si>
    <r>
      <t>520</t>
    </r>
    <r>
      <rPr>
        <sz val="10"/>
        <color indexed="8"/>
        <rFont val="微軟正黑體"/>
        <family val="2"/>
        <charset val="136"/>
      </rPr>
      <t>教育</t>
    </r>
  </si>
  <si>
    <t>臺灣農業永續發展策略</t>
  </si>
  <si>
    <t>9789867838384</t>
  </si>
  <si>
    <t xml:space="preserve">http://www.airitibooks.com/detail.aspx?PublicationID=P20091216269  </t>
  </si>
  <si>
    <t>臺灣(石回)聲：林添福86陶藝展</t>
  </si>
  <si>
    <t>9789860283365</t>
  </si>
  <si>
    <t>竹雕工藝製作技術教材</t>
  </si>
  <si>
    <t>9789860137156</t>
  </si>
  <si>
    <t xml:space="preserve">http://www.airitibooks.com/detail.aspx?PublicationID=P20120118021  </t>
  </si>
  <si>
    <t>單身居家經典</t>
  </si>
  <si>
    <t>9789866966699</t>
  </si>
  <si>
    <r>
      <t>420</t>
    </r>
    <r>
      <rPr>
        <sz val="10"/>
        <color indexed="8"/>
        <rFont val="微軟正黑體"/>
        <family val="2"/>
        <charset val="136"/>
      </rPr>
      <t>家政</t>
    </r>
  </si>
  <si>
    <t xml:space="preserve">http://www.airitibooks.com/detail.aspx?PublicationID=P20090325420  </t>
  </si>
  <si>
    <t>TOEFL高分文法</t>
  </si>
  <si>
    <t>漢宇國際文化出版</t>
  </si>
  <si>
    <t>葉曉紅，李慧萍，趙劍非</t>
  </si>
  <si>
    <t>9867046625</t>
  </si>
  <si>
    <t xml:space="preserve">http://www.airitibooks.com/detail.aspx?PublicationID=P20090227320  </t>
  </si>
  <si>
    <t>生活</t>
  </si>
  <si>
    <t>排毒養瘦就要這樣吃</t>
  </si>
  <si>
    <t>名醫食療：09</t>
  </si>
  <si>
    <t>9789866238895</t>
  </si>
  <si>
    <t>410醫藥</t>
  </si>
  <si>
    <t>商管財經</t>
  </si>
  <si>
    <t>水利工程類專業科目歷屆試題精闢新解</t>
  </si>
  <si>
    <t>魏湘，李坤諭</t>
  </si>
  <si>
    <t>9789863154761</t>
  </si>
  <si>
    <t>史學與思想</t>
  </si>
  <si>
    <t>劉家和</t>
  </si>
  <si>
    <t>9789868891692</t>
  </si>
  <si>
    <r>
      <t>6</t>
    </r>
    <r>
      <rPr>
        <sz val="10"/>
        <color indexed="8"/>
        <rFont val="新細明體"/>
        <family val="1"/>
        <charset val="136"/>
      </rPr>
      <t>中國史地類</t>
    </r>
    <r>
      <rPr>
        <sz val="10"/>
        <color indexed="8"/>
        <rFont val="Times New Roman"/>
        <family val="1"/>
      </rPr>
      <t xml:space="preserve"> </t>
    </r>
  </si>
  <si>
    <t>中國大陸邊境貿易新商機</t>
  </si>
  <si>
    <t>9789574953097</t>
  </si>
  <si>
    <r>
      <t>550</t>
    </r>
    <r>
      <rPr>
        <sz val="10"/>
        <color indexed="8"/>
        <rFont val="新細明體"/>
        <family val="1"/>
        <charset val="136"/>
      </rPr>
      <t>經濟</t>
    </r>
  </si>
  <si>
    <r>
      <rPr>
        <sz val="10"/>
        <color indexed="8"/>
        <rFont val="微軟正黑體"/>
        <family val="2"/>
        <charset val="136"/>
      </rPr>
      <t>文學小說</t>
    </r>
    <phoneticPr fontId="9" type="noConversion"/>
  </si>
  <si>
    <t>愛、理想與淚光: 文學電影與土地的故事.上「套書-不採」</t>
  </si>
  <si>
    <r>
      <rPr>
        <sz val="10"/>
        <color indexed="8"/>
        <rFont val="微軟正黑體"/>
        <family val="2"/>
        <charset val="136"/>
      </rPr>
      <t>國立臺灣文學館</t>
    </r>
  </si>
  <si>
    <t>9789860254068</t>
  </si>
  <si>
    <t>愛、理想與淚光: 文學電影與土地的故事.下「套書-不採」</t>
  </si>
  <si>
    <t>9789860254075</t>
  </si>
  <si>
    <t>水土保持工程類專業科目歷屆試題精闢新解</t>
  </si>
  <si>
    <t>李綱</t>
  </si>
  <si>
    <t>9789863154396</t>
  </si>
  <si>
    <t>430農業</t>
  </si>
  <si>
    <t>體育理論基礎經典叢書〈上〉</t>
  </si>
  <si>
    <r>
      <rPr>
        <sz val="10"/>
        <color indexed="8"/>
        <rFont val="微軟正黑體"/>
        <family val="2"/>
        <charset val="136"/>
      </rPr>
      <t>國立教育資料館</t>
    </r>
  </si>
  <si>
    <r>
      <rPr>
        <sz val="10"/>
        <color indexed="8"/>
        <rFont val="微軟正黑體"/>
        <family val="2"/>
        <charset val="136"/>
      </rPr>
      <t>國立教育資料館，徐元民，許義雄　</t>
    </r>
  </si>
  <si>
    <t>1009600698</t>
  </si>
  <si>
    <t xml:space="preserve">http://www.airitibooks.com/detail.aspx?PublicationID=P20110401158  </t>
  </si>
  <si>
    <t>觀光導論</t>
  </si>
  <si>
    <r>
      <rPr>
        <sz val="10"/>
        <color indexed="8"/>
        <rFont val="微軟正黑體"/>
        <family val="2"/>
        <charset val="136"/>
      </rPr>
      <t>修訂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微軟正黑體"/>
        <family val="2"/>
        <charset val="136"/>
      </rPr>
      <t>版</t>
    </r>
  </si>
  <si>
    <r>
      <rPr>
        <sz val="10"/>
        <color indexed="8"/>
        <rFont val="微軟正黑體"/>
        <family val="2"/>
        <charset val="136"/>
      </rPr>
      <t>劉修祥</t>
    </r>
  </si>
  <si>
    <t>9789578188112</t>
  </si>
  <si>
    <r>
      <t>990</t>
    </r>
    <r>
      <rPr>
        <sz val="10"/>
        <color indexed="8"/>
        <rFont val="微軟正黑體"/>
        <family val="2"/>
        <charset val="136"/>
      </rPr>
      <t>遊藝及休閒活動</t>
    </r>
  </si>
  <si>
    <t xml:space="preserve">http://www.airitibooks.com/detail.aspx?PublicationID=P20120131015  </t>
  </si>
  <si>
    <t>消逝的巨獸：第二次世界大戰各國主力艦</t>
  </si>
  <si>
    <r>
      <rPr>
        <sz val="10"/>
        <color indexed="8"/>
        <rFont val="微軟正黑體"/>
        <family val="2"/>
        <charset val="136"/>
      </rPr>
      <t>知兵堂出版社</t>
    </r>
  </si>
  <si>
    <r>
      <rPr>
        <sz val="10"/>
        <color indexed="8"/>
        <rFont val="微軟正黑體"/>
        <family val="2"/>
        <charset val="136"/>
      </rPr>
      <t>戰場精選叢書系列：</t>
    </r>
    <r>
      <rPr>
        <sz val="10"/>
        <color indexed="8"/>
        <rFont val="Times New Roman"/>
        <family val="1"/>
      </rPr>
      <t>4</t>
    </r>
  </si>
  <si>
    <r>
      <rPr>
        <sz val="10"/>
        <color indexed="8"/>
        <rFont val="微軟正黑體"/>
        <family val="2"/>
        <charset val="136"/>
      </rPr>
      <t>劉怡</t>
    </r>
  </si>
  <si>
    <t>9789866412110</t>
  </si>
  <si>
    <r>
      <t>5</t>
    </r>
    <r>
      <rPr>
        <sz val="10"/>
        <color indexed="8"/>
        <rFont val="微軟正黑體"/>
        <family val="2"/>
        <charset val="136"/>
      </rPr>
      <t>社會科學類</t>
    </r>
  </si>
  <si>
    <r>
      <t>590</t>
    </r>
    <r>
      <rPr>
        <sz val="10"/>
        <color indexed="8"/>
        <rFont val="微軟正黑體"/>
        <family val="2"/>
        <charset val="136"/>
      </rPr>
      <t>軍事</t>
    </r>
  </si>
  <si>
    <t>〈雙城記III〉：港澳政治‧經濟及社會發展的回顧與前瞻</t>
  </si>
  <si>
    <r>
      <rPr>
        <sz val="10"/>
        <color indexed="8"/>
        <rFont val="微軟正黑體"/>
        <family val="2"/>
        <charset val="136"/>
      </rPr>
      <t>澳門社會科學學會</t>
    </r>
  </si>
  <si>
    <r>
      <rPr>
        <sz val="10"/>
        <color indexed="8"/>
        <rFont val="微軟正黑體"/>
        <family val="2"/>
        <charset val="136"/>
      </rPr>
      <t>澳門社會科學學會書列</t>
    </r>
  </si>
  <si>
    <r>
      <rPr>
        <sz val="10"/>
        <color indexed="8"/>
        <rFont val="微軟正黑體"/>
        <family val="2"/>
        <charset val="136"/>
      </rPr>
      <t>余振，余永逸，鄺錦鈞</t>
    </r>
  </si>
  <si>
    <t>9789993763475</t>
  </si>
  <si>
    <r>
      <t>550</t>
    </r>
    <r>
      <rPr>
        <sz val="10"/>
        <color indexed="8"/>
        <rFont val="微軟正黑體"/>
        <family val="2"/>
        <charset val="136"/>
      </rPr>
      <t>經濟</t>
    </r>
  </si>
  <si>
    <t xml:space="preserve">http://www.airitibooks.com/detail.aspx?PublicationID=P20120203252  </t>
  </si>
  <si>
    <t>楊樹鵬，鄧有立，步玉程主編</t>
  </si>
  <si>
    <t>美術風格(繁中版)</t>
  </si>
  <si>
    <t>高文裕，鄧有立，步玉程主編</t>
  </si>
  <si>
    <t>普通化學講義</t>
  </si>
  <si>
    <t>張毅</t>
  </si>
  <si>
    <t>9789863153252</t>
  </si>
  <si>
    <r>
      <t>340</t>
    </r>
    <r>
      <rPr>
        <sz val="10"/>
        <color indexed="8"/>
        <rFont val="新細明體"/>
        <family val="1"/>
        <charset val="136"/>
      </rPr>
      <t>化學</t>
    </r>
  </si>
  <si>
    <t>聖殿祭司的ASP.NET 4.0 專家技術手冊</t>
  </si>
  <si>
    <t>聖殿祭司 奚江華</t>
  </si>
  <si>
    <t>9789862764695</t>
  </si>
  <si>
    <t>體育理論基礎經典叢書〈下〉</t>
  </si>
  <si>
    <r>
      <rPr>
        <sz val="10"/>
        <color indexed="8"/>
        <rFont val="微軟正黑體"/>
        <family val="2"/>
        <charset val="136"/>
      </rPr>
      <t>國立教育資料館，徐元民，許義雄</t>
    </r>
  </si>
  <si>
    <t>1009600699</t>
  </si>
  <si>
    <t xml:space="preserve">http://www.airitibooks.com/detail.aspx?PublicationID=P20110401159  </t>
  </si>
  <si>
    <r>
      <rPr>
        <sz val="10"/>
        <color indexed="8"/>
        <rFont val="微軟正黑體"/>
        <family val="2"/>
        <charset val="136"/>
      </rPr>
      <t>文學小說</t>
    </r>
  </si>
  <si>
    <t>崇禎王朝2：戰神蒙冤袁崇煥</t>
  </si>
  <si>
    <r>
      <rPr>
        <sz val="10"/>
        <color indexed="8"/>
        <rFont val="微軟正黑體"/>
        <family val="2"/>
        <charset val="136"/>
      </rPr>
      <t>旺文社股份有限公司</t>
    </r>
  </si>
  <si>
    <r>
      <rPr>
        <sz val="10"/>
        <color indexed="8"/>
        <rFont val="微軟正黑體"/>
        <family val="2"/>
        <charset val="136"/>
      </rPr>
      <t>崇禎王朝</t>
    </r>
  </si>
  <si>
    <r>
      <rPr>
        <sz val="10"/>
        <color indexed="8"/>
        <rFont val="微軟正黑體"/>
        <family val="2"/>
        <charset val="136"/>
      </rPr>
      <t>趙雲聲</t>
    </r>
  </si>
  <si>
    <t>9575088050</t>
  </si>
  <si>
    <r>
      <t>850</t>
    </r>
    <r>
      <rPr>
        <sz val="10"/>
        <color indexed="8"/>
        <rFont val="微軟正黑體"/>
        <family val="2"/>
        <charset val="136"/>
      </rPr>
      <t>中國各種文學</t>
    </r>
  </si>
  <si>
    <t xml:space="preserve">http://www.airitibooks.com/detail.aspx?PublicationID=P20090331246  </t>
  </si>
  <si>
    <t>崇禎王朝3：奸佞誤國溫體仁</t>
  </si>
  <si>
    <t>9575088069</t>
  </si>
  <si>
    <t xml:space="preserve">http://www.airitibooks.com/detail.aspx?PublicationID=P20090331247  </t>
  </si>
  <si>
    <t>崇禎王朝4：夢斷煤山崇禎帝</t>
  </si>
  <si>
    <t>9575088077</t>
  </si>
  <si>
    <t xml:space="preserve">http://www.airitibooks.com/detail.aspx?PublicationID=P20090331248  </t>
  </si>
  <si>
    <t>統合與分化：河北地區的共產革命</t>
  </si>
  <si>
    <r>
      <rPr>
        <sz val="10"/>
        <color indexed="8"/>
        <rFont val="微軟正黑體"/>
        <family val="2"/>
        <charset val="136"/>
      </rPr>
      <t>中央研究院近代史研究所</t>
    </r>
  </si>
  <si>
    <r>
      <rPr>
        <sz val="10"/>
        <color indexed="8"/>
        <rFont val="微軟正黑體"/>
        <family val="2"/>
        <charset val="136"/>
      </rPr>
      <t>中央研究院近代史研究所專刊（</t>
    </r>
    <r>
      <rPr>
        <sz val="10"/>
        <color indexed="8"/>
        <rFont val="Times New Roman"/>
        <family val="1"/>
      </rPr>
      <t>94</t>
    </r>
    <r>
      <rPr>
        <sz val="10"/>
        <color indexed="8"/>
        <rFont val="微軟正黑體"/>
        <family val="2"/>
        <charset val="136"/>
      </rPr>
      <t>）</t>
    </r>
  </si>
  <si>
    <r>
      <rPr>
        <sz val="10"/>
        <color indexed="8"/>
        <rFont val="微軟正黑體"/>
        <family val="2"/>
        <charset val="136"/>
      </rPr>
      <t>陳耀煌</t>
    </r>
  </si>
  <si>
    <t>9789860333459</t>
  </si>
  <si>
    <r>
      <t>570</t>
    </r>
    <r>
      <rPr>
        <sz val="10"/>
        <color indexed="8"/>
        <rFont val="微軟正黑體"/>
        <family val="2"/>
        <charset val="136"/>
      </rPr>
      <t>政治</t>
    </r>
  </si>
  <si>
    <t>中國城市用語</t>
  </si>
  <si>
    <t>石路，劉海岩</t>
  </si>
  <si>
    <t>9789866286308</t>
  </si>
  <si>
    <t>540社會學</t>
  </si>
  <si>
    <t xml:space="preserve">http://www.airitibooks.com/detail.aspx?PublicationID=P20110610013  </t>
  </si>
  <si>
    <t>中國大學生的就業與職業問題</t>
  </si>
  <si>
    <r>
      <rPr>
        <sz val="10"/>
        <color indexed="8"/>
        <rFont val="微軟正黑體"/>
        <family val="2"/>
        <charset val="136"/>
      </rPr>
      <t>秀威資訊科技（股）公司</t>
    </r>
  </si>
  <si>
    <r>
      <rPr>
        <sz val="10"/>
        <color indexed="8"/>
        <rFont val="微軟正黑體"/>
        <family val="2"/>
        <charset val="136"/>
      </rPr>
      <t>姚裕群</t>
    </r>
  </si>
  <si>
    <t>9789862210154</t>
  </si>
  <si>
    <t xml:space="preserve">http://www.airitibooks.com/detail.aspx?PublicationID=P20110331040  </t>
  </si>
  <si>
    <t>濕地生態心饗宴：100年國家重要濕地保育行動計畫成果專輯</t>
  </si>
  <si>
    <r>
      <rPr>
        <sz val="10"/>
        <color indexed="8"/>
        <rFont val="微軟正黑體"/>
        <family val="2"/>
        <charset val="136"/>
      </rPr>
      <t>內政部營建署城鄉發展分署</t>
    </r>
  </si>
  <si>
    <t>9789860327847</t>
  </si>
  <si>
    <t>噶瑪蘭傳奇(南港蘇澳)-北宜高速公路興建專輯大眾版</t>
  </si>
  <si>
    <r>
      <rPr>
        <sz val="10"/>
        <color indexed="8"/>
        <rFont val="微軟正黑體"/>
        <family val="2"/>
        <charset val="136"/>
      </rPr>
      <t>交通部臺灣區國道新建工程局</t>
    </r>
  </si>
  <si>
    <t>9789860230093</t>
  </si>
  <si>
    <t>電腦程式語言</t>
    <phoneticPr fontId="14" type="noConversion"/>
  </si>
  <si>
    <t>微軟認證技術專家MCTS 70-632攻略--Project 2007</t>
  </si>
  <si>
    <t>經瑋國際股份有限公司</t>
  </si>
  <si>
    <t>李育文</t>
  </si>
  <si>
    <t>9789866227158</t>
  </si>
  <si>
    <t>臺灣宗教的發展與變遷</t>
  </si>
  <si>
    <t>鄭志明</t>
  </si>
  <si>
    <t>9789576689314</t>
  </si>
  <si>
    <r>
      <t>200</t>
    </r>
    <r>
      <rPr>
        <sz val="10"/>
        <color indexed="8"/>
        <rFont val="新細明體"/>
        <family val="1"/>
        <charset val="136"/>
      </rPr>
      <t>宗教總論</t>
    </r>
  </si>
  <si>
    <t>英文E─mail，抄這本就夠了</t>
  </si>
  <si>
    <t>捷徑文化出版事業有限公司</t>
  </si>
  <si>
    <t>原來如此系列023</t>
  </si>
  <si>
    <t>張慈庭英語研發團隊</t>
  </si>
  <si>
    <t>9789866763687</t>
  </si>
  <si>
    <t xml:space="preserve">http://www.airitibooks.com/detail.aspx?PublicationID=P20110919016  </t>
  </si>
  <si>
    <t>法律制度與生活實例</t>
  </si>
  <si>
    <r>
      <rPr>
        <sz val="10"/>
        <color indexed="8"/>
        <rFont val="微軟正黑體"/>
        <family val="2"/>
        <charset val="136"/>
      </rPr>
      <t>全華圖書股份有限公司</t>
    </r>
  </si>
  <si>
    <r>
      <rPr>
        <sz val="10"/>
        <color indexed="8"/>
        <rFont val="微軟正黑體"/>
        <family val="2"/>
        <charset val="136"/>
      </rPr>
      <t>林有土等編</t>
    </r>
  </si>
  <si>
    <t>9789572158555</t>
  </si>
  <si>
    <t xml:space="preserve">http://www.airitibooks.com/detail.aspx?PublicationID=P20110419108  </t>
  </si>
  <si>
    <r>
      <rPr>
        <sz val="10"/>
        <color indexed="8"/>
        <rFont val="微軟正黑體"/>
        <family val="2"/>
        <charset val="136"/>
      </rPr>
      <t>考試用書</t>
    </r>
    <phoneticPr fontId="9" type="noConversion"/>
  </si>
  <si>
    <t>運輸學（含概要）</t>
    <phoneticPr fontId="9" type="noConversion"/>
  </si>
  <si>
    <r>
      <rPr>
        <sz val="10"/>
        <rFont val="微軟正黑體"/>
        <family val="2"/>
        <charset val="136"/>
      </rPr>
      <t>千華數位文化股份有限公司</t>
    </r>
    <phoneticPr fontId="9" type="noConversion"/>
  </si>
  <si>
    <r>
      <rPr>
        <sz val="10"/>
        <color indexed="8"/>
        <rFont val="微軟正黑體"/>
        <family val="2"/>
        <charset val="136"/>
      </rPr>
      <t>白崑成</t>
    </r>
    <phoneticPr fontId="9" type="noConversion"/>
  </si>
  <si>
    <t>9789863151890</t>
  </si>
  <si>
    <r>
      <t>5</t>
    </r>
    <r>
      <rPr>
        <sz val="10"/>
        <color indexed="8"/>
        <rFont val="微軟正黑體"/>
        <family val="2"/>
        <charset val="136"/>
      </rPr>
      <t>社會科學類</t>
    </r>
    <phoneticPr fontId="9" type="noConversion"/>
  </si>
  <si>
    <r>
      <t>550</t>
    </r>
    <r>
      <rPr>
        <sz val="10"/>
        <color indexed="8"/>
        <rFont val="微軟正黑體"/>
        <family val="2"/>
        <charset val="136"/>
      </rPr>
      <t>經濟</t>
    </r>
    <phoneticPr fontId="9" type="noConversion"/>
  </si>
  <si>
    <t>回流教育理論與實務</t>
  </si>
  <si>
    <r>
      <rPr>
        <sz val="10"/>
        <color indexed="8"/>
        <rFont val="微軟正黑體"/>
        <family val="2"/>
        <charset val="136"/>
      </rPr>
      <t>麗文文化事業股份有限公司</t>
    </r>
  </si>
  <si>
    <r>
      <rPr>
        <sz val="10"/>
        <color indexed="8"/>
        <rFont val="微軟正黑體"/>
        <family val="2"/>
        <charset val="136"/>
      </rPr>
      <t>蔡培村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微軟正黑體"/>
        <family val="2"/>
        <charset val="136"/>
      </rPr>
      <t>武文瑛</t>
    </r>
  </si>
  <si>
    <t>9789577482846</t>
  </si>
  <si>
    <t xml:space="preserve">http://www.airitibooks.com/detail.aspx?PublicationID=P20100610148  </t>
  </si>
  <si>
    <t>寰宇工趣－東亞篇：社區工藝發展的他山之石</t>
  </si>
  <si>
    <t>9789860240009</t>
  </si>
  <si>
    <t>全民英檢【中高級】實戰測驗</t>
  </si>
  <si>
    <r>
      <rPr>
        <sz val="10"/>
        <color indexed="8"/>
        <rFont val="微軟正黑體"/>
        <family val="2"/>
        <charset val="136"/>
      </rPr>
      <t>知英文化事業有限公司</t>
    </r>
  </si>
  <si>
    <r>
      <t>Rick Crooks</t>
    </r>
    <r>
      <rPr>
        <sz val="10"/>
        <color indexed="8"/>
        <rFont val="微軟正黑體"/>
        <family val="2"/>
        <charset val="136"/>
      </rPr>
      <t>，江璞，王卓群</t>
    </r>
  </si>
  <si>
    <t>9789867025463</t>
  </si>
  <si>
    <t>東漢碑額書法藝術研究</t>
  </si>
  <si>
    <t>藝林選刊</t>
  </si>
  <si>
    <t>陳星平</t>
  </si>
  <si>
    <t>9789576689666</t>
  </si>
  <si>
    <r>
      <t>940</t>
    </r>
    <r>
      <rPr>
        <sz val="10"/>
        <color indexed="8"/>
        <rFont val="新細明體"/>
        <family val="1"/>
        <charset val="136"/>
      </rPr>
      <t>繪畫；書法</t>
    </r>
  </si>
  <si>
    <t>指標的藝術 第二版</t>
  </si>
  <si>
    <t>蔡明志</t>
  </si>
  <si>
    <t>9789862764336</t>
  </si>
  <si>
    <t>〈商旅秘笈〉歐洲‧美洲篇</t>
  </si>
  <si>
    <r>
      <rPr>
        <sz val="10"/>
        <color indexed="8"/>
        <rFont val="微軟正黑體"/>
        <family val="2"/>
        <charset val="136"/>
      </rPr>
      <t>中華民國對外貿易發展協會</t>
    </r>
  </si>
  <si>
    <r>
      <rPr>
        <sz val="10"/>
        <color indexed="8"/>
        <rFont val="微軟正黑體"/>
        <family val="2"/>
        <charset val="136"/>
      </rPr>
      <t>宋雯麗</t>
    </r>
  </si>
  <si>
    <t>9789574952076</t>
  </si>
  <si>
    <t xml:space="preserve">http://www.airitibooks.com/detail.aspx?PublicationID=P20120208038  </t>
  </si>
  <si>
    <t>65度C湯種麵包</t>
  </si>
  <si>
    <r>
      <rPr>
        <sz val="10"/>
        <color indexed="8"/>
        <rFont val="微軟正黑體"/>
        <family val="2"/>
        <charset val="136"/>
      </rPr>
      <t>旗林文化出版社有限公司</t>
    </r>
  </si>
  <si>
    <r>
      <rPr>
        <sz val="10"/>
        <color indexed="8"/>
        <rFont val="微軟正黑體"/>
        <family val="2"/>
        <charset val="136"/>
      </rPr>
      <t>再版</t>
    </r>
  </si>
  <si>
    <r>
      <rPr>
        <sz val="10"/>
        <color indexed="8"/>
        <rFont val="微軟正黑體"/>
        <family val="2"/>
        <charset val="136"/>
      </rPr>
      <t>陳郁芬</t>
    </r>
  </si>
  <si>
    <t>9789866881718</t>
  </si>
  <si>
    <t xml:space="preserve">http://www.airitibooks.com/detail.aspx?PublicationID=P20090302270  </t>
  </si>
  <si>
    <t>十二生肖屬象〈上冊〉</t>
  </si>
  <si>
    <r>
      <rPr>
        <sz val="10"/>
        <color indexed="8"/>
        <rFont val="微軟正黑體"/>
        <family val="2"/>
        <charset val="136"/>
      </rPr>
      <t>陳益宗</t>
    </r>
  </si>
  <si>
    <t>9789867080578</t>
  </si>
  <si>
    <r>
      <t>290</t>
    </r>
    <r>
      <rPr>
        <sz val="10"/>
        <color indexed="8"/>
        <rFont val="微軟正黑體"/>
        <family val="2"/>
        <charset val="136"/>
      </rPr>
      <t>術數；迷信</t>
    </r>
  </si>
  <si>
    <t xml:space="preserve">http://www.airitibooks.com/detail.aspx?PublicationID=P20110608128  </t>
  </si>
  <si>
    <t>台灣國家論</t>
  </si>
  <si>
    <r>
      <rPr>
        <sz val="10"/>
        <color indexed="8"/>
        <rFont val="微軟正黑體"/>
        <family val="2"/>
        <charset val="136"/>
      </rPr>
      <t>鄭欽仁</t>
    </r>
  </si>
  <si>
    <t>9789578016132</t>
  </si>
  <si>
    <t>素描福爾摩沙；甘為霖台灣筆記</t>
  </si>
  <si>
    <t>9789578016262</t>
  </si>
  <si>
    <r>
      <t>240</t>
    </r>
    <r>
      <rPr>
        <sz val="10"/>
        <color indexed="8"/>
        <rFont val="微軟正黑體"/>
        <family val="2"/>
        <charset val="136"/>
      </rPr>
      <t>基督教</t>
    </r>
  </si>
  <si>
    <t xml:space="preserve">http://www.airitibooks.com/detail.aspx?PublicationID=P20120521026  </t>
  </si>
  <si>
    <t>防災監控系統結合緊急應變系統研發─規劃與設計</t>
  </si>
  <si>
    <t>行政院勞工委員會勞工安全衛生研究所</t>
  </si>
  <si>
    <t>行政院勞工委員會勞工安全衛生研究所，高崇洋，張承明，鄭子涵</t>
  </si>
  <si>
    <t>1009700550</t>
  </si>
  <si>
    <t xml:space="preserve">http://www.airitibooks.com/detail.aspx?PublicationID=P20110713052  </t>
  </si>
  <si>
    <t>我的第一本論語讀本</t>
  </si>
  <si>
    <t>9789576599156</t>
  </si>
  <si>
    <t>我的第一本孟子讀本</t>
  </si>
  <si>
    <t>9789576599194</t>
  </si>
  <si>
    <t>翻easy‧com</t>
  </si>
  <si>
    <t>9789572061923</t>
  </si>
  <si>
    <t xml:space="preserve">http://www.airitibooks.com/detail.aspx?PublicationID=P20111130005  </t>
  </si>
  <si>
    <t>勞工安全管理甲級技術士主題式題庫破解</t>
  </si>
  <si>
    <t>陳淨修</t>
  </si>
  <si>
    <t>9789863155324</t>
  </si>
  <si>
    <t>550經濟</t>
  </si>
  <si>
    <t>餵松鼠的日子</t>
  </si>
  <si>
    <t>安石榴</t>
  </si>
  <si>
    <t>9789866490941</t>
  </si>
  <si>
    <t>857.63</t>
  </si>
  <si>
    <t>N2新制日檢聽解一本搞定</t>
  </si>
  <si>
    <t>今泉江利子</t>
  </si>
  <si>
    <t>9789862482919</t>
  </si>
  <si>
    <t>語言‧演繹邏輯‧哲學</t>
  </si>
  <si>
    <t>9575861191</t>
  </si>
  <si>
    <t xml:space="preserve">http://www.airitibooks.com/detail.aspx?PublicationID=P20091028126  </t>
  </si>
  <si>
    <t>日本影響兩岸關係的know─how</t>
  </si>
  <si>
    <r>
      <rPr>
        <sz val="10"/>
        <color indexed="8"/>
        <rFont val="微軟正黑體"/>
        <family val="2"/>
        <charset val="136"/>
      </rPr>
      <t>海峽學術出版社</t>
    </r>
  </si>
  <si>
    <t>9789866480010</t>
  </si>
  <si>
    <t xml:space="preserve">http://www.airitibooks.com/detail.aspx?PublicationID=P20091207090  </t>
  </si>
  <si>
    <t>常用小六法</t>
  </si>
  <si>
    <t>9789574852499</t>
  </si>
  <si>
    <t xml:space="preserve">http://www.airitibooks.com/detail.aspx?PublicationID=P200903263143  </t>
  </si>
  <si>
    <t>品質管制手法〈增訂二版〉</t>
  </si>
  <si>
    <t>憲業企管顧問有限公司</t>
  </si>
  <si>
    <t>工廠叢書57</t>
  </si>
  <si>
    <t>增訂2版</t>
  </si>
  <si>
    <t>陳佑和</t>
  </si>
  <si>
    <t>9789866421556</t>
  </si>
  <si>
    <t>490商業；經營業</t>
  </si>
  <si>
    <t xml:space="preserve">http://www.airitibooks.com/detail.aspx?PublicationID=P20100527025  </t>
  </si>
  <si>
    <t>TOEFL高分單字</t>
  </si>
  <si>
    <t>趙劍非</t>
  </si>
  <si>
    <t>9867046420</t>
  </si>
  <si>
    <t xml:space="preserve">http://www.airitibooks.com/detail.aspx?PublicationID=P20090227354  </t>
  </si>
  <si>
    <t>自信：行動決定命運</t>
  </si>
  <si>
    <t>成功人生6部曲：01</t>
  </si>
  <si>
    <t>山繆爾•斯邁爾斯</t>
  </si>
  <si>
    <t>9789868957152</t>
  </si>
  <si>
    <t>別讓癌症賴上你—中西醫腫瘤預防錦囊</t>
  </si>
  <si>
    <t>李岩</t>
  </si>
  <si>
    <t>9789865983277</t>
  </si>
  <si>
    <t>從口頭傳統到文字書 : 臺灣原住民族敘事文學的精神蛻變與返本開新</t>
  </si>
  <si>
    <t>劉秀美</t>
  </si>
  <si>
    <t>9789576689123</t>
  </si>
  <si>
    <t>無期途行的騎跡</t>
  </si>
  <si>
    <t>字。遊 3</t>
  </si>
  <si>
    <t>蕭建忠</t>
  </si>
  <si>
    <t>9789865916091</t>
  </si>
  <si>
    <r>
      <t>710</t>
    </r>
    <r>
      <rPr>
        <sz val="10"/>
        <color indexed="8"/>
        <rFont val="新細明體"/>
        <family val="1"/>
        <charset val="136"/>
      </rPr>
      <t>世界史地</t>
    </r>
  </si>
  <si>
    <t>十二生肖屬象〈下冊〉</t>
  </si>
  <si>
    <t>9789867080585</t>
  </si>
  <si>
    <t xml:space="preserve">http://www.airitibooks.com/detail.aspx?PublicationID=P20110608129  </t>
  </si>
  <si>
    <t>英文焦點速成</t>
  </si>
  <si>
    <t>3版</t>
  </si>
  <si>
    <t>9789863154648</t>
  </si>
  <si>
    <t>當英語邂逅美食【購物享用美食篇】 = All about food in English</t>
  </si>
  <si>
    <r>
      <rPr>
        <sz val="10"/>
        <color indexed="8"/>
        <rFont val="微軟正黑體"/>
        <family val="2"/>
        <charset val="136"/>
      </rPr>
      <t>寂天文化事業股份有限公司</t>
    </r>
  </si>
  <si>
    <t>9789861841182</t>
  </si>
  <si>
    <t xml:space="preserve">http://www.airitibooks.com/detail.aspx?PublicationID=P200903301585  </t>
  </si>
  <si>
    <t>MAC OS X Mountain Lion完全活用手冊</t>
  </si>
  <si>
    <t>文淵閣工作室</t>
  </si>
  <si>
    <t>9789862765807</t>
  </si>
  <si>
    <t>網頁程式設計 － HTML5、JavaScript、CSS、XHTML、Ajax</t>
  </si>
  <si>
    <t>陳惠貞</t>
  </si>
  <si>
    <t>9789862768037</t>
  </si>
  <si>
    <t>2011第五屆數位出版金鼎獎：悠遊數位花園</t>
  </si>
  <si>
    <t>9789860303889</t>
  </si>
  <si>
    <t>客戶抱怨處理手冊〈增訂二版〉</t>
  </si>
  <si>
    <t>9789866421099</t>
  </si>
  <si>
    <r>
      <t>4</t>
    </r>
    <r>
      <rPr>
        <sz val="10"/>
        <color indexed="8"/>
        <rFont val="微軟正黑體"/>
        <family val="2"/>
        <charset val="136"/>
      </rPr>
      <t>應用科學類</t>
    </r>
  </si>
  <si>
    <r>
      <t>490</t>
    </r>
    <r>
      <rPr>
        <sz val="10"/>
        <color indexed="8"/>
        <rFont val="微軟正黑體"/>
        <family val="2"/>
        <charset val="136"/>
      </rPr>
      <t>商業；經營業</t>
    </r>
  </si>
  <si>
    <t xml:space="preserve">http://www.airitibooks.com/detail.aspx?PublicationID=P20091201743  </t>
  </si>
  <si>
    <t>設計藝術</t>
  </si>
  <si>
    <t>家庭裝修DIY</t>
  </si>
  <si>
    <t>王昆鵬</t>
  </si>
  <si>
    <t>9789866945786</t>
  </si>
  <si>
    <t>420家政</t>
  </si>
  <si>
    <t xml:space="preserve">http://www.airitibooks.com/detail.aspx?PublicationID=P20090620259  </t>
  </si>
  <si>
    <t>TOEFL高分片語</t>
  </si>
  <si>
    <t>黃靜</t>
  </si>
  <si>
    <t>9867046439</t>
  </si>
  <si>
    <t xml:space="preserve">http://www.airitibooks.com/detail.aspx?PublicationID=P20090227319  </t>
  </si>
  <si>
    <t>從頭到腳神奇按摩法</t>
  </si>
  <si>
    <t>養生圖典：09</t>
  </si>
  <si>
    <t>曲黎敏，陳震宇</t>
  </si>
  <si>
    <t>9789865954765</t>
  </si>
  <si>
    <t>蔬果食療圖典</t>
  </si>
  <si>
    <t>飲食保健：01</t>
  </si>
  <si>
    <t>李健</t>
  </si>
  <si>
    <t>9789865954598</t>
  </si>
  <si>
    <t>換個角度認識佛─理工科教授與近代知識分子談佛</t>
  </si>
  <si>
    <t>張之嵐</t>
  </si>
  <si>
    <t>9789866030574</t>
  </si>
  <si>
    <t>從混沌到和諧</t>
  </si>
  <si>
    <t>麥可．萊特曼博士</t>
  </si>
  <si>
    <t>9789865983130</t>
  </si>
  <si>
    <t>治癌要自療─腫瘤病人的自家療養</t>
  </si>
  <si>
    <t>9789865983291</t>
  </si>
  <si>
    <t>腸道抗癌力:中西醫大腸腫瘤防治錦囊</t>
  </si>
  <si>
    <t>李岩、李春華</t>
  </si>
  <si>
    <t>9789865983307</t>
  </si>
  <si>
    <t>提升服務品質培訓遊戲</t>
  </si>
  <si>
    <t>培訓叢書26</t>
  </si>
  <si>
    <t>秦啟剛</t>
  </si>
  <si>
    <t>9789866084614</t>
  </si>
  <si>
    <t>開店創業手冊（增訂三版）</t>
  </si>
  <si>
    <t>商店叢書51</t>
  </si>
  <si>
    <t>葉斯吾</t>
  </si>
  <si>
    <t>9789866084652</t>
  </si>
  <si>
    <t>店長操作手冊（增訂五版）</t>
  </si>
  <si>
    <t>商店叢書52</t>
  </si>
  <si>
    <t>黃憲仁</t>
  </si>
  <si>
    <t>9789866084669</t>
  </si>
  <si>
    <t>127小時</t>
  </si>
  <si>
    <t>大於創意文化有限公司</t>
  </si>
  <si>
    <t>Great Literature 02</t>
  </si>
  <si>
    <t>艾倫‧羅斯頓</t>
  </si>
  <si>
    <t>9789868690806</t>
  </si>
  <si>
    <t>992.77</t>
  </si>
  <si>
    <t>另一個視角看台灣</t>
  </si>
  <si>
    <t>9789866480416</t>
  </si>
  <si>
    <t xml:space="preserve">http://www.airitibooks.com/detail.aspx?PublicationID=P20100819009  </t>
  </si>
  <si>
    <t>9789865877064</t>
  </si>
  <si>
    <t>好色香皂自己做</t>
  </si>
  <si>
    <t>躍昇文化事業有限公司</t>
  </si>
  <si>
    <t>陳怡安</t>
  </si>
  <si>
    <t>986813594X</t>
  </si>
  <si>
    <t>460化學工程</t>
  </si>
  <si>
    <t xml:space="preserve">http://www.airitibooks.com/detail.aspx?PublicationID=P20090402114  </t>
  </si>
  <si>
    <r>
      <rPr>
        <sz val="10"/>
        <color indexed="8"/>
        <rFont val="微軟正黑體"/>
        <family val="2"/>
        <charset val="136"/>
      </rPr>
      <t>社會科學</t>
    </r>
    <phoneticPr fontId="2" type="noConversion"/>
  </si>
  <si>
    <t>南台灣社會研究的三元思考─區域研究、社會議題與公民社會</t>
  </si>
  <si>
    <r>
      <rPr>
        <sz val="10"/>
        <color indexed="8"/>
        <rFont val="微軟正黑體"/>
        <family val="2"/>
        <charset val="136"/>
      </rPr>
      <t>國立屏東教育大學</t>
    </r>
  </si>
  <si>
    <t>9789860305265</t>
  </si>
  <si>
    <t>乙未戰爭研究：你不知道的台灣保衛戰</t>
  </si>
  <si>
    <t>9789867359988</t>
  </si>
  <si>
    <t xml:space="preserve">http://www.airitibooks.com/detail.aspx?PublicationID=P20110524015  </t>
  </si>
  <si>
    <t>中國文化的和平崛起與兩岸關係的發展</t>
  </si>
  <si>
    <t>9789866480096</t>
  </si>
  <si>
    <t xml:space="preserve">http://www.airitibooks.com/detail.aspx?PublicationID=P20091207094  </t>
  </si>
  <si>
    <t>從遺少到總統：論馬英九的崛起之路</t>
  </si>
  <si>
    <t>9789866480171</t>
  </si>
  <si>
    <t xml:space="preserve">http://www.airitibooks.com/detail.aspx?PublicationID=P20101231230  </t>
  </si>
  <si>
    <t>馬總統執政後的兩岸新局：論兩岸關係新路向</t>
  </si>
  <si>
    <t>9868532604</t>
  </si>
  <si>
    <t xml:space="preserve">http://www.airitibooks.com/detail.aspx?PublicationID=P20091216018  </t>
  </si>
  <si>
    <t>新移民子女的教育</t>
  </si>
  <si>
    <t>9789861910222</t>
  </si>
  <si>
    <t xml:space="preserve">http://www.airitibooks.com/detail.aspx?PublicationID=P20100426013  </t>
  </si>
  <si>
    <t>竹光原藝</t>
  </si>
  <si>
    <t>9789860275605</t>
  </si>
  <si>
    <t>秒殺 Windows 7 影音、相片、生活、娛樂</t>
  </si>
  <si>
    <t>林佳生</t>
  </si>
  <si>
    <t>9789866227028</t>
  </si>
  <si>
    <t>樂在C語言</t>
  </si>
  <si>
    <t>9789861816210</t>
  </si>
  <si>
    <t>電腦組裝DIY全能王</t>
  </si>
  <si>
    <t>呂志敏</t>
  </si>
  <si>
    <t>9572155660</t>
  </si>
  <si>
    <t>470製造</t>
  </si>
  <si>
    <t xml:space="preserve">http://www.airitibooks.com/detail.aspx?PublicationID=P201103301273  </t>
  </si>
  <si>
    <t>自動控制焦點速成＋高分題庫</t>
  </si>
  <si>
    <t>全仲</t>
  </si>
  <si>
    <t>9789863155843</t>
  </si>
  <si>
    <t>善良的困惑</t>
  </si>
  <si>
    <t>劉增新</t>
  </si>
  <si>
    <t>9789576599323</t>
  </si>
  <si>
    <t>廚房裡的哲學家</t>
  </si>
  <si>
    <t>主流意識：14</t>
  </si>
  <si>
    <t>Savrin</t>
  </si>
  <si>
    <t>9867262522</t>
  </si>
  <si>
    <t>生態指標：臺北市的生物多樣性</t>
  </si>
  <si>
    <t>福爾摩莎自然史資訊有限公司</t>
  </si>
  <si>
    <t>李培芬，吳采諭，李文玉，呂亞融，黃馨儀等…</t>
  </si>
  <si>
    <t>9789860356236</t>
  </si>
  <si>
    <r>
      <t>360</t>
    </r>
    <r>
      <rPr>
        <sz val="10"/>
        <color indexed="8"/>
        <rFont val="新細明體"/>
        <family val="1"/>
        <charset val="136"/>
      </rPr>
      <t>生物科學</t>
    </r>
  </si>
  <si>
    <t>書寫與詮釋－八0年代前後臺灣散文之家國書寫探勘</t>
  </si>
  <si>
    <t>儒林選萃</t>
  </si>
  <si>
    <t>柯品文</t>
  </si>
  <si>
    <t>9789576689345</t>
  </si>
  <si>
    <t>海外生活會話通A User's Guide 總編嚴選會話特刊</t>
  </si>
  <si>
    <t>9789862482612</t>
  </si>
  <si>
    <t>流體力學焦點速成＋高分題庫</t>
  </si>
  <si>
    <t>9789863155669</t>
  </si>
  <si>
    <t>道教的社會傳播研究</t>
  </si>
  <si>
    <t>9789576689208</t>
  </si>
  <si>
    <t>聖嚴法師教淨土法鬥</t>
  </si>
  <si>
    <t>9789575985059</t>
  </si>
  <si>
    <t xml:space="preserve">http://www.airitibooks.com/detail.aspx?PublicationID=P20110623012  </t>
  </si>
  <si>
    <t>先秦諸子的大自然觀：以孔‧孟‧老‧莊為主</t>
  </si>
  <si>
    <t>9789577483928</t>
  </si>
  <si>
    <r>
      <t>120</t>
    </r>
    <r>
      <rPr>
        <sz val="10"/>
        <color indexed="8"/>
        <rFont val="微軟正黑體"/>
        <family val="2"/>
        <charset val="136"/>
      </rPr>
      <t>中國哲學</t>
    </r>
  </si>
  <si>
    <t xml:space="preserve">http://www.airitibooks.com/detail.aspx?PublicationID=P20120420001  </t>
  </si>
  <si>
    <t>癲狂與純真：日本高僧傳奇</t>
  </si>
  <si>
    <t>9789575984069</t>
  </si>
  <si>
    <t xml:space="preserve">http://www.airitibooks.com/detail.aspx?PublicationID=P20110407097  </t>
  </si>
  <si>
    <t>中國崛起與台灣</t>
  </si>
  <si>
    <t>9789866480089</t>
  </si>
  <si>
    <t xml:space="preserve">http://www.airitibooks.com/detail.aspx?PublicationID=P20091106046  </t>
  </si>
  <si>
    <t>美國駐台北副領事葛超智與【二二八事件】</t>
  </si>
  <si>
    <t>9789866480034</t>
  </si>
  <si>
    <t xml:space="preserve">http://www.airitibooks.com/detail.aspx?PublicationID=P20091207095  </t>
  </si>
  <si>
    <t>最後一個中國人：馬英九與台灣的海內華人</t>
  </si>
  <si>
    <r>
      <rPr>
        <sz val="10"/>
        <color indexed="8"/>
        <rFont val="微軟正黑體"/>
        <family val="2"/>
        <charset val="136"/>
      </rPr>
      <t>石之瑜</t>
    </r>
  </si>
  <si>
    <t>9789866480072</t>
  </si>
  <si>
    <t xml:space="preserve">http://www.airitibooks.com/detail.aspx?PublicationID=P20110630004  </t>
  </si>
  <si>
    <t>新局：對胡六點之解讀</t>
  </si>
  <si>
    <t>9789866480188</t>
  </si>
  <si>
    <t xml:space="preserve">http://www.airitibooks.com/detail.aspx?PublicationID=P20101231227  </t>
  </si>
  <si>
    <t>9789866248719</t>
  </si>
  <si>
    <t>世界真正首富：羅特希爾德家族</t>
  </si>
  <si>
    <t>insight ：04</t>
  </si>
  <si>
    <t>陳潤</t>
  </si>
  <si>
    <t>9789865954109</t>
  </si>
  <si>
    <t>拉筋疏通經絡治百病</t>
  </si>
  <si>
    <t>健康全圖典：15</t>
  </si>
  <si>
    <t>9789865954130</t>
  </si>
  <si>
    <t>簡單推拿不生病</t>
  </si>
  <si>
    <t>健康全圖典：09</t>
  </si>
  <si>
    <t>9789866055621</t>
  </si>
  <si>
    <t>24節氣飲食養生祕訣</t>
  </si>
  <si>
    <t>健康全圖典：25</t>
  </si>
  <si>
    <t>9789866055256</t>
  </si>
  <si>
    <t>命理／占卜</t>
  </si>
  <si>
    <t>居家風水傢俱擺對好運來</t>
  </si>
  <si>
    <t>人體工程學：24</t>
  </si>
  <si>
    <t>李建軍</t>
  </si>
  <si>
    <t>9789865954734</t>
  </si>
  <si>
    <t>居家風水這樣做好運才會來</t>
  </si>
  <si>
    <t>人體工程學：23</t>
  </si>
  <si>
    <t>9789865954727</t>
  </si>
  <si>
    <t>腦力＆創意工作室</t>
  </si>
  <si>
    <t>9789576599255</t>
  </si>
  <si>
    <t>十誡律：學校忘了教的十堂情緒課</t>
  </si>
  <si>
    <t>活得好 35</t>
  </si>
  <si>
    <t>汪國峰</t>
  </si>
  <si>
    <t>9789865916176</t>
  </si>
  <si>
    <t>日語E-mail照抄大全集</t>
  </si>
  <si>
    <t>日語學習 2</t>
  </si>
  <si>
    <t>雅典日研所</t>
  </si>
  <si>
    <t>9789866282812</t>
  </si>
  <si>
    <t>侯楨</t>
  </si>
  <si>
    <t>9789863140177</t>
  </si>
  <si>
    <t>生活科技應用網路概論</t>
  </si>
  <si>
    <t>9789862767023</t>
  </si>
  <si>
    <t>國民營英文高分題庫</t>
  </si>
  <si>
    <t>7版</t>
  </si>
  <si>
    <t>9789863155447</t>
  </si>
  <si>
    <t>電子學實習、基本電學實習（歷年試題＋模擬考）</t>
  </si>
  <si>
    <t>甄家灝</t>
  </si>
  <si>
    <t>9789863155676</t>
  </si>
  <si>
    <t>物理高分題庫</t>
  </si>
  <si>
    <t>9789863154228</t>
  </si>
  <si>
    <t>行春行廟行好運</t>
  </si>
  <si>
    <t>9789868257511</t>
  </si>
  <si>
    <t xml:space="preserve">http://www.airitibooks.com/detail.aspx?PublicationID=P20110826002  </t>
  </si>
  <si>
    <t>完全證悟：聖嚴法師說〈圓覺經〉生活觀</t>
  </si>
  <si>
    <t>9789575983727</t>
  </si>
  <si>
    <t xml:space="preserve">http://www.airitibooks.com/detail.aspx?PublicationID=P20110407094  </t>
  </si>
  <si>
    <t>關於軍事學的100個故事</t>
  </si>
  <si>
    <t>9789576597329</t>
  </si>
  <si>
    <t>590</t>
  </si>
  <si>
    <t>台灣【政黨再輪替】與兩岸關係</t>
  </si>
  <si>
    <t>9789866480065</t>
  </si>
  <si>
    <t>課程教學的本土化與全球化</t>
  </si>
  <si>
    <t>9575558073</t>
  </si>
  <si>
    <t xml:space="preserve">http://www.airitibooks.com/detail.aspx?PublicationID=P20091207197  </t>
  </si>
  <si>
    <t>交通科技管理策略規劃研究</t>
  </si>
  <si>
    <t>9789860270037</t>
  </si>
  <si>
    <t>竹管家具製作技術教材</t>
  </si>
  <si>
    <t>1009503353</t>
  </si>
  <si>
    <t xml:space="preserve">http://www.airitibooks.com/detail.aspx?PublicationID=P20100203072  </t>
  </si>
  <si>
    <t>原味原藝在原鄉~花東地區原住民工藝展</t>
  </si>
  <si>
    <t>1009503364</t>
  </si>
  <si>
    <t xml:space="preserve">http://www.airitibooks.com/detail.aspx?PublicationID=P20100203073  </t>
  </si>
  <si>
    <t>MATLAB在灰色系統理論的應用Apply MATLAB in Grey System Theory</t>
  </si>
  <si>
    <t>溫坤禮等編</t>
  </si>
  <si>
    <t>9572159666</t>
  </si>
  <si>
    <t xml:space="preserve">http://www.airitibooks.com/detail.aspx?PublicationID=P20110419101  </t>
  </si>
  <si>
    <t>新編英文重點整理</t>
  </si>
  <si>
    <t>士明圖書文化事業有限公司</t>
  </si>
  <si>
    <t>李如霞工作室</t>
  </si>
  <si>
    <t>9789577986115</t>
  </si>
  <si>
    <t xml:space="preserve">http://www.airitibooks.com/detail.aspx?PublicationID=P20100125139  </t>
  </si>
  <si>
    <t>中高級英檢閱讀模擬練習解析 = GEPT high─intermediate reading comprehension</t>
  </si>
  <si>
    <t>Scott Ivan Cook</t>
  </si>
  <si>
    <t>9789861841403</t>
  </si>
  <si>
    <t xml:space="preserve">http://www.airitibooks.com/detail.aspx?PublicationID=P200903301564  </t>
  </si>
  <si>
    <t>100個宗教聖地，100個故事</t>
  </si>
  <si>
    <t>彭友智</t>
  </si>
  <si>
    <t>9789866030529</t>
  </si>
  <si>
    <t>唐詩宋詞鮮為人知的故事</t>
  </si>
  <si>
    <t>謝安雄</t>
  </si>
  <si>
    <t>9789866030345</t>
  </si>
  <si>
    <t>神奇多采的印度神話故事</t>
  </si>
  <si>
    <t>9789866030444</t>
  </si>
  <si>
    <t>一生一定要帶她去一次的出色民宿</t>
  </si>
  <si>
    <t>施穎瑩</t>
  </si>
  <si>
    <t>9789865983239</t>
  </si>
  <si>
    <t>陪孩子一起讀西洋寓言</t>
  </si>
  <si>
    <t>劉志哲</t>
  </si>
  <si>
    <t>9789865983253</t>
  </si>
  <si>
    <t>治癌不再「肝」苦─中西醫肝腫瘤防治錦囊</t>
  </si>
  <si>
    <t>9789865983284</t>
  </si>
  <si>
    <t>厚黑學全集【參】厚黑心術</t>
  </si>
  <si>
    <t>文經閣</t>
  </si>
  <si>
    <t>典藏中國：37</t>
  </si>
  <si>
    <t>李宗吾</t>
  </si>
  <si>
    <t>9789577135148</t>
  </si>
  <si>
    <t>郭台銘成功語錄99則</t>
  </si>
  <si>
    <t>婦女與生活社文化事業有限公司</t>
  </si>
  <si>
    <t>狼行天下：21</t>
  </si>
  <si>
    <t>魏成龍</t>
  </si>
  <si>
    <t>9789866012167</t>
  </si>
  <si>
    <t>崇禎王朝1：智除巨閹魏忠賢</t>
  </si>
  <si>
    <t>9575088042</t>
  </si>
  <si>
    <t xml:space="preserve">http://www.airitibooks.com/detail.aspx?PublicationID=P20090331245  </t>
  </si>
  <si>
    <t>跟我學Windows7</t>
  </si>
  <si>
    <t>江高舉，郭姮劭</t>
  </si>
  <si>
    <t>9789861818290</t>
  </si>
  <si>
    <t>愛台玩！觀光工廠88＋</t>
  </si>
  <si>
    <t>嬉遊TAIMAN：12</t>
  </si>
  <si>
    <t>柯焜耀，王則文，唐祖湘，楊為仁，EMILY</t>
  </si>
  <si>
    <t>9789865977481</t>
  </si>
  <si>
    <t>九份時空交錯的魔幻礦山故事</t>
  </si>
  <si>
    <t>玩咖旅圖：J01004</t>
  </si>
  <si>
    <t>柯焜耀，王則文，唐祖湘，林宛瑩，譚立安</t>
  </si>
  <si>
    <t>9789865977320</t>
  </si>
  <si>
    <t>右堆美濃的形成與發展</t>
  </si>
  <si>
    <t>9789576688959</t>
  </si>
  <si>
    <t xml:space="preserve">http://www.airitibooks.com/detail.aspx?PublicationID=P20111117028  </t>
  </si>
  <si>
    <t>嬉遊電影：我與電影的玩樂雜記</t>
  </si>
  <si>
    <t>Najaha</t>
  </si>
  <si>
    <t>9789861920443</t>
  </si>
  <si>
    <r>
      <t>7</t>
    </r>
    <r>
      <rPr>
        <sz val="10"/>
        <color indexed="8"/>
        <rFont val="微軟正黑體"/>
        <family val="2"/>
        <charset val="136"/>
      </rPr>
      <t>世界史地</t>
    </r>
  </si>
  <si>
    <t xml:space="preserve">http://www.airitibooks.com/detail.aspx?PublicationID=P20090820030  </t>
  </si>
  <si>
    <t>鳥類書寫與圖像文化研究</t>
  </si>
  <si>
    <t>韓學宏</t>
  </si>
  <si>
    <t>9789576689338</t>
  </si>
  <si>
    <t>靈修輪迴啟蒙書：30年靈修歲月無保留的揭密之作</t>
  </si>
  <si>
    <t>心靈系列 8；Danyang Culture 38</t>
  </si>
  <si>
    <t>多仁格桑旺堆</t>
  </si>
  <si>
    <t>9789868817463</t>
  </si>
  <si>
    <r>
      <t>220</t>
    </r>
    <r>
      <rPr>
        <sz val="10"/>
        <color indexed="8"/>
        <rFont val="新細明體"/>
        <family val="1"/>
        <charset val="136"/>
      </rPr>
      <t>佛教</t>
    </r>
  </si>
  <si>
    <t>一次讀完28本管理學經典</t>
  </si>
  <si>
    <t>9789867011237</t>
  </si>
  <si>
    <t>人生智慧寶典</t>
  </si>
  <si>
    <t>9789865936143</t>
  </si>
  <si>
    <r>
      <t>190</t>
    </r>
    <r>
      <rPr>
        <sz val="10"/>
        <color indexed="8"/>
        <rFont val="微軟正黑體"/>
        <family val="2"/>
        <charset val="136"/>
      </rPr>
      <t>倫理學</t>
    </r>
  </si>
  <si>
    <t>圖解曾國藩挺經</t>
  </si>
  <si>
    <r>
      <rPr>
        <sz val="10"/>
        <color indexed="8"/>
        <rFont val="微軟正黑體"/>
        <family val="2"/>
        <charset val="136"/>
      </rPr>
      <t>德威國際文化事業有限公司</t>
    </r>
  </si>
  <si>
    <t>9789866153594</t>
  </si>
  <si>
    <r>
      <rPr>
        <sz val="10"/>
        <color indexed="8"/>
        <rFont val="微軟正黑體"/>
        <family val="2"/>
        <charset val="136"/>
      </rPr>
      <t>人文</t>
    </r>
    <phoneticPr fontId="9" type="noConversion"/>
  </si>
  <si>
    <t>9789868834026</t>
  </si>
  <si>
    <t>驚異！世界史 恐怖末日預言</t>
  </si>
  <si>
    <t>Scary002</t>
  </si>
  <si>
    <t>9789868739246</t>
  </si>
  <si>
    <t>世界昀優質的經典好書</t>
  </si>
  <si>
    <t>9789866153624</t>
  </si>
  <si>
    <t>012.4</t>
  </si>
  <si>
    <t>流氓世界的誕生：金庸作品中的四重世界</t>
  </si>
  <si>
    <t>9789862211786</t>
  </si>
  <si>
    <t>依然九把刀：透視網路文學演化史</t>
  </si>
  <si>
    <t>9866815315</t>
  </si>
  <si>
    <t xml:space="preserve">http://www.airitibooks.com/detail.aspx?PublicationID=P20100301170  </t>
  </si>
  <si>
    <t>改變世界的精彩演說</t>
  </si>
  <si>
    <t>9789868241350</t>
  </si>
  <si>
    <t xml:space="preserve">http://www.airitibooks.com/detail.aspx?PublicationID=P20090324036  </t>
  </si>
  <si>
    <t>水清木華─鳥語啁啾蟲蛙鳴，翠錦斑斕清華行</t>
  </si>
  <si>
    <t>9868181216</t>
  </si>
  <si>
    <t>兵法的哲學藝術</t>
  </si>
  <si>
    <t>9789865936211</t>
  </si>
  <si>
    <r>
      <t>590</t>
    </r>
    <r>
      <rPr>
        <sz val="10"/>
        <color indexed="8"/>
        <rFont val="微軟正黑體"/>
        <family val="2"/>
        <charset val="136"/>
      </rPr>
      <t>軍事</t>
    </r>
  </si>
  <si>
    <t>陳誠與蔣介石</t>
  </si>
  <si>
    <t>9789866412271</t>
  </si>
  <si>
    <t>時代憂患與國族思維</t>
  </si>
  <si>
    <t>9789866480218</t>
  </si>
  <si>
    <r>
      <t>0</t>
    </r>
    <r>
      <rPr>
        <sz val="10"/>
        <color indexed="8"/>
        <rFont val="微軟正黑體"/>
        <family val="2"/>
        <charset val="136"/>
      </rPr>
      <t>總類</t>
    </r>
  </si>
  <si>
    <t xml:space="preserve">http://www.airitibooks.com/detail.aspx?PublicationID=P20101231224  </t>
  </si>
  <si>
    <t>防人術</t>
  </si>
  <si>
    <t>9789866307904</t>
  </si>
  <si>
    <t>性格決定命運的24堂課</t>
  </si>
  <si>
    <t>9789862390467</t>
  </si>
  <si>
    <t xml:space="preserve">http://www.airitibooks.com/detail.aspx?PublicationID=P20110816002  </t>
  </si>
  <si>
    <t>英語三級跳：進階句型</t>
  </si>
  <si>
    <t>采竹文化事業有限公司</t>
  </si>
  <si>
    <t>英文王08</t>
  </si>
  <si>
    <t>蕭珮</t>
  </si>
  <si>
    <t>9789861970721</t>
  </si>
  <si>
    <t xml:space="preserve">http://www.airitibooks.com/detail.aspx?PublicationID=P20110826001  </t>
  </si>
  <si>
    <t>寫給佛陀的27封信</t>
  </si>
  <si>
    <t>心靈加油站：01</t>
  </si>
  <si>
    <t>羅迥</t>
  </si>
  <si>
    <t>9789865954147</t>
  </si>
  <si>
    <t>飲料與調酒完全攻略</t>
  </si>
  <si>
    <t>9789863155577</t>
  </si>
  <si>
    <t>廖唯真</t>
  </si>
  <si>
    <t>9789866030543</t>
  </si>
  <si>
    <t>誰說這輩子只能這樣《67個經典故事改變你》</t>
  </si>
  <si>
    <t>周子彥</t>
  </si>
  <si>
    <t>9789865983024</t>
  </si>
  <si>
    <t>陪孩子一起讀中國寓言</t>
  </si>
  <si>
    <t>9789865983154</t>
  </si>
  <si>
    <t>世界最神奇的氣場修練術</t>
  </si>
  <si>
    <t>一生讀書計畫：91</t>
  </si>
  <si>
    <t>李上卿</t>
  </si>
  <si>
    <t>9789866153839</t>
  </si>
  <si>
    <t>玩韓國，不開口也能通！</t>
  </si>
  <si>
    <t>朴芝英</t>
  </si>
  <si>
    <t>9789862483091</t>
  </si>
  <si>
    <t>看韓綜學韓語</t>
  </si>
  <si>
    <t>Butter</t>
  </si>
  <si>
    <t>9789862483336</t>
  </si>
  <si>
    <t>別太鐵齒，你至少要懂的辦公室風水學</t>
  </si>
  <si>
    <t>開運：03</t>
  </si>
  <si>
    <t>常娟</t>
  </si>
  <si>
    <t>9789865819019</t>
  </si>
  <si>
    <t>10 天打造超強的成功智慧</t>
  </si>
  <si>
    <t>心理勵志小百科：15</t>
  </si>
  <si>
    <t>杜澤宇</t>
  </si>
  <si>
    <t>9789865936297</t>
  </si>
  <si>
    <t>結婚才能一起宅：四小折的幸福婚禮</t>
  </si>
  <si>
    <t>啟動文化</t>
  </si>
  <si>
    <t>四小折</t>
  </si>
  <si>
    <t>9789868931107</t>
  </si>
  <si>
    <t>史丹利．大叔的法則： 我不懂人生的體會，只懂人生的體位</t>
  </si>
  <si>
    <t>史丹利</t>
  </si>
  <si>
    <t>9789868931169</t>
  </si>
  <si>
    <t>搭捷運•玩高雄（12'~13'版）</t>
  </si>
  <si>
    <t>地鐵旅行：T01037</t>
  </si>
  <si>
    <t>楊為仁，施好丘，翁碧蓮，行遍天下資料室</t>
  </si>
  <si>
    <t>9789866549762</t>
  </si>
  <si>
    <t>走進李伯大夢：美國短篇小說精選</t>
  </si>
  <si>
    <t>寂天文化事業股份有限公司</t>
  </si>
  <si>
    <t>Washington Irving，Nathaniel Hawthorne，Edgar Allan Poe</t>
  </si>
  <si>
    <t>9789861849515</t>
  </si>
  <si>
    <t>圓滑做人，狡猾做事〈全集〉</t>
  </si>
  <si>
    <t>New文庫 65</t>
  </si>
  <si>
    <t>9789866079634</t>
  </si>
  <si>
    <t>TOYOTA豐田奇蹟</t>
  </si>
  <si>
    <t>New文庫 75</t>
  </si>
  <si>
    <t>9789866079818</t>
  </si>
  <si>
    <t>NEW文庫 69</t>
  </si>
  <si>
    <t>9789866079689</t>
  </si>
  <si>
    <t>林肯傳奇</t>
  </si>
  <si>
    <t>NEW文庫 73</t>
  </si>
  <si>
    <t>趙雪波</t>
  </si>
  <si>
    <t>9789866079771</t>
  </si>
  <si>
    <r>
      <t>780</t>
    </r>
    <r>
      <rPr>
        <sz val="10"/>
        <color indexed="8"/>
        <rFont val="新細明體"/>
        <family val="1"/>
        <charset val="136"/>
      </rPr>
      <t>傳記</t>
    </r>
  </si>
  <si>
    <t>不抱怨的智慧（暢銷實踐版）</t>
  </si>
  <si>
    <t>活得好 11</t>
  </si>
  <si>
    <t>林少波，蘇曉慧</t>
  </si>
  <si>
    <t>9789865916121</t>
  </si>
  <si>
    <t>原來如此！日本媽媽這樣教孩子</t>
  </si>
  <si>
    <t>好學習 32</t>
  </si>
  <si>
    <t>黃文貞</t>
  </si>
  <si>
    <t>9789865916152</t>
  </si>
  <si>
    <t>怎樣教，孩子才有富裕的未來？：全球最新、最暢銷的〈望子成富〉17步驟</t>
  </si>
  <si>
    <t>羅達有限公司</t>
  </si>
  <si>
    <t>親子教育 1</t>
  </si>
  <si>
    <t>洛克.布萊恩（Locke Brain）</t>
  </si>
  <si>
    <t>9789868840553</t>
  </si>
  <si>
    <t>豐華有限公司</t>
  </si>
  <si>
    <t>心開放 2</t>
  </si>
  <si>
    <t>潘平中</t>
  </si>
  <si>
    <t>9789868834033</t>
  </si>
  <si>
    <t>SA前進UML專案現場</t>
  </si>
  <si>
    <t>邱郁惠</t>
  </si>
  <si>
    <t>9789862767245</t>
  </si>
  <si>
    <t>馬克‧祖克柏成功密碼</t>
  </si>
  <si>
    <t>狼行天下：19</t>
  </si>
  <si>
    <t>秦韜奮</t>
  </si>
  <si>
    <t>9789866012143</t>
  </si>
  <si>
    <t>從「一個中國」政策看海峽兩岸關係之演進</t>
  </si>
  <si>
    <t>致知出版社</t>
  </si>
  <si>
    <t>當代兩岸關係研究 ：02</t>
  </si>
  <si>
    <t>梁升銘</t>
  </si>
  <si>
    <t>9789868949034</t>
  </si>
  <si>
    <t>573.09</t>
  </si>
  <si>
    <t>9789863140207</t>
  </si>
  <si>
    <r>
      <t>9</t>
    </r>
    <r>
      <rPr>
        <sz val="10"/>
        <rFont val="新細明體"/>
        <family val="1"/>
        <charset val="136"/>
      </rPr>
      <t>藝術類</t>
    </r>
  </si>
  <si>
    <t>982</t>
  </si>
  <si>
    <t>看漫畫學孫子兵法</t>
  </si>
  <si>
    <t>9789863151425</t>
  </si>
  <si>
    <t>材料力學焦點速成＋高分題庫</t>
  </si>
  <si>
    <t>9789863155027</t>
  </si>
  <si>
    <t>計算機概論（歷年試題＋模擬考）</t>
  </si>
  <si>
    <t>6版</t>
  </si>
  <si>
    <t>甄浩</t>
  </si>
  <si>
    <t>9789863155683</t>
  </si>
  <si>
    <t>辣水滸─江湖，講的不是義氣</t>
  </si>
  <si>
    <t>二憨</t>
  </si>
  <si>
    <t>9789576599101</t>
  </si>
  <si>
    <t>炒三國─歷史，玩的不是心計</t>
  </si>
  <si>
    <t>9789576599095</t>
  </si>
  <si>
    <t>煮西遊─神魔的背後是人性</t>
  </si>
  <si>
    <t>9789576599118</t>
  </si>
  <si>
    <t>醉紅樓─風月，談的不是愛情</t>
  </si>
  <si>
    <t>9789576599125</t>
  </si>
  <si>
    <t>世界最偉大的軟體大師：比爾蓋茲全集</t>
  </si>
  <si>
    <t>荷豐文化事業有限公司</t>
  </si>
  <si>
    <t>成功閱讀01</t>
  </si>
  <si>
    <t>李向暉</t>
  </si>
  <si>
    <t>9789868292208</t>
  </si>
  <si>
    <t xml:space="preserve">http://www.airitibooks.com/detail.aspx?PublicationID=P20120424038  </t>
  </si>
  <si>
    <t>看影集學英文</t>
  </si>
  <si>
    <t>9789868443075</t>
  </si>
  <si>
    <t xml:space="preserve">http://www.airitibooks.com/detail.aspx?PublicationID=P20120320017  </t>
  </si>
  <si>
    <t>放下 才能自在</t>
  </si>
  <si>
    <t xml:space="preserve">順達文化事業有限公司 </t>
  </si>
  <si>
    <t>智慧心語：15</t>
  </si>
  <si>
    <t>易安</t>
  </si>
  <si>
    <t>9789865970703</t>
  </si>
  <si>
    <t>幸福空間No.13</t>
  </si>
  <si>
    <t>4712075082275</t>
  </si>
  <si>
    <t>Office即效實用密技500＋</t>
  </si>
  <si>
    <t>9789862764961</t>
  </si>
  <si>
    <r>
      <rPr>
        <sz val="10"/>
        <color indexed="8"/>
        <rFont val="微軟正黑體"/>
        <family val="2"/>
        <charset val="136"/>
      </rPr>
      <t>萬卷樓圖書股份有限公司</t>
    </r>
    <phoneticPr fontId="9" type="noConversion"/>
  </si>
  <si>
    <t>9789577397676</t>
  </si>
  <si>
    <t>802.18</t>
  </si>
  <si>
    <t>其時你不懂我的心：從身心靈角度面對孩子的偏差行為</t>
  </si>
  <si>
    <t>9789868369054</t>
  </si>
  <si>
    <t xml:space="preserve">http://www.airitibooks.com/detail.aspx?PublicationID=P20100610144  </t>
  </si>
  <si>
    <t>英該這樣說：不能不知的實境句型</t>
  </si>
  <si>
    <t>御書房出版有限公司</t>
  </si>
  <si>
    <t>Angela</t>
  </si>
  <si>
    <t>9789866617171</t>
  </si>
  <si>
    <t xml:space="preserve">http://www.airitibooks.com/detail.aspx?PublicationID=P20110225035  </t>
  </si>
  <si>
    <t>英文寫作完全攻略</t>
  </si>
  <si>
    <t>9789863155492</t>
  </si>
  <si>
    <t>愛，不是學到就是得到</t>
  </si>
  <si>
    <t>張雨呈</t>
  </si>
  <si>
    <t>9789866030536</t>
  </si>
  <si>
    <t>心靈感悟枕邊書</t>
  </si>
  <si>
    <t>必讀經典：21</t>
  </si>
  <si>
    <t>秦志偉</t>
  </si>
  <si>
    <t>9789866153808</t>
  </si>
  <si>
    <t>你就是博弈高手：選擇決定勝敗</t>
  </si>
  <si>
    <t>9789866906671</t>
  </si>
  <si>
    <r>
      <t>1</t>
    </r>
    <r>
      <rPr>
        <sz val="10"/>
        <color indexed="8"/>
        <rFont val="微軟正黑體"/>
        <family val="2"/>
        <charset val="136"/>
      </rPr>
      <t>哲學類</t>
    </r>
  </si>
  <si>
    <t xml:space="preserve">http://www.airitibooks.com/detail.aspx?PublicationID=P20120217030  </t>
  </si>
  <si>
    <t>在21世紀香巴拉遇見自己</t>
  </si>
  <si>
    <r>
      <rPr>
        <sz val="10"/>
        <color indexed="8"/>
        <rFont val="微軟正黑體"/>
        <family val="2"/>
        <charset val="136"/>
      </rPr>
      <t>宇河文化出版有限公司</t>
    </r>
  </si>
  <si>
    <t>Discover 23</t>
  </si>
  <si>
    <t>9789576598067</t>
  </si>
  <si>
    <t xml:space="preserve">http://www.airitibooks.com/detail.aspx?PublicationID=P20120305077  </t>
  </si>
  <si>
    <r>
      <rPr>
        <sz val="10"/>
        <color indexed="8"/>
        <rFont val="微軟正黑體"/>
        <family val="2"/>
        <charset val="136"/>
      </rPr>
      <t>生活</t>
    </r>
    <phoneticPr fontId="2" type="noConversion"/>
  </si>
  <si>
    <t>手相大師200問</t>
  </si>
  <si>
    <t>9789868888012</t>
  </si>
  <si>
    <t>293.23022</t>
  </si>
  <si>
    <t>面相大師200問</t>
  </si>
  <si>
    <t>9789868853409</t>
  </si>
  <si>
    <t>懷孕飲食大全：給媽媽的全方位營養</t>
  </si>
  <si>
    <t>9789866266096</t>
  </si>
  <si>
    <r>
      <t>420</t>
    </r>
    <r>
      <rPr>
        <sz val="10"/>
        <color indexed="8"/>
        <rFont val="微軟正黑體"/>
        <family val="2"/>
        <charset val="136"/>
      </rPr>
      <t>家政</t>
    </r>
  </si>
  <si>
    <t xml:space="preserve">http://www.airitibooks.com/detail.aspx?PublicationID=P20111023033  </t>
  </si>
  <si>
    <t>性別解碼全紀錄</t>
  </si>
  <si>
    <r>
      <rPr>
        <sz val="10"/>
        <color indexed="8"/>
        <rFont val="微軟正黑體"/>
        <family val="2"/>
        <charset val="136"/>
      </rPr>
      <t>教育部</t>
    </r>
  </si>
  <si>
    <t>1009501775</t>
  </si>
  <si>
    <r>
      <t>540</t>
    </r>
    <r>
      <rPr>
        <sz val="10"/>
        <color indexed="8"/>
        <rFont val="微軟正黑體"/>
        <family val="2"/>
        <charset val="136"/>
      </rPr>
      <t>社會學</t>
    </r>
  </si>
  <si>
    <t xml:space="preserve">http://www.airitibooks.com/detail.aspx?PublicationID=P20110616005  </t>
  </si>
  <si>
    <t>攜手玩科學7：圓山的寶貝</t>
  </si>
  <si>
    <t>9789860063882</t>
  </si>
  <si>
    <t xml:space="preserve">http://www.airitibooks.com/detail.aspx?PublicationID=P20120112049  </t>
  </si>
  <si>
    <t>海上長城 : 第二次世界大戰各國巡洋艦全覽</t>
  </si>
  <si>
    <t>4712070144138</t>
  </si>
  <si>
    <t>海洋巨獸―二戰後世界航空母艦全覽</t>
  </si>
  <si>
    <t>4712070144114</t>
  </si>
  <si>
    <t>狙擊手－狙擊戰發展史</t>
  </si>
  <si>
    <t>4712070142868</t>
  </si>
  <si>
    <t>MONEY系列：自撰存證信函之債務糾紛篇</t>
  </si>
  <si>
    <t>9574850846</t>
  </si>
  <si>
    <t xml:space="preserve">http://www.airitibooks.com/detail.aspx?PublicationID=P200903263069  </t>
  </si>
  <si>
    <t>生活權益保障Ｑ＆Ａ系列：一生法律權益Ｑ＆Ａ</t>
  </si>
  <si>
    <t>9789574852222</t>
  </si>
  <si>
    <t>新編貨幣銀行學測驗全真模擬試題〈銀行〉</t>
  </si>
  <si>
    <t>9789867377753</t>
  </si>
  <si>
    <r>
      <t>560</t>
    </r>
    <r>
      <rPr>
        <sz val="10"/>
        <color indexed="8"/>
        <rFont val="微軟正黑體"/>
        <family val="2"/>
        <charset val="136"/>
      </rPr>
      <t>財政</t>
    </r>
  </si>
  <si>
    <t xml:space="preserve">http://www.airitibooks.com/detail.aspx?PublicationID=P20100125204  </t>
  </si>
  <si>
    <t>新編會計學測驗全真模擬試題〈銀行〉</t>
  </si>
  <si>
    <t>9789867377722</t>
  </si>
  <si>
    <r>
      <t>490</t>
    </r>
    <r>
      <rPr>
        <sz val="10"/>
        <color indexed="8"/>
        <rFont val="微軟正黑體"/>
        <family val="2"/>
        <charset val="136"/>
      </rPr>
      <t>商業；經營業</t>
    </r>
  </si>
  <si>
    <t xml:space="preserve">http://www.airitibooks.com/detail.aspx?PublicationID=P20100125205  </t>
  </si>
  <si>
    <t>新編經濟學測驗全真模擬試題〈中鋼〉</t>
  </si>
  <si>
    <t>9789867377661</t>
  </si>
  <si>
    <t xml:space="preserve">http://www.airitibooks.com/detail.aspx?PublicationID=P20100125192  </t>
  </si>
  <si>
    <t>博奕智慧</t>
  </si>
  <si>
    <t>9789867307729</t>
  </si>
  <si>
    <t xml:space="preserve">http://www.airitibooks.com/detail.aspx?PublicationID=P200912022454  </t>
  </si>
  <si>
    <t>我從佛陀身上學到的媽媽經</t>
  </si>
  <si>
    <t>9789867468987</t>
  </si>
  <si>
    <t>大學通識教育實務－中山大學的經驗與啟示</t>
  </si>
  <si>
    <t>9789860068726</t>
  </si>
  <si>
    <t>幼教紙雕DIY</t>
  </si>
  <si>
    <t>大樹林出版社</t>
  </si>
  <si>
    <t>王莉陵</t>
  </si>
  <si>
    <t>9867167082</t>
  </si>
  <si>
    <t>520教育</t>
  </si>
  <si>
    <t xml:space="preserve">http://www.airitibooks.com/detail.aspx?PublicationID=P20090302061  </t>
  </si>
  <si>
    <t>簡易電腦入門 Windows 7</t>
  </si>
  <si>
    <t>9789866154225</t>
  </si>
  <si>
    <t>iPad完全破解</t>
  </si>
  <si>
    <t>繁星多媒體</t>
  </si>
  <si>
    <t>黃智成</t>
  </si>
  <si>
    <t>9789866194207</t>
  </si>
  <si>
    <t xml:space="preserve">http://www.airitibooks.com/detail.aspx?PublicationID=P20110822029  </t>
  </si>
  <si>
    <t>9789866850264</t>
  </si>
  <si>
    <t>9789866850424</t>
  </si>
  <si>
    <t>風格的要素</t>
  </si>
  <si>
    <t>9789867025746</t>
  </si>
  <si>
    <t>當英語邂逅美食【聚會節慶美食篇】 = All about food in English</t>
  </si>
  <si>
    <t>9789861841311</t>
  </si>
  <si>
    <t xml:space="preserve">http://www.airitibooks.com/detail.aspx?PublicationID=P200903301584  </t>
  </si>
  <si>
    <t>當英語邂逅美食【餐飲職場應用篇】 = All about food in English</t>
  </si>
  <si>
    <t>9789861841557</t>
  </si>
  <si>
    <t xml:space="preserve">http://www.airitibooks.com/detail.aspx?PublicationID=P200903301586  </t>
  </si>
  <si>
    <t>拉筋拍打敲膽經</t>
  </si>
  <si>
    <t>保健智典：06</t>
  </si>
  <si>
    <t>紀大元</t>
  </si>
  <si>
    <t>9789866055966</t>
  </si>
  <si>
    <t>美夢成真 ：寫給未來的自己</t>
  </si>
  <si>
    <t>Grow：13</t>
  </si>
  <si>
    <t>奧里森‧斯威特‧馬登</t>
  </si>
  <si>
    <t>9789868820968</t>
  </si>
  <si>
    <t>品牌密碼 ：39個世界非凡品牌成長戰略</t>
  </si>
  <si>
    <t>Win：09</t>
  </si>
  <si>
    <t>老范行軍</t>
  </si>
  <si>
    <t>9789868820999</t>
  </si>
  <si>
    <t>逆轉勝說話術：不敗的口才創造精彩亮麗的人生</t>
  </si>
  <si>
    <t>Power：01</t>
  </si>
  <si>
    <t>陳嘉華</t>
  </si>
  <si>
    <t>1哲學類</t>
  </si>
  <si>
    <t>190倫理學</t>
  </si>
  <si>
    <t>到巴黎瑪黑找創意</t>
  </si>
  <si>
    <t>姚筱涵</t>
  </si>
  <si>
    <t>9789868709225</t>
  </si>
  <si>
    <t>激安！玩日本，1萬元就搞定！</t>
  </si>
  <si>
    <t>9789862483268</t>
  </si>
  <si>
    <t>天使的眼淚：逆光的青春</t>
  </si>
  <si>
    <t>繪虹企業股份有限公司</t>
  </si>
  <si>
    <t>Tears：06</t>
  </si>
  <si>
    <t>梅洛琳</t>
  </si>
  <si>
    <t>9789865834005</t>
  </si>
  <si>
    <t>思路成就出路</t>
  </si>
  <si>
    <t>郭海東</t>
  </si>
  <si>
    <t>9789865936471</t>
  </si>
  <si>
    <t>有一種快樂，叫捨得</t>
  </si>
  <si>
    <t>漢皇國際</t>
  </si>
  <si>
    <t>官家薇</t>
  </si>
  <si>
    <t>9789866024023</t>
  </si>
  <si>
    <t>eBay大贏家</t>
  </si>
  <si>
    <t>NEW文庫 70</t>
  </si>
  <si>
    <t>9789866079719</t>
  </si>
  <si>
    <t>人性本來就很奸詐</t>
  </si>
  <si>
    <t>NEW文庫 72</t>
  </si>
  <si>
    <t>9789866079740</t>
  </si>
  <si>
    <t>時間整理術</t>
  </si>
  <si>
    <t>New文庫 74</t>
  </si>
  <si>
    <t>佩克 ．皮克林</t>
  </si>
  <si>
    <t>9789866079788</t>
  </si>
  <si>
    <t>養生藥膳食療大百科3：便秘、性功能障礙、脂肪肝、肥胖症</t>
  </si>
  <si>
    <t>健康生活系列 13</t>
  </si>
  <si>
    <t>藥膳食療養生中心</t>
  </si>
  <si>
    <t>9789866282850</t>
  </si>
  <si>
    <t>命理大師200問</t>
  </si>
  <si>
    <t>不求人 6</t>
  </si>
  <si>
    <t>春之霖</t>
  </si>
  <si>
    <t>9789868914797</t>
  </si>
  <si>
    <t>味覺智能</t>
  </si>
  <si>
    <t>趙世晃</t>
  </si>
  <si>
    <t>9789868751903</t>
  </si>
  <si>
    <t>176.15</t>
  </si>
  <si>
    <t>孕婦必備安胎書─增訂版</t>
  </si>
  <si>
    <t>9789866793776</t>
  </si>
  <si>
    <t xml:space="preserve">http://www.airitibooks.com/detail.aspx?PublicationID=P20110106007  </t>
  </si>
  <si>
    <t>先約會，不做愛</t>
  </si>
  <si>
    <t>Tiffany</t>
  </si>
  <si>
    <t>9789866615238</t>
  </si>
  <si>
    <t xml:space="preserve">http://www.airitibooks.com/detail.aspx?PublicationID=P20101118043  </t>
  </si>
  <si>
    <t>英語三級跳─基礎句型</t>
  </si>
  <si>
    <t>英文王</t>
  </si>
  <si>
    <t>9789861970790</t>
  </si>
  <si>
    <t xml:space="preserve">http://www.airitibooks.com/detail.aspx?PublicationID=P20110617003  </t>
  </si>
  <si>
    <t>故事行囊之故事滿行囊</t>
  </si>
  <si>
    <r>
      <rPr>
        <sz val="10"/>
        <color indexed="8"/>
        <rFont val="微軟正黑體"/>
        <family val="2"/>
        <charset val="136"/>
      </rPr>
      <t>綠園出版社</t>
    </r>
  </si>
  <si>
    <r>
      <rPr>
        <sz val="10"/>
        <color indexed="8"/>
        <rFont val="微軟正黑體"/>
        <family val="2"/>
        <charset val="136"/>
      </rPr>
      <t>冀午</t>
    </r>
  </si>
  <si>
    <t>9789868767430</t>
  </si>
  <si>
    <t>有關文化的100個素養</t>
  </si>
  <si>
    <t>9789866838804</t>
  </si>
  <si>
    <r>
      <t>040</t>
    </r>
    <r>
      <rPr>
        <sz val="10"/>
        <color indexed="8"/>
        <rFont val="微軟正黑體"/>
        <family val="2"/>
        <charset val="136"/>
      </rPr>
      <t>普通類書；普通百科全書</t>
    </r>
  </si>
  <si>
    <t xml:space="preserve">http://www.airitibooks.com/detail.aspx?PublicationID=P20100827076  </t>
  </si>
  <si>
    <r>
      <rPr>
        <sz val="10"/>
        <color indexed="8"/>
        <rFont val="微軟正黑體"/>
        <family val="2"/>
        <charset val="136"/>
      </rPr>
      <t>文經閣</t>
    </r>
  </si>
  <si>
    <r>
      <t>1</t>
    </r>
    <r>
      <rPr>
        <sz val="10"/>
        <color indexed="8"/>
        <rFont val="微軟正黑體"/>
        <family val="2"/>
        <charset val="136"/>
      </rPr>
      <t>版</t>
    </r>
    <phoneticPr fontId="2" type="noConversion"/>
  </si>
  <si>
    <t>9789577133816</t>
  </si>
  <si>
    <t>懂女人＝≠識女人《認識天生矛盾的物種  女人》</t>
  </si>
  <si>
    <t>9789868542402</t>
  </si>
  <si>
    <t>自由的奴才：二十一世紀台灣的獸性政治</t>
  </si>
  <si>
    <t>9789866480362</t>
  </si>
  <si>
    <t xml:space="preserve">http://www.airitibooks.com/detail.aspx?PublicationID=P20110105001  </t>
  </si>
  <si>
    <t>勞動基準法輕鬆學《法規‧解釋令‧實務案例彙編》</t>
  </si>
  <si>
    <r>
      <rPr>
        <sz val="10"/>
        <color indexed="8"/>
        <rFont val="微軟正黑體"/>
        <family val="2"/>
        <charset val="136"/>
      </rPr>
      <t>汎亞人力資源管理顧問有限公司</t>
    </r>
  </si>
  <si>
    <r>
      <rPr>
        <sz val="10"/>
        <color indexed="8"/>
        <rFont val="微軟正黑體"/>
        <family val="2"/>
        <charset val="136"/>
      </rPr>
      <t>周志盛</t>
    </r>
  </si>
  <si>
    <t>9789868180871</t>
  </si>
  <si>
    <r>
      <t>550</t>
    </r>
    <r>
      <rPr>
        <sz val="10"/>
        <color indexed="8"/>
        <rFont val="微軟正黑體"/>
        <family val="2"/>
        <charset val="136"/>
      </rPr>
      <t>經濟</t>
    </r>
  </si>
  <si>
    <t xml:space="preserve">http://www.airitibooks.com/detail.aspx?PublicationID=P20091215231  </t>
  </si>
  <si>
    <t>心態改變，這輩子就能成功</t>
  </si>
  <si>
    <t>成長勵志：01</t>
  </si>
  <si>
    <t>中原</t>
  </si>
  <si>
    <t>9789866137556</t>
  </si>
  <si>
    <r>
      <rPr>
        <sz val="10"/>
        <color indexed="8"/>
        <rFont val="新細明體"/>
        <family val="1"/>
        <charset val="136"/>
      </rPr>
      <t>黃炎松（富迪科技董事長）；王孝慈（</t>
    </r>
    <r>
      <rPr>
        <sz val="10"/>
        <color indexed="8"/>
        <rFont val="Times New Roman"/>
        <family val="1"/>
      </rPr>
      <t>1111</t>
    </r>
    <r>
      <rPr>
        <sz val="10"/>
        <color indexed="8"/>
        <rFont val="新細明體"/>
        <family val="1"/>
        <charset val="136"/>
      </rPr>
      <t>人力銀行總經理）推薦</t>
    </r>
  </si>
  <si>
    <t>有關科技的100個新知</t>
  </si>
  <si>
    <t>驛站文化事業有限公司</t>
  </si>
  <si>
    <t>大視界 14</t>
  </si>
  <si>
    <t>趙麗</t>
  </si>
  <si>
    <t>9789866260902</t>
  </si>
  <si>
    <r>
      <t>400</t>
    </r>
    <r>
      <rPr>
        <sz val="10"/>
        <color indexed="8"/>
        <rFont val="新細明體"/>
        <family val="1"/>
        <charset val="136"/>
      </rPr>
      <t>應用科學總論</t>
    </r>
  </si>
  <si>
    <t>20歲女孩為什麼總愛上40歲男人？</t>
  </si>
  <si>
    <r>
      <rPr>
        <sz val="10"/>
        <color indexed="8"/>
        <rFont val="微軟正黑體"/>
        <family val="2"/>
        <charset val="136"/>
      </rPr>
      <t>丹陽文化有限公司</t>
    </r>
  </si>
  <si>
    <r>
      <rPr>
        <sz val="10"/>
        <color indexed="8"/>
        <rFont val="微軟正黑體"/>
        <family val="2"/>
        <charset val="136"/>
      </rPr>
      <t>兩性系列</t>
    </r>
    <r>
      <rPr>
        <sz val="10"/>
        <color indexed="8"/>
        <rFont val="Times New Roman"/>
        <family val="1"/>
      </rPr>
      <t>01</t>
    </r>
  </si>
  <si>
    <r>
      <rPr>
        <sz val="10"/>
        <color indexed="8"/>
        <rFont val="微軟正黑體"/>
        <family val="2"/>
        <charset val="136"/>
      </rPr>
      <t>許馨涵</t>
    </r>
  </si>
  <si>
    <t>9789868612662</t>
  </si>
  <si>
    <t xml:space="preserve">http://www.airitibooks.com/detail.aspx?PublicationID=P20120201001  </t>
  </si>
  <si>
    <t>必勝日檢4級文法</t>
  </si>
  <si>
    <r>
      <rPr>
        <sz val="10"/>
        <color indexed="8"/>
        <rFont val="微軟正黑體"/>
        <family val="2"/>
        <charset val="136"/>
      </rPr>
      <t>必勝日檢</t>
    </r>
  </si>
  <si>
    <r>
      <rPr>
        <sz val="10"/>
        <color indexed="8"/>
        <rFont val="微軟正黑體"/>
        <family val="2"/>
        <charset val="136"/>
      </rPr>
      <t>張文朝</t>
    </r>
  </si>
  <si>
    <t>9789575088514</t>
  </si>
  <si>
    <t xml:space="preserve">http://www.airitibooks.com/detail.aspx?PublicationID=P20090227035  </t>
  </si>
  <si>
    <t>必勝日檢4級單字</t>
  </si>
  <si>
    <t>9789575088484</t>
  </si>
  <si>
    <t xml:space="preserve">http://www.airitibooks.com/detail.aspx?PublicationID=P20090227034  </t>
  </si>
  <si>
    <t>有好心態就有好人生</t>
  </si>
  <si>
    <r>
      <rPr>
        <sz val="10"/>
        <color indexed="8"/>
        <rFont val="微軟正黑體"/>
        <family val="2"/>
        <charset val="136"/>
      </rPr>
      <t>林敏行</t>
    </r>
  </si>
  <si>
    <t>9789866153617</t>
  </si>
  <si>
    <t>177.2</t>
  </si>
  <si>
    <t>英文諺語手冊</t>
  </si>
  <si>
    <r>
      <rPr>
        <sz val="10"/>
        <color indexed="8"/>
        <rFont val="微軟正黑體"/>
        <family val="2"/>
        <charset val="136"/>
      </rPr>
      <t>蘇勝宏</t>
    </r>
  </si>
  <si>
    <t>9789866845697</t>
  </si>
  <si>
    <t xml:space="preserve">http://www.airitibooks.com/detail.aspx?PublicationID=P20090911036  </t>
  </si>
  <si>
    <t>快樂健康活到100歲</t>
  </si>
  <si>
    <t>自在人生31</t>
  </si>
  <si>
    <t>徐磊瑄</t>
  </si>
  <si>
    <t>9789861975436</t>
  </si>
  <si>
    <r>
      <t>540</t>
    </r>
    <r>
      <rPr>
        <sz val="10"/>
        <color indexed="8"/>
        <rFont val="新細明體"/>
        <family val="1"/>
        <charset val="136"/>
      </rPr>
      <t>社會學</t>
    </r>
  </si>
  <si>
    <t>懂得接受，你可以活得更快樂</t>
  </si>
  <si>
    <r>
      <rPr>
        <sz val="10"/>
        <color indexed="8"/>
        <rFont val="微軟正黑體"/>
        <family val="2"/>
        <charset val="136"/>
      </rPr>
      <t>采竹文化事業有限公司</t>
    </r>
  </si>
  <si>
    <r>
      <rPr>
        <sz val="10"/>
        <color indexed="8"/>
        <rFont val="微軟正黑體"/>
        <family val="2"/>
        <charset val="136"/>
      </rPr>
      <t>自在人生</t>
    </r>
    <r>
      <rPr>
        <sz val="10"/>
        <color indexed="8"/>
        <rFont val="Times New Roman"/>
        <family val="1"/>
      </rPr>
      <t>16</t>
    </r>
  </si>
  <si>
    <r>
      <rPr>
        <sz val="10"/>
        <color indexed="8"/>
        <rFont val="微軟正黑體"/>
        <family val="2"/>
        <charset val="136"/>
      </rPr>
      <t>黃湘</t>
    </r>
  </si>
  <si>
    <t>9789861973302</t>
  </si>
  <si>
    <t xml:space="preserve">http://www.airitibooks.com/detail.aspx?PublicationID=P20120222005  </t>
  </si>
  <si>
    <t>哲學與人生：人生、繞路與哲學</t>
  </si>
  <si>
    <r>
      <rPr>
        <sz val="10"/>
        <color indexed="8"/>
        <rFont val="微軟正黑體"/>
        <family val="2"/>
        <charset val="136"/>
      </rPr>
      <t>薛清江</t>
    </r>
  </si>
  <si>
    <t>9789577484482</t>
  </si>
  <si>
    <t>龍袍怪物─正史中的那些另類皇帝</t>
  </si>
  <si>
    <t>Discover 24</t>
  </si>
  <si>
    <r>
      <rPr>
        <sz val="10"/>
        <color indexed="8"/>
        <rFont val="微軟正黑體"/>
        <family val="2"/>
        <charset val="136"/>
      </rPr>
      <t>楊書銘</t>
    </r>
  </si>
  <si>
    <t>9789576598203</t>
  </si>
  <si>
    <t xml:space="preserve">http://www.airitibooks.com/detail.aspx?PublicationID=P20120305111  </t>
  </si>
  <si>
    <t>不要用身體談情說愛</t>
  </si>
  <si>
    <r>
      <rPr>
        <sz val="10"/>
        <color indexed="8"/>
        <rFont val="微軟正黑體"/>
        <family val="2"/>
        <charset val="136"/>
      </rPr>
      <t>就是文化有限公司</t>
    </r>
  </si>
  <si>
    <r>
      <rPr>
        <sz val="10"/>
        <color indexed="8"/>
        <rFont val="微軟正黑體"/>
        <family val="2"/>
        <charset val="136"/>
      </rPr>
      <t>胡小梅</t>
    </r>
  </si>
  <si>
    <t>9789866517006</t>
  </si>
  <si>
    <t xml:space="preserve">http://www.airitibooks.com/detail.aspx?PublicationID=P20100614038  </t>
  </si>
  <si>
    <t>禁書Ⅱ：職場人際不可誤踩的地雷</t>
  </si>
  <si>
    <r>
      <rPr>
        <sz val="10"/>
        <color indexed="8"/>
        <rFont val="微軟正黑體"/>
        <family val="2"/>
        <charset val="136"/>
      </rPr>
      <t>閆錙子</t>
    </r>
  </si>
  <si>
    <t>9789866517013</t>
  </si>
  <si>
    <r>
      <t>170</t>
    </r>
    <r>
      <rPr>
        <sz val="10"/>
        <color indexed="8"/>
        <rFont val="微軟正黑體"/>
        <family val="2"/>
        <charset val="136"/>
      </rPr>
      <t>心理學</t>
    </r>
  </si>
  <si>
    <t xml:space="preserve">http://www.airitibooks.com/detail.aspx?PublicationID=P20100614043  </t>
  </si>
  <si>
    <t>氣球造型輕鬆學</t>
  </si>
  <si>
    <r>
      <rPr>
        <sz val="10"/>
        <color indexed="8"/>
        <rFont val="微軟正黑體"/>
        <family val="2"/>
        <charset val="136"/>
      </rPr>
      <t>紅蕃薯文化事業有限公司</t>
    </r>
  </si>
  <si>
    <r>
      <rPr>
        <sz val="10"/>
        <color indexed="8"/>
        <rFont val="微軟正黑體"/>
        <family val="2"/>
        <charset val="136"/>
      </rPr>
      <t>張德鑫</t>
    </r>
  </si>
  <si>
    <t>9868203511</t>
  </si>
  <si>
    <t xml:space="preserve">http://www.airitibooks.com/detail.aspx?PublicationID=P20090302007  </t>
  </si>
  <si>
    <t>孫子兵法：世界第一兵書</t>
  </si>
  <si>
    <r>
      <rPr>
        <sz val="10"/>
        <color indexed="8"/>
        <rFont val="微軟正黑體"/>
        <family val="2"/>
        <charset val="136"/>
      </rPr>
      <t>典藏閣出版事業公司</t>
    </r>
  </si>
  <si>
    <r>
      <rPr>
        <sz val="10"/>
        <color indexed="8"/>
        <rFont val="微軟正黑體"/>
        <family val="2"/>
        <charset val="136"/>
      </rPr>
      <t>智略人生</t>
    </r>
    <r>
      <rPr>
        <sz val="10"/>
        <color indexed="8"/>
        <rFont val="Times New Roman"/>
        <family val="1"/>
      </rPr>
      <t>16</t>
    </r>
  </si>
  <si>
    <r>
      <t>5</t>
    </r>
    <r>
      <rPr>
        <sz val="10"/>
        <color indexed="8"/>
        <rFont val="微軟正黑體"/>
        <family val="2"/>
        <charset val="136"/>
      </rPr>
      <t>版</t>
    </r>
  </si>
  <si>
    <r>
      <rPr>
        <sz val="10"/>
        <color indexed="8"/>
        <rFont val="微軟正黑體"/>
        <family val="2"/>
        <charset val="136"/>
      </rPr>
      <t>沈傑，萬彤</t>
    </r>
  </si>
  <si>
    <t>9789862712085</t>
  </si>
  <si>
    <r>
      <rPr>
        <sz val="10"/>
        <color indexed="8"/>
        <rFont val="微軟正黑體"/>
        <family val="2"/>
        <charset val="136"/>
      </rPr>
      <t>賀兩岸狂銷</t>
    </r>
    <r>
      <rPr>
        <sz val="10"/>
        <color indexed="8"/>
        <rFont val="Times New Roman"/>
        <family val="1"/>
      </rPr>
      <t>2000000</t>
    </r>
    <r>
      <rPr>
        <sz val="10"/>
        <color indexed="8"/>
        <rFont val="微軟正黑體"/>
        <family val="2"/>
        <charset val="136"/>
      </rPr>
      <t>冊；國際企業家一致推薦</t>
    </r>
  </si>
  <si>
    <t>逃：面對變局的國民黨</t>
  </si>
  <si>
    <t>9789866480225</t>
  </si>
  <si>
    <t xml:space="preserve">http://www.airitibooks.com/detail.aspx?PublicationID=P20101231226  </t>
  </si>
  <si>
    <t>君王論</t>
  </si>
  <si>
    <r>
      <rPr>
        <sz val="10"/>
        <color indexed="8"/>
        <rFont val="微軟正黑體"/>
        <family val="2"/>
        <charset val="136"/>
      </rPr>
      <t>德威國際文化事業有限公司</t>
    </r>
  </si>
  <si>
    <r>
      <rPr>
        <sz val="10"/>
        <color indexed="8"/>
        <rFont val="微軟正黑體"/>
        <family val="2"/>
        <charset val="136"/>
      </rPr>
      <t>尼可洛</t>
    </r>
    <r>
      <rPr>
        <sz val="10"/>
        <color indexed="8"/>
        <rFont val="Times New Roman"/>
        <family val="1"/>
      </rPr>
      <t>.</t>
    </r>
    <r>
      <rPr>
        <sz val="10"/>
        <color indexed="8"/>
        <rFont val="微軟正黑體"/>
        <family val="2"/>
        <charset val="136"/>
      </rPr>
      <t>馬基維利</t>
    </r>
  </si>
  <si>
    <t>9789866498626</t>
  </si>
  <si>
    <r>
      <t>570</t>
    </r>
    <r>
      <rPr>
        <sz val="10"/>
        <color indexed="8"/>
        <rFont val="微軟正黑體"/>
        <family val="2"/>
        <charset val="136"/>
      </rPr>
      <t>政治</t>
    </r>
  </si>
  <si>
    <t xml:space="preserve">http://www.airitibooks.com/detail.aspx?PublicationID=P20100728021  </t>
  </si>
  <si>
    <t>你最實用的商業英文E─MAIL</t>
  </si>
  <si>
    <r>
      <rPr>
        <sz val="10"/>
        <color indexed="8"/>
        <rFont val="微軟正黑體"/>
        <family val="2"/>
        <charset val="136"/>
      </rPr>
      <t>雅典文化事業有限公司</t>
    </r>
  </si>
  <si>
    <r>
      <rPr>
        <sz val="10"/>
        <color indexed="8"/>
        <rFont val="微軟正黑體"/>
        <family val="2"/>
        <charset val="136"/>
      </rPr>
      <t>陳久娟</t>
    </r>
  </si>
  <si>
    <t>9867041127</t>
  </si>
  <si>
    <t xml:space="preserve">http://www.airitibooks.com/detail.aspx?PublicationID=P20090330416  </t>
  </si>
  <si>
    <t>運動傷害急救護理百科</t>
  </si>
  <si>
    <r>
      <rPr>
        <sz val="10"/>
        <color indexed="8"/>
        <rFont val="微軟正黑體"/>
        <family val="2"/>
        <charset val="136"/>
      </rPr>
      <t>漢宇國際文化出版</t>
    </r>
  </si>
  <si>
    <r>
      <rPr>
        <sz val="10"/>
        <color indexed="8"/>
        <rFont val="微軟正黑體"/>
        <family val="2"/>
        <charset val="136"/>
      </rPr>
      <t>新版</t>
    </r>
  </si>
  <si>
    <r>
      <rPr>
        <sz val="10"/>
        <color indexed="8"/>
        <rFont val="微軟正黑體"/>
        <family val="2"/>
        <charset val="136"/>
      </rPr>
      <t>增田雄一</t>
    </r>
  </si>
  <si>
    <t>9867185749</t>
  </si>
  <si>
    <r>
      <t>510</t>
    </r>
    <r>
      <rPr>
        <sz val="10"/>
        <color indexed="8"/>
        <rFont val="微軟正黑體"/>
        <family val="2"/>
        <charset val="136"/>
      </rPr>
      <t>統計</t>
    </r>
  </si>
  <si>
    <t xml:space="preserve">http://www.airitibooks.com/detail.aspx?PublicationID=P20090325262  </t>
  </si>
  <si>
    <t>Elementary English Grammar：A Reference and Practice Book〈2〉</t>
  </si>
  <si>
    <t>Elementary English Grammar</t>
  </si>
  <si>
    <t>Alex Rath Ph.D.</t>
  </si>
  <si>
    <t>9868231604</t>
  </si>
  <si>
    <t xml:space="preserve">http://www.airitibooks.com/detail.aspx?PublicationID=P200903301568  </t>
  </si>
  <si>
    <t>行動打造自己：一百個知識不如一個行動！</t>
  </si>
  <si>
    <t>Hi生活：07</t>
  </si>
  <si>
    <t>捷鎂</t>
  </si>
  <si>
    <t>9789868922525</t>
  </si>
  <si>
    <t>你是沒機會，還是沒準備？：機會永遠只留給有準備的人！</t>
  </si>
  <si>
    <t>Hi生活：09</t>
  </si>
  <si>
    <t>蕾莉</t>
  </si>
  <si>
    <t>9789868922556</t>
  </si>
  <si>
    <t>塑造獨特競爭力 ：知己知彼，百戰不殆</t>
  </si>
  <si>
    <t>Hi生活：10</t>
  </si>
  <si>
    <t>齊力行</t>
  </si>
  <si>
    <t>9789868922563</t>
  </si>
  <si>
    <t>半半哲學：既不追求高不可及，也不甘於活在底層，只取中庸！</t>
  </si>
  <si>
    <t>Hi生活：04</t>
  </si>
  <si>
    <t>胡沛瑄</t>
  </si>
  <si>
    <t>9789868877221</t>
  </si>
  <si>
    <t>將計就計不怕餿主意：勇敢迎戰，問題就解決一半！</t>
  </si>
  <si>
    <t>Hi生活：05</t>
  </si>
  <si>
    <t>艾隆</t>
  </si>
  <si>
    <t>9789868877252</t>
  </si>
  <si>
    <t>職場求生術：教你如何在刀光劍影•爾虞我詐的職場中暢行無阻！</t>
  </si>
  <si>
    <t>Hi生活：06</t>
  </si>
  <si>
    <t>金玉瑋</t>
  </si>
  <si>
    <t>9789868922501</t>
  </si>
  <si>
    <t>樂在變臉</t>
  </si>
  <si>
    <t>生活有機園：01</t>
  </si>
  <si>
    <t>辛開朗</t>
  </si>
  <si>
    <t>9789865936327</t>
  </si>
  <si>
    <t>彎得下腰 : 不肯低就者難有高成</t>
  </si>
  <si>
    <t>頂尖領導 174</t>
  </si>
  <si>
    <t>鄭逸安</t>
  </si>
  <si>
    <t>9789865950231</t>
  </si>
  <si>
    <t>抬得起頭：昂首闊步邁向輝煌</t>
  </si>
  <si>
    <t>頂尖領導系列 176</t>
  </si>
  <si>
    <t>9789865950279</t>
  </si>
  <si>
    <t>朋友：不是奢侈品而是必需品</t>
  </si>
  <si>
    <t>逗文庫 12</t>
  </si>
  <si>
    <t>言心翎</t>
  </si>
  <si>
    <t>9789865950224</t>
  </si>
  <si>
    <t>別讓性格誤了你</t>
  </si>
  <si>
    <t>頂尖領導系列 178</t>
  </si>
  <si>
    <t>9789865950309</t>
  </si>
  <si>
    <t>人文</t>
    <phoneticPr fontId="2" type="noConversion"/>
  </si>
  <si>
    <t>心病誰沒有</t>
  </si>
  <si>
    <t>健康文坊 7</t>
  </si>
  <si>
    <t>張靜</t>
  </si>
  <si>
    <t>9789866079610</t>
  </si>
  <si>
    <t>婆婆是教養孩子最大的敵人？</t>
  </si>
  <si>
    <t>現代親子系列 22</t>
  </si>
  <si>
    <t>張曉雲</t>
  </si>
  <si>
    <t>9789866282829</t>
  </si>
  <si>
    <t>英該這樣說，加薪、考試、出國就暢通：老美當你是老美的 112句型</t>
  </si>
  <si>
    <t>英該要好 1</t>
  </si>
  <si>
    <t> 安琪拉</t>
  </si>
  <si>
    <t>9789868894402</t>
  </si>
  <si>
    <t>日本經營之神松下幸之助的經營智慧</t>
  </si>
  <si>
    <t>職場生活15</t>
  </si>
  <si>
    <t>大川修一</t>
  </si>
  <si>
    <t>9789577135100</t>
  </si>
  <si>
    <t>意想不到的MAC電腦活用妙招 － 省時X快速X實用的密技特蒐</t>
  </si>
  <si>
    <t>9789862765364</t>
  </si>
  <si>
    <t>猶太幽默人生</t>
  </si>
  <si>
    <r>
      <rPr>
        <sz val="10"/>
        <color indexed="8"/>
        <rFont val="微軟正黑體"/>
        <family val="2"/>
        <charset val="136"/>
      </rPr>
      <t>愛‧智慧與學習</t>
    </r>
    <r>
      <rPr>
        <sz val="10"/>
        <color indexed="8"/>
        <rFont val="Times New Roman"/>
        <family val="1"/>
      </rPr>
      <t>C04</t>
    </r>
  </si>
  <si>
    <t>9789868756472</t>
  </si>
  <si>
    <t>零負擔兩個人去旅行</t>
  </si>
  <si>
    <r>
      <rPr>
        <sz val="10"/>
        <color indexed="8"/>
        <rFont val="微軟正黑體"/>
        <family val="2"/>
        <charset val="136"/>
      </rPr>
      <t>繁星多媒體</t>
    </r>
  </si>
  <si>
    <r>
      <rPr>
        <sz val="10"/>
        <color indexed="8"/>
        <rFont val="微軟正黑體"/>
        <family val="2"/>
        <charset val="136"/>
      </rPr>
      <t>黃智成</t>
    </r>
  </si>
  <si>
    <t>9789866414466</t>
  </si>
  <si>
    <r>
      <t>730</t>
    </r>
    <r>
      <rPr>
        <sz val="10"/>
        <color indexed="8"/>
        <rFont val="微軟正黑體"/>
        <family val="2"/>
        <charset val="136"/>
      </rPr>
      <t>亞洲史地</t>
    </r>
  </si>
  <si>
    <t xml:space="preserve">http://www.airitibooks.com/detail.aspx?PublicationID=P20110420006  </t>
  </si>
  <si>
    <t>零負擔辦浪漫婚禮</t>
  </si>
  <si>
    <r>
      <rPr>
        <sz val="10"/>
        <color indexed="8"/>
        <rFont val="微軟正黑體"/>
        <family val="2"/>
        <charset val="136"/>
      </rPr>
      <t>水瓶貓</t>
    </r>
  </si>
  <si>
    <t>9789866414732</t>
  </si>
  <si>
    <r>
      <t>530</t>
    </r>
    <r>
      <rPr>
        <sz val="10"/>
        <color indexed="8"/>
        <rFont val="微軟正黑體"/>
        <family val="2"/>
        <charset val="136"/>
      </rPr>
      <t>禮俗</t>
    </r>
  </si>
  <si>
    <t xml:space="preserve">http://www.airitibooks.com/detail.aspx?PublicationID=P20110822019  </t>
  </si>
  <si>
    <t>歷史與文化</t>
    <phoneticPr fontId="9" type="noConversion"/>
  </si>
  <si>
    <r>
      <rPr>
        <sz val="10"/>
        <color indexed="8"/>
        <rFont val="微軟正黑體"/>
        <family val="2"/>
        <charset val="136"/>
      </rPr>
      <t>麗文文化事業股份有限公司</t>
    </r>
    <phoneticPr fontId="9" type="noConversion"/>
  </si>
  <si>
    <r>
      <t>1</t>
    </r>
    <r>
      <rPr>
        <sz val="10"/>
        <color indexed="8"/>
        <rFont val="微軟正黑體"/>
        <family val="2"/>
        <charset val="136"/>
      </rPr>
      <t>版</t>
    </r>
    <phoneticPr fontId="9" type="noConversion"/>
  </si>
  <si>
    <r>
      <rPr>
        <sz val="10"/>
        <color indexed="8"/>
        <rFont val="微軟正黑體"/>
        <family val="2"/>
        <charset val="136"/>
      </rPr>
      <t>王美惠，王華昌，何世同，吳榮輝，陳秀卿，張麗芬，蔡宸康</t>
    </r>
    <phoneticPr fontId="9" type="noConversion"/>
  </si>
  <si>
    <t>9789577483119</t>
  </si>
  <si>
    <r>
      <t>7</t>
    </r>
    <r>
      <rPr>
        <sz val="10"/>
        <color indexed="8"/>
        <rFont val="微軟正黑體"/>
        <family val="2"/>
        <charset val="136"/>
      </rPr>
      <t>世界史地</t>
    </r>
    <phoneticPr fontId="9" type="noConversion"/>
  </si>
  <si>
    <r>
      <t>710</t>
    </r>
    <r>
      <rPr>
        <sz val="10"/>
        <color indexed="8"/>
        <rFont val="微軟正黑體"/>
        <family val="2"/>
        <charset val="136"/>
      </rPr>
      <t>世界史地</t>
    </r>
    <phoneticPr fontId="9" type="noConversion"/>
  </si>
  <si>
    <t>飛機上的27A</t>
  </si>
  <si>
    <r>
      <rPr>
        <sz val="10"/>
        <color indexed="8"/>
        <rFont val="微軟正黑體"/>
        <family val="2"/>
        <charset val="136"/>
      </rPr>
      <t>美商麥格羅希爾國際股份有限公司台灣分公司</t>
    </r>
  </si>
  <si>
    <r>
      <rPr>
        <sz val="10"/>
        <color indexed="8"/>
        <rFont val="微軟正黑體"/>
        <family val="2"/>
        <charset val="136"/>
      </rPr>
      <t>溝通勵志</t>
    </r>
    <r>
      <rPr>
        <sz val="10"/>
        <color indexed="8"/>
        <rFont val="Times New Roman"/>
        <family val="1"/>
      </rPr>
      <t>CS045</t>
    </r>
  </si>
  <si>
    <r>
      <rPr>
        <sz val="10"/>
        <color indexed="8"/>
        <rFont val="微軟正黑體"/>
        <family val="2"/>
        <charset val="136"/>
      </rPr>
      <t>萊馬‧史密斯（</t>
    </r>
    <r>
      <rPr>
        <sz val="10"/>
        <color indexed="8"/>
        <rFont val="Times New Roman"/>
        <family val="1"/>
      </rPr>
      <t>Lamar Smith</t>
    </r>
    <r>
      <rPr>
        <sz val="10"/>
        <color indexed="8"/>
        <rFont val="微軟正黑體"/>
        <family val="2"/>
        <charset val="136"/>
      </rPr>
      <t>），泰咪‧凱琳（</t>
    </r>
    <r>
      <rPr>
        <sz val="10"/>
        <color indexed="8"/>
        <rFont val="Times New Roman"/>
        <family val="1"/>
      </rPr>
      <t>Tammy Kling</t>
    </r>
    <r>
      <rPr>
        <sz val="10"/>
        <color indexed="8"/>
        <rFont val="微軟正黑體"/>
        <family val="2"/>
        <charset val="136"/>
      </rPr>
      <t>）</t>
    </r>
  </si>
  <si>
    <t>9789861576275</t>
  </si>
  <si>
    <r>
      <t>870</t>
    </r>
    <r>
      <rPr>
        <sz val="10"/>
        <color indexed="8"/>
        <rFont val="微軟正黑體"/>
        <family val="2"/>
        <charset val="136"/>
      </rPr>
      <t>西洋文學</t>
    </r>
  </si>
  <si>
    <r>
      <rPr>
        <sz val="10"/>
        <color indexed="8"/>
        <rFont val="微軟正黑體"/>
        <family val="2"/>
        <charset val="136"/>
      </rPr>
      <t>暢銷名作家－吳淡如</t>
    </r>
  </si>
  <si>
    <t>金門ㄨㄛˇ來了！ 金門國家公園樂遊記(精裝)</t>
  </si>
  <si>
    <r>
      <rPr>
        <sz val="10"/>
        <color indexed="8"/>
        <rFont val="微軟正黑體"/>
        <family val="2"/>
        <charset val="136"/>
      </rPr>
      <t>內政部營建署金門國家公園管理處</t>
    </r>
  </si>
  <si>
    <t>9789860222975</t>
  </si>
  <si>
    <t>這輩子，只能這樣嗎?</t>
  </si>
  <si>
    <r>
      <rPr>
        <sz val="10"/>
        <color indexed="8"/>
        <rFont val="微軟正黑體"/>
        <family val="2"/>
        <charset val="136"/>
      </rPr>
      <t>海洋文化事業有限公司</t>
    </r>
  </si>
  <si>
    <r>
      <rPr>
        <sz val="10"/>
        <color indexed="8"/>
        <rFont val="微軟正黑體"/>
        <family val="2"/>
        <charset val="136"/>
      </rPr>
      <t>人生智典</t>
    </r>
    <r>
      <rPr>
        <sz val="10"/>
        <color indexed="8"/>
        <rFont val="Times New Roman"/>
        <family val="1"/>
      </rPr>
      <t>23</t>
    </r>
  </si>
  <si>
    <r>
      <rPr>
        <sz val="10"/>
        <color indexed="8"/>
        <rFont val="微軟正黑體"/>
        <family val="2"/>
        <charset val="136"/>
      </rPr>
      <t>王耀華</t>
    </r>
  </si>
  <si>
    <t>9789866307454</t>
  </si>
  <si>
    <t>MBA教程之危機風險管理</t>
  </si>
  <si>
    <r>
      <rPr>
        <sz val="10"/>
        <color indexed="8"/>
        <rFont val="微軟正黑體"/>
        <family val="2"/>
        <charset val="136"/>
      </rPr>
      <t>漢湘文化事業股份有限公司</t>
    </r>
  </si>
  <si>
    <r>
      <t>MBA</t>
    </r>
    <r>
      <rPr>
        <sz val="10"/>
        <color indexed="8"/>
        <rFont val="微軟正黑體"/>
        <family val="2"/>
        <charset val="136"/>
      </rPr>
      <t>教程</t>
    </r>
  </si>
  <si>
    <r>
      <rPr>
        <sz val="10"/>
        <color indexed="8"/>
        <rFont val="微軟正黑體"/>
        <family val="2"/>
        <charset val="136"/>
      </rPr>
      <t>譚地洲</t>
    </r>
  </si>
  <si>
    <t>9789866880063</t>
  </si>
  <si>
    <t xml:space="preserve">http://www.airitibooks.com/detail.aspx?PublicationID=P200903251447  </t>
  </si>
  <si>
    <t>猶太人新商經</t>
  </si>
  <si>
    <r>
      <rPr>
        <sz val="10"/>
        <color indexed="8"/>
        <rFont val="微軟正黑體"/>
        <family val="2"/>
        <charset val="136"/>
      </rPr>
      <t>文經書海</t>
    </r>
    <r>
      <rPr>
        <sz val="10"/>
        <color indexed="8"/>
        <rFont val="Times New Roman"/>
        <family val="1"/>
      </rPr>
      <t>04</t>
    </r>
    <phoneticPr fontId="2" type="noConversion"/>
  </si>
  <si>
    <r>
      <rPr>
        <sz val="10"/>
        <color indexed="8"/>
        <rFont val="微軟正黑體"/>
        <family val="2"/>
        <charset val="136"/>
      </rPr>
      <t>鄭鴻</t>
    </r>
  </si>
  <si>
    <t>9577133134</t>
  </si>
  <si>
    <t>織品服飾、紙質文物保存專有名詞類編　★第三屆國家出版獎　入選</t>
  </si>
  <si>
    <r>
      <rPr>
        <sz val="10"/>
        <color indexed="8"/>
        <rFont val="微軟正黑體"/>
        <family val="2"/>
        <charset val="136"/>
      </rPr>
      <t>行政院文化建設委員會文化資產總管理處籌備處</t>
    </r>
  </si>
  <si>
    <t>9789860252262</t>
  </si>
  <si>
    <t>From Text to Talk：Taiwan in Simple English</t>
  </si>
  <si>
    <t>From Text to Talk</t>
  </si>
  <si>
    <t>Paul O'Hagan</t>
  </si>
  <si>
    <t>9789861840079</t>
  </si>
  <si>
    <t xml:space="preserve">http://www.airitibooks.com/detail.aspx?PublicationID=P200911261844  </t>
  </si>
  <si>
    <t>國際貿易必備商用英語</t>
  </si>
  <si>
    <r>
      <rPr>
        <sz val="10"/>
        <color indexed="8"/>
        <rFont val="微軟正黑體"/>
        <family val="2"/>
        <charset val="136"/>
      </rPr>
      <t>華立文化事業有限公司</t>
    </r>
  </si>
  <si>
    <r>
      <rPr>
        <sz val="10"/>
        <color indexed="8"/>
        <rFont val="微軟正黑體"/>
        <family val="2"/>
        <charset val="136"/>
      </rPr>
      <t>黃健濤</t>
    </r>
  </si>
  <si>
    <t>9789866856303</t>
  </si>
  <si>
    <t xml:space="preserve">http://www.airitibooks.com/detail.aspx?PublicationID=P20090219064  </t>
  </si>
  <si>
    <t>寫好英文履歷的六大技巧：履歷，是關於人自身的商品廣告</t>
  </si>
  <si>
    <r>
      <rPr>
        <sz val="10"/>
        <color indexed="8"/>
        <rFont val="微軟正黑體"/>
        <family val="2"/>
        <charset val="136"/>
      </rPr>
      <t>中經社</t>
    </r>
  </si>
  <si>
    <r>
      <rPr>
        <sz val="10"/>
        <color indexed="8"/>
        <rFont val="微軟正黑體"/>
        <family val="2"/>
        <charset val="136"/>
      </rPr>
      <t>鄭歡，陳霞</t>
    </r>
  </si>
  <si>
    <t>9867348850</t>
  </si>
  <si>
    <t xml:space="preserve">http://www.airitibooks.com/detail.aspx?PublicationID=P20090227031  </t>
  </si>
  <si>
    <t>奇妙的民族樂器</t>
  </si>
  <si>
    <t>大地出版社有限公司</t>
  </si>
  <si>
    <t>中國國家博物館</t>
  </si>
  <si>
    <t>9789866451645</t>
  </si>
  <si>
    <t>069.016</t>
  </si>
  <si>
    <t>超恐怖的人性心理學</t>
  </si>
  <si>
    <t>競爭力系列：54</t>
  </si>
  <si>
    <t>周旻憲</t>
  </si>
  <si>
    <t>9789865808037</t>
  </si>
  <si>
    <t>最愛玩成語接龍遊戲</t>
  </si>
  <si>
    <t>學習系列：05</t>
  </si>
  <si>
    <t>羅燕惠</t>
  </si>
  <si>
    <t>9789865819040</t>
  </si>
  <si>
    <t>放下包袱，輕裝上路</t>
  </si>
  <si>
    <t>成長階梯系列：52</t>
  </si>
  <si>
    <t>章澤豐</t>
  </si>
  <si>
    <t>9789865886295</t>
  </si>
  <si>
    <t>小心，職場潛伏心理學</t>
  </si>
  <si>
    <t>贏家：14</t>
  </si>
  <si>
    <t>題名</t>
    <phoneticPr fontId="35" type="noConversion"/>
  </si>
  <si>
    <t>出版單位</t>
  </si>
  <si>
    <t>作者</t>
  </si>
  <si>
    <t>出版年</t>
  </si>
  <si>
    <t>URL</t>
  </si>
  <si>
    <t>一日來回：東京日歸小旅行</t>
  </si>
  <si>
    <t>9789863490173</t>
  </si>
  <si>
    <t>2014</t>
  </si>
  <si>
    <t>轉法輪集一</t>
  </si>
  <si>
    <t>9789869042772</t>
  </si>
  <si>
    <t>財團法人台北市華嚴蓮社</t>
  </si>
  <si>
    <t>賢度法師</t>
  </si>
  <si>
    <t>2015</t>
  </si>
  <si>
    <t>轉法輪集二</t>
  </si>
  <si>
    <t>9789869042796</t>
  </si>
  <si>
    <t>中華民國103年施政年鑑</t>
  </si>
  <si>
    <t>9789860457452</t>
  </si>
  <si>
    <t>行政院</t>
  </si>
  <si>
    <t>一○四年農業科技研究計劃成果研討會專刊</t>
  </si>
  <si>
    <t>EBK1020001028</t>
  </si>
  <si>
    <t>財團法人中正農業科技社會公益基金會</t>
  </si>
  <si>
    <t>美麗中華創意遊：走青春的絲路</t>
  </si>
  <si>
    <t>EBK10200010379</t>
  </si>
  <si>
    <t>旅讀中國出版社</t>
  </si>
  <si>
    <t>黑熊麻吉：孫柏峰，徐慈憶，林欣婕等</t>
  </si>
  <si>
    <t>The Republic of China Yearbook 2015</t>
  </si>
  <si>
    <t>9789860460131</t>
  </si>
  <si>
    <t>Executive Yuan</t>
  </si>
  <si>
    <t>世界頂尖名牌傳奇：超級名牌從來沒有告訴過你的祕密</t>
  </si>
  <si>
    <t>9789865636289</t>
  </si>
  <si>
    <t>周紹賢</t>
  </si>
  <si>
    <t>Office 2016高效實用範例必修16課</t>
  </si>
  <si>
    <t>9789863479055</t>
  </si>
  <si>
    <t>2016</t>
  </si>
  <si>
    <t>行動小廚房4：燜燒鍋的超好用指南</t>
  </si>
  <si>
    <t>9789869234818</t>
  </si>
  <si>
    <t>陳立偉</t>
  </si>
  <si>
    <t>LINE原創貼圖自己畫：有趣又能創造角色經濟，行銷全世界也easy！</t>
  </si>
  <si>
    <t>9789863477280</t>
  </si>
  <si>
    <t>蔡雅琦</t>
  </si>
  <si>
    <t>大廚給女兒，108道速成好吃家常菜：栓住胃，就捆住心</t>
  </si>
  <si>
    <t>9789864660223</t>
  </si>
  <si>
    <t>御粽子工作室</t>
  </si>
  <si>
    <t>不是權威不出書：英文名師教你征服7000單字</t>
  </si>
  <si>
    <t>9789865698522</t>
  </si>
  <si>
    <t>李宇凡</t>
  </si>
  <si>
    <t>不是權威不出書：英文名師教你征服英文作文</t>
  </si>
  <si>
    <t>9789865698560</t>
  </si>
  <si>
    <t>不是權威不出書：英文名師教你征服英文片語</t>
  </si>
  <si>
    <t>9789865698539</t>
  </si>
  <si>
    <t>「看見台灣」：台灣新紀錄片研究</t>
  </si>
  <si>
    <t>9789863501251</t>
  </si>
  <si>
    <t>國立臺灣大學出版中心</t>
  </si>
  <si>
    <t>邱貴芬</t>
  </si>
  <si>
    <t>1鍋3步驟，日日料理最簡單的美味提案：氣質烹飪家Irene教你65道一學就會、一吃就愛的不挑鍋食譜</t>
  </si>
  <si>
    <t>9789571365916</t>
  </si>
  <si>
    <t>時報文化出版企業股份有限公司</t>
  </si>
  <si>
    <t>宋佳穎，趙暄</t>
  </si>
  <si>
    <t>讓你的服務發亮：打造讓顧客黏著你的取悅力</t>
  </si>
  <si>
    <t>9789869211635</t>
  </si>
  <si>
    <t>格子外面文化事業有限公司</t>
  </si>
  <si>
    <t>傅敬一，凌偉棟</t>
  </si>
  <si>
    <t>用日語介紹台灣：觀光日語會話</t>
  </si>
  <si>
    <t>EBK10200010583</t>
  </si>
  <si>
    <t>日語村</t>
  </si>
  <si>
    <t>日語村編輯部</t>
  </si>
  <si>
    <t>空間凝視• 情感的構築—劇場與舞台設計工作歷程：以歌劇《波希米亞人》、戲劇《打狗傳奇》、戲劇《小土車》為例</t>
  </si>
  <si>
    <t>9789864371181</t>
  </si>
  <si>
    <t>李怡賡</t>
  </si>
  <si>
    <t>智慧資本於工商圖書館經營管理之理論與實務</t>
  </si>
  <si>
    <t>9789864371167</t>
  </si>
  <si>
    <t>黃元鶴</t>
  </si>
  <si>
    <t>館藏發展與管理</t>
  </si>
  <si>
    <t>9789864371198</t>
  </si>
  <si>
    <t>王梅玲，范豪英，林呈潢，張郁蔚</t>
  </si>
  <si>
    <t>中華民國104年施政年鑑</t>
  </si>
  <si>
    <t>9789860500400</t>
  </si>
  <si>
    <t>日本妖怪100抄：Nippon所藏日語嚴選講座【有聲】</t>
  </si>
  <si>
    <t>9789862485675</t>
  </si>
  <si>
    <t>日月文化出版股份有限公司</t>
  </si>
  <si>
    <t>戶田一康，EZ Japan編輯部</t>
  </si>
  <si>
    <t>TED大師╳11位世界演講冠軍教你30秒說動人心</t>
  </si>
  <si>
    <t>9789862485354</t>
  </si>
  <si>
    <t>莊靖</t>
  </si>
  <si>
    <t>The Republic of China Yearbook 2016</t>
  </si>
  <si>
    <t>9789860500417</t>
  </si>
  <si>
    <t>Department of Information Services, Executive Yuan</t>
  </si>
  <si>
    <t>3個字搞定日語會話【有聲】</t>
  </si>
  <si>
    <t>9789865753641</t>
  </si>
  <si>
    <t>一個人的藍調指彈吉他攻略1：基礎篇</t>
  </si>
  <si>
    <t>9789868990388</t>
  </si>
  <si>
    <t>時空膠囊音樂社</t>
  </si>
  <si>
    <t>不拘時</t>
  </si>
  <si>
    <t>美麗中華創意遊：一步一腳印，發現新「思」路</t>
  </si>
  <si>
    <t>EBK10200010662</t>
  </si>
  <si>
    <t>劉詠沛</t>
  </si>
  <si>
    <t>My Life in KOREA！生活情境韓語大百科〈上〉</t>
  </si>
  <si>
    <t>EBK10200010693_1</t>
  </si>
  <si>
    <t>同文館有限公司</t>
  </si>
  <si>
    <t>韓語村編輯部</t>
  </si>
  <si>
    <t>My Life in KOREA！生活情境韓語大百科〈中〉</t>
  </si>
  <si>
    <t>EBK10200010693_2</t>
  </si>
  <si>
    <t>My Life in KOREA！生活情境韓語大百科〈下〉</t>
  </si>
  <si>
    <t>EBK10200010693_3</t>
  </si>
  <si>
    <t>日語文法誰敢來挑戰：Quiz快問快答，高手魯蛇立分高下！〈新手練功篇〉【有聲】</t>
  </si>
  <si>
    <t>9789862485866</t>
  </si>
  <si>
    <t>馮思芸</t>
  </si>
  <si>
    <t>進擊的職場英語會話：面試x會議x商務，必備實用756句【有聲】</t>
  </si>
  <si>
    <t>9789862485439</t>
  </si>
  <si>
    <t>劉佳硯，歐罷</t>
  </si>
  <si>
    <t>物理學名詞〈第五版〉</t>
  </si>
  <si>
    <t>9789860464627</t>
  </si>
  <si>
    <t>國家教育研究院</t>
  </si>
  <si>
    <t>教育學名詞</t>
  </si>
  <si>
    <t>9789860459333</t>
  </si>
  <si>
    <t>地理學名詞</t>
  </si>
  <si>
    <t>9789860460469</t>
  </si>
  <si>
    <t>新聞傳播學名詞</t>
  </si>
  <si>
    <t>9789860456332</t>
  </si>
  <si>
    <t>醫學名詞</t>
  </si>
  <si>
    <t>9789860459326</t>
  </si>
  <si>
    <t>全球No.1民宿網Airbnb帶你住進全世界人的家！</t>
  </si>
  <si>
    <t>9789865657550</t>
  </si>
  <si>
    <t>原點出版</t>
  </si>
  <si>
    <t>詹育雯</t>
  </si>
  <si>
    <t>Raspberry Pi專案製作：物聯網、機器人、圖像辨識</t>
  </si>
  <si>
    <t>9789863479512</t>
  </si>
  <si>
    <t>江良志</t>
  </si>
  <si>
    <t>吃這些食物保證瘦身：7大類36種瘦身食材，瘦身‧美容‧排毒‧通便‧防癌，5大功效全方位保健！</t>
  </si>
  <si>
    <t>4715443032636</t>
  </si>
  <si>
    <t>蕭維剛，葉仁琛</t>
  </si>
  <si>
    <t>吃降血壓食物天然又有效：36種降血壓食物，遠離心血管病變＋108道對症美食，幫你降血壓！</t>
  </si>
  <si>
    <t>4715443033930</t>
  </si>
  <si>
    <t>蕭維剛， 葉仁琛</t>
  </si>
  <si>
    <t>中毒、解毒實用大全</t>
  </si>
  <si>
    <t>9789570760897</t>
  </si>
  <si>
    <t>達豐圖書出版社</t>
  </si>
  <si>
    <t>卉子</t>
  </si>
  <si>
    <t>2017</t>
  </si>
  <si>
    <t>基本能源法制研究：比較法的省思</t>
  </si>
  <si>
    <t>9789864371280</t>
  </si>
  <si>
    <t>蔡岳勳</t>
  </si>
  <si>
    <t>PowerPoint 活用術：打動人心，說服客戶的簡報術</t>
  </si>
  <si>
    <t>9789863474999</t>
  </si>
  <si>
    <t>吳嘉芳</t>
  </si>
  <si>
    <t>iOS 10程式設計實戰：Swift 3 + Apple Watch快速上手的開發技巧200+</t>
  </si>
  <si>
    <t>9789864762033</t>
  </si>
  <si>
    <t>朱克剛</t>
  </si>
  <si>
    <t>Raspberry Pi嵌入式系統入門與應用實作</t>
  </si>
  <si>
    <t>9789864761005</t>
  </si>
  <si>
    <t>張元翔</t>
  </si>
  <si>
    <t>R資料採礦與數據分析：以GUI套件Rattle結合程式語言實作</t>
  </si>
  <si>
    <t>9789864760572</t>
  </si>
  <si>
    <t>何宗武</t>
  </si>
  <si>
    <t>3ds Max 2016室內設計速繪與V-Ray絕佳亮眼展現</t>
  </si>
  <si>
    <t>9789864760329</t>
  </si>
  <si>
    <t>邱聰倚，姚家琦，黃婷琪</t>
  </si>
  <si>
    <t>生活日語萬用手冊【有聲】</t>
  </si>
  <si>
    <t>9789865753795</t>
  </si>
  <si>
    <t>Higher Education Quality Assurance in a Changing World：Envisioning the Future of Asia Pacific The Proceedings of 2013─2014 APQN Conferences</t>
  </si>
  <si>
    <t>9789864371242</t>
  </si>
  <si>
    <t>Angela Yung-Chi Hou 等</t>
  </si>
  <si>
    <t>大數據玩行銷</t>
  </si>
  <si>
    <t>9789869153218</t>
  </si>
  <si>
    <t>30雜誌</t>
  </si>
  <si>
    <t>陳傑豪</t>
  </si>
  <si>
    <t>5分鐘聽懂CNN新聞英語【有聲】</t>
  </si>
  <si>
    <t>9789864410651</t>
  </si>
  <si>
    <t>希伯崙股份有限公司</t>
  </si>
  <si>
    <t>CNN互動英語編輯部</t>
  </si>
  <si>
    <t>跟著CNN主播：學好英語全球走透透【有聲】</t>
  </si>
  <si>
    <t>9789864411092</t>
  </si>
  <si>
    <t>LiveABC互動英語教學集團</t>
  </si>
  <si>
    <t>房思琪的初戀樂園</t>
  </si>
  <si>
    <t>9789869236478</t>
  </si>
  <si>
    <t>游擊文化股份有限公司</t>
  </si>
  <si>
    <t>林奕含</t>
  </si>
  <si>
    <t>【影響系列01】影響中國的100次戰爭</t>
  </si>
  <si>
    <t>EBK10200010780</t>
  </si>
  <si>
    <t>御璽出版有限公司</t>
  </si>
  <si>
    <t>李亭雨</t>
  </si>
  <si>
    <t>【影響系列03】影響中國的100位人物</t>
  </si>
  <si>
    <t>EBK10200010782</t>
  </si>
  <si>
    <t>陳濤</t>
  </si>
  <si>
    <t>【影響系列04】影響世界的100位人物</t>
  </si>
  <si>
    <t>EBK10200010783</t>
  </si>
  <si>
    <t>跟我學Excel 2016從新手到精通快速提升工作效率（適用Excel2016、2013）</t>
  </si>
  <si>
    <t>9789864763542</t>
  </si>
  <si>
    <t>江高舉，劉緻儀</t>
  </si>
  <si>
    <t>LINE 原創貼圖自己畫〈第二版〉</t>
  </si>
  <si>
    <t>9789864762569</t>
  </si>
  <si>
    <t>艾倫‧ 狄波頓的人生學校：找回好情緒的日常練習</t>
  </si>
  <si>
    <t>9789571368078</t>
  </si>
  <si>
    <t>王方</t>
  </si>
  <si>
    <t>艾倫‧ 狄波頓的人生學校：運動鍛鍊你的思考力</t>
  </si>
  <si>
    <t>9789571368245</t>
  </si>
  <si>
    <t>方慈安</t>
  </si>
  <si>
    <t>華嚴學講義</t>
  </si>
  <si>
    <t>EBK10200010822</t>
  </si>
  <si>
    <t>Excel 2016 高效實用範例必修16課：善用資料圖表X函數巨集的精算達人</t>
  </si>
  <si>
    <t>9789864762583</t>
  </si>
  <si>
    <t>WordPress 架站自學手冊：規劃ｘ設計ｘ架設ｘ經營</t>
  </si>
  <si>
    <t>9789864761210</t>
  </si>
  <si>
    <t>許郁文</t>
  </si>
  <si>
    <t>風景攝影達人不藏私2：晨昏、縮時攝影竅門大公開</t>
  </si>
  <si>
    <t>9789864761968</t>
  </si>
  <si>
    <t>林世忠〈Higrace〉</t>
  </si>
  <si>
    <t>資訊組織</t>
  </si>
  <si>
    <t>9789864371310</t>
  </si>
  <si>
    <t>張慧銖 等</t>
  </si>
  <si>
    <t>安全用藥快問快答600題</t>
  </si>
  <si>
    <t>9789868233676</t>
  </si>
  <si>
    <t>財團法人中華景康藥學基金會</t>
  </si>
  <si>
    <t>Google For Education認證教育家指南：翻轉自主學習ｘ協作分享的雲端教室</t>
  </si>
  <si>
    <t>9789864341733</t>
  </si>
  <si>
    <t>博碩文化股份有限公司</t>
  </si>
  <si>
    <t>何宇薇，王若馨，鄧婷今，盧承璿</t>
  </si>
  <si>
    <t>讓免費網路資源行銷幫你賺大錢：最完整的網路資源資訊，就看這一本！</t>
  </si>
  <si>
    <t>9789864341931</t>
  </si>
  <si>
    <t>創意眼資訊</t>
  </si>
  <si>
    <t>Keynote大師班：簡報滿分的關鍵8堂課</t>
  </si>
  <si>
    <t>9789864340385</t>
  </si>
  <si>
    <t>蘋果梗</t>
  </si>
  <si>
    <t>EVERNOTE最強活用術：你Never Know的147個實用筆記</t>
  </si>
  <si>
    <t>9789864341139</t>
  </si>
  <si>
    <t>酆士昌</t>
  </si>
  <si>
    <t>Office 2016商務應用必學的16堂課</t>
  </si>
  <si>
    <t>9789864341504</t>
  </si>
  <si>
    <t>吳燦銘</t>
  </si>
  <si>
    <t>超實用！Word‧Excel‧PowerPoint辦公室Office必備50招省時技〈2016版〉</t>
  </si>
  <si>
    <t>9789864341917</t>
  </si>
  <si>
    <t>張雯燕</t>
  </si>
  <si>
    <t>Google G Suite For Education上課趣：文件、試算表、簡報、雲端教室完全活用</t>
  </si>
  <si>
    <t>9789864341870</t>
  </si>
  <si>
    <t>江軍，葉俞佛</t>
  </si>
  <si>
    <t>Word／Excel／PowerPoint超效率500招速成技</t>
  </si>
  <si>
    <t>9789864341337</t>
  </si>
  <si>
    <t>R語言 : 數學計算、統計模型與金融大數據分析</t>
  </si>
  <si>
    <t>9789864340965</t>
  </si>
  <si>
    <t>Python程式設計實務</t>
  </si>
  <si>
    <t>9789864341092</t>
  </si>
  <si>
    <t>何敏煌</t>
  </si>
  <si>
    <t>7天學會大數據資料處理－NoSQL：MongoDB 入門與活用</t>
  </si>
  <si>
    <t>9789864340804</t>
  </si>
  <si>
    <t>黃士嘉，劉祐賓，周聖凱</t>
  </si>
  <si>
    <t>C語言程式設計實務：立即擁有結構化程式設計能力的16 堂課</t>
  </si>
  <si>
    <t>9789864341146</t>
  </si>
  <si>
    <t>吳燦銘，胡昭民</t>
  </si>
  <si>
    <t>職業駭客的告白II 部曲：Python 和Ruby啟發式程式語言的秘密</t>
  </si>
  <si>
    <t>9789864341276</t>
  </si>
  <si>
    <t>秋　聲</t>
  </si>
  <si>
    <t>職業駭客的修練：機械碼與底層的把玩藝術</t>
  </si>
  <si>
    <t>9789864341573</t>
  </si>
  <si>
    <t>秋聲</t>
  </si>
  <si>
    <t>MIS 網管達人的工具箱</t>
  </si>
  <si>
    <t>9789864341962</t>
  </si>
  <si>
    <t>App Inventor 2 Android 應用開發實務：正確學會App Inventor 開發技巧的16 堂課</t>
  </si>
  <si>
    <t>9789864340927</t>
  </si>
  <si>
    <t>白乃遠，曾奕霖</t>
  </si>
  <si>
    <t>從零開始學Python 程式設計</t>
  </si>
  <si>
    <t>9789864341665</t>
  </si>
  <si>
    <t>李馨</t>
  </si>
  <si>
    <t>WordPress 站長練功秘笈：網站客製化、佈景主題與外掛開發的16 堂課</t>
  </si>
  <si>
    <t>9789864342037</t>
  </si>
  <si>
    <t>Ardublock＋App Inventor 2 輕鬆學：玩積木寫程式，輕鬆進入Arduino 的創意世界</t>
  </si>
  <si>
    <t>9789864341993</t>
  </si>
  <si>
    <t>藍永興</t>
  </si>
  <si>
    <t>Yilin愛戀瑜珈：引領時尚美的生活瑜珈</t>
  </si>
  <si>
    <t>9789862101636</t>
  </si>
  <si>
    <t>蘇煒玲</t>
  </si>
  <si>
    <t>突破900分：NEW TOEIC必考單字文法【有聲】</t>
  </si>
  <si>
    <t>9789869436304</t>
  </si>
  <si>
    <t>布可屋</t>
  </si>
  <si>
    <t>張小怡，Johnson Mo</t>
  </si>
  <si>
    <t>把自己經營成好品牌</t>
  </si>
  <si>
    <t>9789869414074</t>
  </si>
  <si>
    <t>王嘉義</t>
  </si>
  <si>
    <t>【小微店大賺錢01】日接100單：第一手指導教你開家火爆的微店</t>
  </si>
  <si>
    <t>EBK10200011020</t>
  </si>
  <si>
    <t>沈超</t>
  </si>
  <si>
    <t>2018</t>
  </si>
  <si>
    <t>【小微店大賺錢02】獲利微店全攻略</t>
  </si>
  <si>
    <t>EBK10200011021</t>
  </si>
  <si>
    <t>陳彩月</t>
  </si>
  <si>
    <t>【小微店大賺錢03】玩轉微信小店才賺錢</t>
  </si>
  <si>
    <t>EBK10200011022</t>
  </si>
  <si>
    <t>薛梅</t>
  </si>
  <si>
    <t>【小微店大賺錢04】大客服賺錢時代：微店售前、售中、售後一本通</t>
  </si>
  <si>
    <t>EBK10200011023</t>
  </si>
  <si>
    <t>【小微店大賺錢05】贏在運營：微店引流、推廣、管理一本通</t>
  </si>
  <si>
    <t>EBK10200011024</t>
  </si>
  <si>
    <t>【小微店大賺錢06】贏在視覺：微店設計、修圖、裝修一本通</t>
  </si>
  <si>
    <t>EBK10200011025</t>
  </si>
  <si>
    <t>研美設計</t>
  </si>
  <si>
    <t>【小微店大賺錢07】手把手教你微店引流推廣</t>
  </si>
  <si>
    <t>EBK10200011026</t>
  </si>
  <si>
    <t>王俞</t>
  </si>
  <si>
    <t>大澳：在澳洲740天的人生公路上，我和自己分開旅行</t>
  </si>
  <si>
    <t>9789863592648</t>
  </si>
  <si>
    <t>木馬文化事業股份有限公司</t>
  </si>
  <si>
    <t>郭銘哲</t>
  </si>
  <si>
    <t>完美甜點的10個關鍵╳OBS最受歡迎40款烘焙配方首度公開！</t>
  </si>
  <si>
    <t>9789863841340</t>
  </si>
  <si>
    <t>野人文化股份有限公司</t>
  </si>
  <si>
    <t>黃士庭，王正毅，蔡佳峰</t>
  </si>
  <si>
    <t>10000單字搞定新日檢【有聲】</t>
  </si>
  <si>
    <t>9789869337021</t>
  </si>
  <si>
    <t>田中紀子，杉本愛子</t>
  </si>
  <si>
    <t>偷吃步！用中文溜日語：世界第一簡單中文拼音學習法【有聲】</t>
  </si>
  <si>
    <t>9789869301282</t>
  </si>
  <si>
    <t>這個單字會考：NEW TOEIC800分必背單字【有聲】</t>
  </si>
  <si>
    <t>9789869493116</t>
  </si>
  <si>
    <t>突破900分NEW TOEIC必考單字片語【有聲】</t>
  </si>
  <si>
    <t>9789869337090</t>
  </si>
  <si>
    <t>最新公關英語：1分鐘征服老外，用最簡單英語，做最好的公關【有聲】</t>
  </si>
  <si>
    <t>9789869337083</t>
  </si>
  <si>
    <t>施孝昌，Willy Roberts</t>
  </si>
  <si>
    <t>10000單字搞定新多益【有聲】</t>
  </si>
  <si>
    <t>9789869436311</t>
  </si>
  <si>
    <t>突破900分NEW TOEIC聽力閱讀文法【有聲】</t>
  </si>
  <si>
    <t>9789869436342</t>
  </si>
  <si>
    <t>張小怡</t>
  </si>
  <si>
    <t>突破900分NEW TOEIC必考單字聽力【有聲】</t>
  </si>
  <si>
    <t>9789869436366</t>
  </si>
  <si>
    <t>張小怡，Jonson Mo</t>
  </si>
  <si>
    <t>突破900分NEW TOEIC必考單字閱讀【有聲】</t>
  </si>
  <si>
    <t>9789869436397</t>
  </si>
  <si>
    <t>工作簡報英語，看這本就夠了：1秒勾住人心，用最簡單英語，做最好的簡報【有聲】</t>
  </si>
  <si>
    <t>9789865616960</t>
  </si>
  <si>
    <t>哈福企業有限公司</t>
  </si>
  <si>
    <t>張瑪麗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</si>
</sst>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&quot;NT$&quot;#,##0"/>
  </numFmts>
  <fonts count="39">
    <font>
      <sz val="12"/>
      <color theme="1"/>
      <name val="新細明體"/>
      <family val="1"/>
      <charset val="136"/>
      <scheme val="minor"/>
    </font>
    <font>
      <sz val="10"/>
      <color indexed="8"/>
      <name val="細明體"/>
      <family val="3"/>
      <charset val="136"/>
    </font>
    <font>
      <sz val="9"/>
      <name val="新細明體"/>
      <family val="1"/>
      <charset val="136"/>
    </font>
    <font>
      <sz val="10"/>
      <color indexed="8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name val="微軟正黑體"/>
      <family val="2"/>
      <charset val="136"/>
    </font>
    <font>
      <sz val="10"/>
      <name val="細明體"/>
      <family val="3"/>
      <charset val="136"/>
    </font>
    <font>
      <sz val="10"/>
      <name val="Times New Roman"/>
      <family val="1"/>
    </font>
    <font>
      <sz val="9"/>
      <name val="新細明體"/>
      <family val="1"/>
      <charset val="136"/>
    </font>
    <font>
      <sz val="10"/>
      <color indexed="8"/>
      <name val="微軟正黑體"/>
      <family val="2"/>
      <charset val="136"/>
    </font>
    <font>
      <sz val="10"/>
      <color indexed="8"/>
      <name val="細明體"/>
      <family val="3"/>
      <charset val="136"/>
    </font>
    <font>
      <sz val="10"/>
      <color indexed="8"/>
      <name val="Times New Roman"/>
      <family val="1"/>
    </font>
    <font>
      <sz val="10"/>
      <color indexed="8"/>
      <name val="微軟正黑體"/>
      <family val="2"/>
      <charset val="136"/>
    </font>
    <font>
      <sz val="12"/>
      <name val="新細明體"/>
      <family val="1"/>
      <charset val="136"/>
    </font>
    <font>
      <sz val="10"/>
      <color indexed="10"/>
      <name val="Times New Roman"/>
      <family val="1"/>
    </font>
    <font>
      <sz val="10"/>
      <name val="新細明體"/>
      <family val="1"/>
      <charset val="136"/>
    </font>
    <font>
      <sz val="10"/>
      <color indexed="8"/>
      <name val="細明體"/>
      <family val="3"/>
      <charset val="136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微軟正黑體"/>
      <family val="2"/>
      <charset val="136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微軟正黑體"/>
      <family val="2"/>
      <charset val="136"/>
    </font>
    <font>
      <sz val="10"/>
      <color indexed="10"/>
      <name val="細明體"/>
      <family val="3"/>
      <charset val="136"/>
    </font>
    <font>
      <strike/>
      <sz val="10"/>
      <color indexed="10"/>
      <name val="Arial"/>
      <family val="2"/>
    </font>
    <font>
      <strike/>
      <sz val="10"/>
      <color indexed="10"/>
      <name val="新細明體"/>
      <family val="1"/>
      <charset val="136"/>
    </font>
    <font>
      <sz val="9"/>
      <name val="細明體"/>
      <family val="3"/>
      <charset val="136"/>
    </font>
    <font>
      <strike/>
      <sz val="10"/>
      <color indexed="10"/>
      <name val="細明體"/>
      <family val="3"/>
      <charset val="136"/>
    </font>
    <font>
      <sz val="12"/>
      <color indexed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scheme val="minor"/>
    </font>
    <font>
      <sz val="9"/>
      <name val="新細明體"/>
      <family val="1"/>
      <charset val="136"/>
      <scheme val="minor"/>
    </font>
    <font>
      <sz val="12"/>
      <color theme="1"/>
      <name val="新細明體"/>
      <family val="2"/>
      <scheme val="minor"/>
    </font>
    <font>
      <sz val="12"/>
      <color rgb="FF0000FF"/>
      <name val="新細明體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0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9" fillId="0" borderId="0"/>
    <xf numFmtId="0" fontId="35" fillId="3" borderId="0">
      <alignment vertical="center"/>
    </xf>
  </cellStyleXfs>
  <cellXfs count="98">
    <xf numFmtId="0" fontId="0" fillId="0" borderId="0" xfId="0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12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12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5" fillId="0" borderId="0" xfId="0" applyNumberFormat="1" applyFont="1" applyFill="1" applyAlignment="1">
      <alignment vertical="center"/>
    </xf>
    <xf numFmtId="0" fontId="10" fillId="0" borderId="1" xfId="0" applyNumberFormat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7" fillId="0" borderId="1" xfId="0" applyNumberFormat="1" applyFont="1" applyFill="1" applyBorder="1" applyAlignment="1">
      <alignment vertical="center"/>
    </xf>
    <xf numFmtId="0" fontId="18" fillId="0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/>
    </xf>
    <xf numFmtId="0" fontId="1" fillId="0" borderId="0" xfId="0" applyFont="1" applyFill="1">
      <alignment vertical="center"/>
    </xf>
    <xf numFmtId="177" fontId="4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177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21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21" fillId="0" borderId="0" xfId="0" applyFont="1" applyFill="1">
      <alignment vertical="center"/>
    </xf>
    <xf numFmtId="0" fontId="3" fillId="0" borderId="2" xfId="0" applyNumberFormat="1" applyFont="1" applyFill="1" applyBorder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vertical="center"/>
    </xf>
    <xf numFmtId="0" fontId="23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/>
    </xf>
    <xf numFmtId="0" fontId="23" fillId="0" borderId="1" xfId="0" applyNumberFormat="1" applyFont="1" applyFill="1" applyBorder="1" applyAlignment="1">
      <alignment vertical="center"/>
    </xf>
    <xf numFmtId="0" fontId="23" fillId="0" borderId="1" xfId="0" applyNumberFormat="1" applyFont="1" applyFill="1" applyBorder="1" applyAlignment="1">
      <alignment vertical="center" wrapText="1"/>
    </xf>
    <xf numFmtId="49" fontId="23" fillId="0" borderId="1" xfId="0" applyNumberFormat="1" applyFont="1" applyFill="1" applyBorder="1" applyAlignment="1">
      <alignment vertical="center"/>
    </xf>
    <xf numFmtId="176" fontId="2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4" fillId="0" borderId="1" xfId="0" applyNumberFormat="1" applyFont="1" applyFill="1" applyBorder="1" applyAlignment="1">
      <alignment vertical="center"/>
    </xf>
    <xf numFmtId="0" fontId="24" fillId="0" borderId="1" xfId="0" applyNumberFormat="1" applyFont="1" applyFill="1" applyBorder="1" applyAlignment="1">
      <alignment vertical="center" wrapText="1"/>
    </xf>
    <xf numFmtId="0" fontId="24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/>
    </xf>
    <xf numFmtId="0" fontId="8" fillId="0" borderId="0" xfId="0" applyFont="1" applyFill="1" applyAlignment="1"/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/>
    <xf numFmtId="0" fontId="13" fillId="0" borderId="1" xfId="0" applyNumberFormat="1" applyFont="1" applyFill="1" applyBorder="1" applyAlignment="1">
      <alignment vertical="center" wrapText="1"/>
    </xf>
    <xf numFmtId="0" fontId="25" fillId="0" borderId="1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vertical="center"/>
    </xf>
    <xf numFmtId="0" fontId="26" fillId="0" borderId="1" xfId="0" applyNumberFormat="1" applyFont="1" applyFill="1" applyBorder="1" applyAlignment="1">
      <alignment vertical="center" wrapText="1"/>
    </xf>
    <xf numFmtId="0" fontId="26" fillId="0" borderId="1" xfId="0" applyFont="1" applyBorder="1" applyAlignment="1">
      <alignment vertical="center"/>
    </xf>
    <xf numFmtId="0" fontId="26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9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vertical="center"/>
    </xf>
    <xf numFmtId="0" fontId="19" fillId="2" borderId="1" xfId="0" applyNumberFormat="1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center"/>
    </xf>
    <xf numFmtId="176" fontId="19" fillId="2" borderId="1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vertical="center"/>
    </xf>
    <xf numFmtId="49" fontId="19" fillId="0" borderId="1" xfId="0" quotePrefix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26" fillId="0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33" fillId="0" borderId="0" xfId="0" applyFont="1" applyFill="1" applyAlignment="1">
      <alignment vertical="center"/>
    </xf>
    <xf numFmtId="0" fontId="5" fillId="0" borderId="1" xfId="0" applyFont="1" applyFill="1" applyBorder="1">
      <alignment vertical="center"/>
    </xf>
    <xf numFmtId="0" fontId="35" fillId="4" borderId="2" xfId="9" applyNumberFormat="1" applyFill="1" applyBorder="1" applyAlignment="1">
      <alignment horizontal="center" vertical="center"/>
    </xf>
    <xf numFmtId="0" fontId="35" fillId="4" borderId="2" xfId="9" applyNumberFormat="1" applyFont="1" applyFill="1" applyBorder="1" applyAlignment="1">
      <alignment horizontal="center" vertical="center"/>
    </xf>
    <xf numFmtId="0" fontId="37" fillId="3" borderId="0" xfId="9" applyNumberFormat="1" applyFont="1" applyFill="1" applyBorder="1">
      <alignment vertical="center"/>
    </xf>
    <xf numFmtId="0" fontId="35" fillId="5" borderId="1" xfId="9" applyNumberFormat="1" applyFont="1" applyFill="1" applyBorder="1">
      <alignment vertical="center"/>
    </xf>
    <xf numFmtId="0" fontId="38" fillId="5" borderId="1" xfId="9" applyNumberFormat="1" applyFont="1" applyFill="1" applyBorder="1">
      <alignment vertical="center"/>
    </xf>
    <xf numFmtId="0" fontId="35" fillId="0" borderId="0" xfId="9" applyNumberFormat="1" applyFont="1" applyFill="1" applyBorder="1">
      <alignment vertical="center"/>
    </xf>
  </cellXfs>
  <cellStyles count="10">
    <cellStyle name="一般" xfId="0" builtinId="0"/>
    <cellStyle name="一般 10 2" xfId="1"/>
    <cellStyle name="一般 10 2 2 2 2 10" xfId="2"/>
    <cellStyle name="一般 2" xfId="3"/>
    <cellStyle name="一般 2 2" xfId="4"/>
    <cellStyle name="一般 2 2 10" xfId="5"/>
    <cellStyle name="一般 2 2 14" xfId="6"/>
    <cellStyle name="一般 3" xfId="9"/>
    <cellStyle name="一般 41" xfId="7"/>
    <cellStyle name="樣式 1" xfId="8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14.tajen.edu.tw/Users/perry/AppData/Local/Microsoft/Windows/Temporary%20Internet%20Files/Content.IE5/G8IRPPJY/AiritiBooks&#38651;&#23376;&#26360;&amp;&#38651;&#23376;&#38620;&#35468;&#26989;&#21209;&#26360;&#21934;(2013.09.0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議銷售"/>
      <sheetName val="電子雜誌"/>
      <sheetName val="未取回"/>
    </sheetNames>
    <sheetDataSet>
      <sheetData sheetId="0">
        <row r="3">
          <cell r="J3" t="str">
            <v>9789868891647</v>
          </cell>
          <cell r="K3">
            <v>2013</v>
          </cell>
          <cell r="L3" t="str">
            <v>890.92</v>
          </cell>
        </row>
        <row r="4">
          <cell r="J4" t="str">
            <v>9789868653450</v>
          </cell>
          <cell r="K4">
            <v>2013</v>
          </cell>
          <cell r="L4" t="str">
            <v>494.35</v>
          </cell>
        </row>
        <row r="5">
          <cell r="J5" t="str">
            <v>9789866112645</v>
          </cell>
          <cell r="K5">
            <v>2013</v>
          </cell>
          <cell r="L5" t="str">
            <v>855</v>
          </cell>
        </row>
        <row r="6">
          <cell r="J6" t="str">
            <v>9789868868489</v>
          </cell>
          <cell r="K6">
            <v>2013</v>
          </cell>
          <cell r="L6" t="str">
            <v>855</v>
          </cell>
        </row>
        <row r="7">
          <cell r="J7" t="str">
            <v>9789867120502</v>
          </cell>
          <cell r="K7">
            <v>2013</v>
          </cell>
          <cell r="L7" t="str">
            <v>463.814</v>
          </cell>
        </row>
        <row r="8">
          <cell r="J8" t="str">
            <v>9789865855154</v>
          </cell>
          <cell r="K8">
            <v>2013</v>
          </cell>
          <cell r="L8" t="str">
            <v>855</v>
          </cell>
        </row>
        <row r="9">
          <cell r="J9" t="str">
            <v>9789868895997</v>
          </cell>
          <cell r="K9">
            <v>2013</v>
          </cell>
          <cell r="L9" t="str">
            <v>414.92</v>
          </cell>
        </row>
        <row r="10">
          <cell r="J10" t="str">
            <v>9789868894426</v>
          </cell>
          <cell r="K10">
            <v>2013</v>
          </cell>
          <cell r="L10" t="str">
            <v>544.7</v>
          </cell>
        </row>
        <row r="11">
          <cell r="J11" t="str">
            <v>9789576938061</v>
          </cell>
          <cell r="K11">
            <v>2013</v>
          </cell>
          <cell r="L11" t="str">
            <v>417.9</v>
          </cell>
        </row>
        <row r="12">
          <cell r="J12" t="str">
            <v>9789865956509_1</v>
          </cell>
          <cell r="K12">
            <v>2013</v>
          </cell>
          <cell r="L12" t="str">
            <v>881.457</v>
          </cell>
        </row>
        <row r="13">
          <cell r="J13" t="str">
            <v>9789865956509_2</v>
          </cell>
          <cell r="K13">
            <v>2013</v>
          </cell>
          <cell r="L13" t="str">
            <v>881.457</v>
          </cell>
        </row>
        <row r="14">
          <cell r="J14" t="str">
            <v>9789868953802</v>
          </cell>
          <cell r="K14">
            <v>2013</v>
          </cell>
          <cell r="L14" t="str">
            <v>863.857</v>
          </cell>
        </row>
        <row r="15">
          <cell r="J15" t="str">
            <v>9789866366574</v>
          </cell>
          <cell r="K15">
            <v>2013</v>
          </cell>
          <cell r="L15" t="str">
            <v>563.53</v>
          </cell>
        </row>
        <row r="16">
          <cell r="J16" t="str">
            <v>9789866366536</v>
          </cell>
          <cell r="K16">
            <v>2013</v>
          </cell>
          <cell r="L16" t="str">
            <v>563.53</v>
          </cell>
        </row>
        <row r="17">
          <cell r="J17" t="str">
            <v>9789865916121</v>
          </cell>
          <cell r="K17">
            <v>2013</v>
          </cell>
          <cell r="L17" t="str">
            <v>191.9</v>
          </cell>
        </row>
        <row r="18">
          <cell r="J18" t="str">
            <v>9789868881181</v>
          </cell>
          <cell r="K18">
            <v>2013</v>
          </cell>
          <cell r="L18" t="str">
            <v>857.7</v>
          </cell>
        </row>
        <row r="19">
          <cell r="J19" t="str">
            <v>EBK1020000026</v>
          </cell>
          <cell r="K19">
            <v>2013</v>
          </cell>
          <cell r="L19" t="str">
            <v>427.1</v>
          </cell>
        </row>
        <row r="20">
          <cell r="J20" t="str">
            <v>9789868937222</v>
          </cell>
          <cell r="K20">
            <v>2013</v>
          </cell>
          <cell r="L20" t="str">
            <v>528</v>
          </cell>
        </row>
        <row r="21">
          <cell r="J21" t="str">
            <v>9789868878365</v>
          </cell>
          <cell r="K21">
            <v>2013</v>
          </cell>
          <cell r="L21" t="str">
            <v>859.6</v>
          </cell>
        </row>
        <row r="22">
          <cell r="J22" t="str">
            <v>9789868934061</v>
          </cell>
          <cell r="K22">
            <v>2013</v>
          </cell>
          <cell r="L22" t="str">
            <v>859.6</v>
          </cell>
        </row>
        <row r="23">
          <cell r="J23" t="str">
            <v>9789868878327</v>
          </cell>
          <cell r="K23">
            <v>2013</v>
          </cell>
          <cell r="L23" t="str">
            <v>859.6</v>
          </cell>
        </row>
        <row r="24">
          <cell r="J24" t="str">
            <v>9789868878372</v>
          </cell>
          <cell r="K24">
            <v>2013</v>
          </cell>
          <cell r="L24" t="str">
            <v>859.6</v>
          </cell>
        </row>
        <row r="25">
          <cell r="J25" t="str">
            <v>9789868934085</v>
          </cell>
          <cell r="K25">
            <v>2013</v>
          </cell>
          <cell r="L25" t="str">
            <v>859.6</v>
          </cell>
        </row>
        <row r="26">
          <cell r="J26" t="str">
            <v>9789868878396</v>
          </cell>
          <cell r="K26">
            <v>2013</v>
          </cell>
          <cell r="L26" t="str">
            <v>859.6</v>
          </cell>
        </row>
        <row r="27">
          <cell r="J27" t="str">
            <v>9789868934009</v>
          </cell>
          <cell r="K27">
            <v>2013</v>
          </cell>
          <cell r="L27" t="str">
            <v>859.6</v>
          </cell>
        </row>
        <row r="28">
          <cell r="J28" t="str">
            <v>9789868934092</v>
          </cell>
          <cell r="K28">
            <v>2013</v>
          </cell>
          <cell r="L28" t="str">
            <v>859.6</v>
          </cell>
        </row>
        <row r="29">
          <cell r="J29" t="str">
            <v>9789868934030</v>
          </cell>
          <cell r="K29">
            <v>2013</v>
          </cell>
          <cell r="L29" t="str">
            <v>859.6</v>
          </cell>
        </row>
        <row r="30">
          <cell r="J30" t="str">
            <v>9789868934078</v>
          </cell>
          <cell r="K30">
            <v>2013</v>
          </cell>
          <cell r="L30" t="str">
            <v>859.6</v>
          </cell>
        </row>
        <row r="31">
          <cell r="J31" t="str">
            <v>9789868878310</v>
          </cell>
          <cell r="K31">
            <v>2013</v>
          </cell>
          <cell r="L31" t="str">
            <v>859.6</v>
          </cell>
        </row>
        <row r="32">
          <cell r="J32" t="str">
            <v>9789868934047</v>
          </cell>
          <cell r="K32">
            <v>2013</v>
          </cell>
          <cell r="L32" t="str">
            <v>859.6</v>
          </cell>
        </row>
        <row r="33">
          <cell r="J33" t="str">
            <v>9789868934054</v>
          </cell>
          <cell r="K33">
            <v>2013</v>
          </cell>
          <cell r="L33" t="str">
            <v>859.6</v>
          </cell>
        </row>
        <row r="34">
          <cell r="J34" t="str">
            <v>9789865833008</v>
          </cell>
          <cell r="K34">
            <v>2013</v>
          </cell>
          <cell r="L34" t="str">
            <v>859.6</v>
          </cell>
        </row>
        <row r="35">
          <cell r="J35" t="str">
            <v>9789868934023</v>
          </cell>
          <cell r="K35">
            <v>2013</v>
          </cell>
          <cell r="L35" t="str">
            <v>859.6</v>
          </cell>
        </row>
        <row r="36">
          <cell r="J36" t="str">
            <v>9789575567286</v>
          </cell>
          <cell r="K36">
            <v>2013</v>
          </cell>
          <cell r="L36" t="str">
            <v>528.2</v>
          </cell>
        </row>
        <row r="37">
          <cell r="J37" t="str">
            <v>9789866231056</v>
          </cell>
          <cell r="K37">
            <v>2013</v>
          </cell>
          <cell r="L37" t="str">
            <v>284.95</v>
          </cell>
        </row>
        <row r="38">
          <cell r="J38" t="str">
            <v>9789868767140</v>
          </cell>
          <cell r="K38">
            <v>2013</v>
          </cell>
          <cell r="L38" t="str">
            <v>520.9952　</v>
          </cell>
        </row>
        <row r="39">
          <cell r="J39" t="str">
            <v>9789865988494</v>
          </cell>
          <cell r="K39">
            <v>2013</v>
          </cell>
          <cell r="L39" t="str">
            <v>857.7</v>
          </cell>
        </row>
        <row r="40">
          <cell r="J40" t="str">
            <v>9789865916176</v>
          </cell>
          <cell r="K40">
            <v>2013</v>
          </cell>
          <cell r="L40" t="str">
            <v>176.52</v>
          </cell>
        </row>
        <row r="41">
          <cell r="J41" t="str">
            <v>9789867077950</v>
          </cell>
          <cell r="K41">
            <v>2013</v>
          </cell>
          <cell r="L41" t="str">
            <v>241.07</v>
          </cell>
        </row>
        <row r="42">
          <cell r="J42" t="str">
            <v>9789865916190</v>
          </cell>
          <cell r="K42">
            <v>2013</v>
          </cell>
          <cell r="L42" t="str">
            <v>494.35</v>
          </cell>
        </row>
        <row r="43">
          <cell r="J43" t="str">
            <v>9789868894464</v>
          </cell>
          <cell r="K43">
            <v>2013</v>
          </cell>
          <cell r="L43" t="str">
            <v>177.2</v>
          </cell>
        </row>
        <row r="44">
          <cell r="J44" t="str">
            <v>9789865916152</v>
          </cell>
          <cell r="K44">
            <v>2013</v>
          </cell>
          <cell r="L44" t="str">
            <v>528.2</v>
          </cell>
        </row>
        <row r="45">
          <cell r="J45" t="str">
            <v>9789868937246</v>
          </cell>
          <cell r="K45">
            <v>2013</v>
          </cell>
          <cell r="L45" t="str">
            <v>490.17</v>
          </cell>
        </row>
        <row r="46">
          <cell r="J46" t="str">
            <v>9789864136865</v>
          </cell>
          <cell r="K46">
            <v>2013</v>
          </cell>
          <cell r="L46" t="str">
            <v>802.1839</v>
          </cell>
        </row>
        <row r="47">
          <cell r="J47" t="str">
            <v>9789866366581</v>
          </cell>
          <cell r="K47">
            <v>2013</v>
          </cell>
          <cell r="L47" t="str">
            <v>563.536</v>
          </cell>
        </row>
        <row r="48">
          <cell r="J48" t="str">
            <v>9789865916091</v>
          </cell>
          <cell r="K48">
            <v>2013</v>
          </cell>
          <cell r="L48" t="str">
            <v>719.4415</v>
          </cell>
        </row>
        <row r="49">
          <cell r="J49" t="str">
            <v>9789868842007</v>
          </cell>
          <cell r="K49">
            <v>2013</v>
          </cell>
          <cell r="L49" t="str">
            <v>553.61</v>
          </cell>
        </row>
        <row r="50">
          <cell r="J50" t="str">
            <v>9789574515493</v>
          </cell>
          <cell r="K50">
            <v>2013</v>
          </cell>
          <cell r="L50" t="str">
            <v>580</v>
          </cell>
        </row>
        <row r="51">
          <cell r="J51" t="str">
            <v>9789866137969</v>
          </cell>
          <cell r="K51">
            <v>2013</v>
          </cell>
          <cell r="L51" t="str">
            <v>563</v>
          </cell>
        </row>
        <row r="52">
          <cell r="J52" t="str">
            <v>9789868767041</v>
          </cell>
          <cell r="K52">
            <v>2013</v>
          </cell>
          <cell r="L52" t="str">
            <v>413</v>
          </cell>
        </row>
        <row r="53">
          <cell r="J53" t="str">
            <v>9789868767034</v>
          </cell>
          <cell r="K53">
            <v>2013</v>
          </cell>
          <cell r="L53" t="str">
            <v>496.5</v>
          </cell>
        </row>
        <row r="54">
          <cell r="J54" t="str">
            <v>9789575567101</v>
          </cell>
          <cell r="K54">
            <v>2013</v>
          </cell>
          <cell r="L54" t="str">
            <v>244.93</v>
          </cell>
        </row>
        <row r="55">
          <cell r="J55" t="str">
            <v>9789866366567</v>
          </cell>
          <cell r="K55">
            <v>2013</v>
          </cell>
          <cell r="L55" t="str">
            <v>563.536</v>
          </cell>
        </row>
        <row r="56">
          <cell r="J56" t="str">
            <v>9789865988418</v>
          </cell>
          <cell r="K56">
            <v>2013</v>
          </cell>
          <cell r="L56" t="str">
            <v>859.6</v>
          </cell>
        </row>
        <row r="57">
          <cell r="J57" t="str">
            <v>9789866366550</v>
          </cell>
          <cell r="K57">
            <v>2013</v>
          </cell>
          <cell r="L57" t="str">
            <v>563.53</v>
          </cell>
        </row>
        <row r="58">
          <cell r="J58" t="str">
            <v>9789865954819</v>
          </cell>
          <cell r="K58">
            <v>2013</v>
          </cell>
          <cell r="L58" t="str">
            <v>295.7</v>
          </cell>
        </row>
        <row r="59">
          <cell r="J59" t="str">
            <v>9789865954765</v>
          </cell>
          <cell r="K59">
            <v>2013</v>
          </cell>
          <cell r="L59" t="str">
            <v>413.92</v>
          </cell>
        </row>
        <row r="60">
          <cell r="J60" t="str">
            <v>4715443021111</v>
          </cell>
          <cell r="K60">
            <v>2013</v>
          </cell>
          <cell r="L60" t="str">
            <v>523.24</v>
          </cell>
        </row>
        <row r="61">
          <cell r="J61" t="str">
            <v>4715443021128</v>
          </cell>
          <cell r="K61">
            <v>2013</v>
          </cell>
          <cell r="L61" t="str">
            <v>523.24</v>
          </cell>
        </row>
        <row r="62">
          <cell r="J62" t="str">
            <v>9789864136575</v>
          </cell>
          <cell r="K62">
            <v>2013</v>
          </cell>
          <cell r="L62" t="str">
            <v>557.26</v>
          </cell>
        </row>
        <row r="63">
          <cell r="J63" t="str">
            <v>9789865954413</v>
          </cell>
          <cell r="K63">
            <v>2013</v>
          </cell>
          <cell r="L63" t="str">
            <v>413.92</v>
          </cell>
        </row>
        <row r="64">
          <cell r="J64" t="str">
            <v>9789865954734</v>
          </cell>
          <cell r="K64">
            <v>2013</v>
          </cell>
          <cell r="L64" t="str">
            <v>294.1</v>
          </cell>
        </row>
        <row r="65">
          <cell r="J65" t="str">
            <v>4715443021043</v>
          </cell>
          <cell r="K65">
            <v>2013</v>
          </cell>
          <cell r="L65" t="str">
            <v>523.24</v>
          </cell>
        </row>
        <row r="66">
          <cell r="J66" t="str">
            <v>4715443021050</v>
          </cell>
          <cell r="K66">
            <v>2013</v>
          </cell>
          <cell r="L66" t="str">
            <v>523.24</v>
          </cell>
        </row>
        <row r="67">
          <cell r="J67" t="str">
            <v>4715443021067</v>
          </cell>
          <cell r="K67">
            <v>2013</v>
          </cell>
          <cell r="L67" t="str">
            <v>523.24</v>
          </cell>
        </row>
        <row r="68">
          <cell r="J68" t="str">
            <v>4715443021074</v>
          </cell>
          <cell r="K68">
            <v>2013</v>
          </cell>
          <cell r="L68" t="str">
            <v>523.24</v>
          </cell>
        </row>
        <row r="69">
          <cell r="J69" t="str">
            <v>9789865954727</v>
          </cell>
          <cell r="K69">
            <v>2013</v>
          </cell>
          <cell r="L69" t="str">
            <v>294.1</v>
          </cell>
        </row>
        <row r="70">
          <cell r="J70" t="str">
            <v>9789864136902</v>
          </cell>
          <cell r="K70">
            <v>2013</v>
          </cell>
          <cell r="L70" t="str">
            <v>871.36</v>
          </cell>
        </row>
        <row r="71">
          <cell r="J71" t="str">
            <v>9789866055416</v>
          </cell>
          <cell r="K71">
            <v>2013</v>
          </cell>
          <cell r="L71" t="str">
            <v>429.12</v>
          </cell>
        </row>
        <row r="72">
          <cell r="J72" t="str">
            <v>9789864136919</v>
          </cell>
          <cell r="K72">
            <v>2013</v>
          </cell>
          <cell r="L72" t="str">
            <v>523.23</v>
          </cell>
        </row>
        <row r="73">
          <cell r="J73" t="str">
            <v>4715443021135</v>
          </cell>
          <cell r="K73">
            <v>2013</v>
          </cell>
          <cell r="L73" t="str">
            <v>523.24</v>
          </cell>
        </row>
        <row r="74">
          <cell r="J74" t="str">
            <v>4715443021142</v>
          </cell>
          <cell r="K74">
            <v>2013</v>
          </cell>
          <cell r="L74" t="str">
            <v>523.24</v>
          </cell>
        </row>
        <row r="75">
          <cell r="J75" t="str">
            <v>9789867858696</v>
          </cell>
          <cell r="K75">
            <v>2013</v>
          </cell>
          <cell r="L75" t="str">
            <v>805.1</v>
          </cell>
        </row>
        <row r="76">
          <cell r="J76" t="str">
            <v>9789863153450</v>
          </cell>
          <cell r="K76">
            <v>2013</v>
          </cell>
          <cell r="L76" t="str">
            <v>557.61022</v>
          </cell>
        </row>
        <row r="77">
          <cell r="J77" t="str">
            <v>9789863153603</v>
          </cell>
          <cell r="K77">
            <v>2013</v>
          </cell>
          <cell r="L77" t="str">
            <v>557.6022</v>
          </cell>
        </row>
        <row r="78">
          <cell r="J78" t="str">
            <v>9789863153610</v>
          </cell>
          <cell r="K78">
            <v>2013</v>
          </cell>
          <cell r="L78" t="str">
            <v>557.6022</v>
          </cell>
        </row>
        <row r="79">
          <cell r="J79" t="str">
            <v>9789863154426</v>
          </cell>
          <cell r="K79">
            <v>2013</v>
          </cell>
          <cell r="L79" t="str">
            <v>448.6</v>
          </cell>
        </row>
        <row r="80">
          <cell r="J80" t="str">
            <v>9789863153719</v>
          </cell>
          <cell r="K80">
            <v>2013</v>
          </cell>
          <cell r="L80" t="str">
            <v>802.8</v>
          </cell>
        </row>
        <row r="81">
          <cell r="J81" t="str">
            <v>9789863153771</v>
          </cell>
          <cell r="K81">
            <v>2013</v>
          </cell>
          <cell r="L81" t="str">
            <v>802.7</v>
          </cell>
        </row>
        <row r="82">
          <cell r="J82" t="str">
            <v>9789863153580</v>
          </cell>
          <cell r="K82">
            <v>2013</v>
          </cell>
          <cell r="L82" t="str">
            <v>802.71</v>
          </cell>
        </row>
        <row r="83">
          <cell r="J83" t="str">
            <v>9789865993436</v>
          </cell>
          <cell r="K83">
            <v>2013</v>
          </cell>
          <cell r="L83" t="str">
            <v>556.8032</v>
          </cell>
        </row>
        <row r="84">
          <cell r="J84" t="str">
            <v>9789865993153</v>
          </cell>
          <cell r="K84">
            <v>2013</v>
          </cell>
          <cell r="L84" t="str">
            <v>495.022</v>
          </cell>
        </row>
        <row r="85">
          <cell r="J85" t="str">
            <v>9789865993580</v>
          </cell>
          <cell r="K85">
            <v>2013</v>
          </cell>
          <cell r="L85" t="str">
            <v>495.022</v>
          </cell>
        </row>
        <row r="86">
          <cell r="J86" t="str">
            <v>9789865993498</v>
          </cell>
          <cell r="K86">
            <v>2013</v>
          </cell>
          <cell r="L86" t="str">
            <v>494.7</v>
          </cell>
        </row>
        <row r="87">
          <cell r="J87" t="str">
            <v>9789863153573</v>
          </cell>
          <cell r="K87">
            <v>2013</v>
          </cell>
          <cell r="L87" t="str">
            <v>312.9022</v>
          </cell>
        </row>
        <row r="88">
          <cell r="J88" t="str">
            <v>9789865993146</v>
          </cell>
          <cell r="K88">
            <v>2013</v>
          </cell>
          <cell r="L88" t="str">
            <v>494.7</v>
          </cell>
        </row>
        <row r="89">
          <cell r="J89" t="str">
            <v>9789865993221</v>
          </cell>
          <cell r="K89">
            <v>2013</v>
          </cell>
          <cell r="L89" t="str">
            <v>805.1022</v>
          </cell>
        </row>
        <row r="90">
          <cell r="J90" t="str">
            <v>9789865993412</v>
          </cell>
          <cell r="K90">
            <v>2013</v>
          </cell>
          <cell r="L90" t="str">
            <v>567</v>
          </cell>
        </row>
        <row r="91">
          <cell r="J91" t="str">
            <v>9789865993382</v>
          </cell>
          <cell r="K91">
            <v>2013</v>
          </cell>
          <cell r="L91" t="str">
            <v>495.2</v>
          </cell>
        </row>
        <row r="92">
          <cell r="J92" t="str">
            <v>9789863150008</v>
          </cell>
          <cell r="K92">
            <v>2013</v>
          </cell>
          <cell r="L92" t="str">
            <v>567.01</v>
          </cell>
        </row>
        <row r="93">
          <cell r="J93" t="str">
            <v>9789863150404</v>
          </cell>
          <cell r="K93">
            <v>2013</v>
          </cell>
          <cell r="L93" t="str">
            <v>572.4</v>
          </cell>
        </row>
        <row r="94">
          <cell r="J94" t="str">
            <v>9789865993160</v>
          </cell>
          <cell r="K94">
            <v>2013</v>
          </cell>
          <cell r="L94" t="str">
            <v>580</v>
          </cell>
        </row>
        <row r="95">
          <cell r="J95" t="str">
            <v>9789865993887</v>
          </cell>
          <cell r="K95">
            <v>2013</v>
          </cell>
          <cell r="L95" t="str">
            <v>560</v>
          </cell>
        </row>
        <row r="96">
          <cell r="J96" t="str">
            <v>9789863153252</v>
          </cell>
          <cell r="K96">
            <v>2013</v>
          </cell>
          <cell r="L96" t="str">
            <v>340</v>
          </cell>
        </row>
        <row r="97">
          <cell r="J97" t="str">
            <v>9789863153689</v>
          </cell>
          <cell r="K97">
            <v>2013</v>
          </cell>
          <cell r="L97" t="str">
            <v>585.022</v>
          </cell>
        </row>
        <row r="98">
          <cell r="J98" t="str">
            <v>9789863152842</v>
          </cell>
          <cell r="K98">
            <v>2013</v>
          </cell>
          <cell r="L98" t="str">
            <v>585.022</v>
          </cell>
        </row>
        <row r="99">
          <cell r="J99" t="str">
            <v>9789863153696</v>
          </cell>
          <cell r="K99">
            <v>2013</v>
          </cell>
          <cell r="L99" t="str">
            <v>560</v>
          </cell>
        </row>
        <row r="100">
          <cell r="J100" t="str">
            <v>9789863153757</v>
          </cell>
          <cell r="K100">
            <v>2013</v>
          </cell>
          <cell r="L100" t="str">
            <v>494</v>
          </cell>
        </row>
        <row r="101">
          <cell r="J101" t="str">
            <v>9789863154112</v>
          </cell>
          <cell r="K101">
            <v>2013</v>
          </cell>
          <cell r="L101" t="str">
            <v>548.5022</v>
          </cell>
        </row>
        <row r="102">
          <cell r="J102" t="str">
            <v>9789863154273</v>
          </cell>
          <cell r="K102">
            <v>2013</v>
          </cell>
          <cell r="L102" t="str">
            <v>587.4</v>
          </cell>
        </row>
        <row r="103">
          <cell r="J103" t="str">
            <v>9789863154402</v>
          </cell>
          <cell r="K103">
            <v>2013</v>
          </cell>
          <cell r="L103" t="str">
            <v>820.22</v>
          </cell>
        </row>
        <row r="104">
          <cell r="J104" t="str">
            <v>9789863154433</v>
          </cell>
          <cell r="K104">
            <v>2013</v>
          </cell>
          <cell r="L104" t="str">
            <v>495.022</v>
          </cell>
        </row>
        <row r="105">
          <cell r="J105" t="str">
            <v>9789863154235</v>
          </cell>
          <cell r="K105">
            <v>2013</v>
          </cell>
          <cell r="L105" t="str">
            <v>585.022</v>
          </cell>
        </row>
        <row r="106">
          <cell r="J106" t="str">
            <v>9789863154136</v>
          </cell>
          <cell r="K106">
            <v>2013</v>
          </cell>
          <cell r="L106" t="str">
            <v>494.022</v>
          </cell>
        </row>
        <row r="107">
          <cell r="J107" t="str">
            <v>9789863154228</v>
          </cell>
          <cell r="K107">
            <v>2013</v>
          </cell>
          <cell r="L107" t="str">
            <v>330</v>
          </cell>
        </row>
        <row r="108">
          <cell r="J108" t="str">
            <v>9789863154129</v>
          </cell>
          <cell r="K108">
            <v>2013</v>
          </cell>
          <cell r="L108" t="str">
            <v>528.3</v>
          </cell>
        </row>
        <row r="109">
          <cell r="J109" t="str">
            <v>9789863153979</v>
          </cell>
          <cell r="K109">
            <v>2013</v>
          </cell>
          <cell r="L109" t="str">
            <v>441</v>
          </cell>
        </row>
        <row r="110">
          <cell r="J110" t="str">
            <v>9789863154198</v>
          </cell>
          <cell r="K110">
            <v>2013</v>
          </cell>
          <cell r="L110" t="str">
            <v>495.022</v>
          </cell>
        </row>
        <row r="111">
          <cell r="J111" t="str">
            <v>9789863154266</v>
          </cell>
          <cell r="K111">
            <v>2013</v>
          </cell>
          <cell r="L111" t="str">
            <v>585.022</v>
          </cell>
        </row>
        <row r="112">
          <cell r="J112" t="str">
            <v>9789863154204</v>
          </cell>
          <cell r="K112">
            <v>2013</v>
          </cell>
          <cell r="L112" t="str">
            <v>567</v>
          </cell>
        </row>
        <row r="113">
          <cell r="J113" t="str">
            <v>9789863154075</v>
          </cell>
          <cell r="K113">
            <v>2013</v>
          </cell>
          <cell r="L113" t="str">
            <v>494.022</v>
          </cell>
        </row>
        <row r="114">
          <cell r="J114" t="str">
            <v>9789863154143</v>
          </cell>
          <cell r="K114">
            <v>2013</v>
          </cell>
          <cell r="L114" t="str">
            <v>585.022</v>
          </cell>
        </row>
        <row r="115">
          <cell r="J115" t="str">
            <v>9789863154037</v>
          </cell>
          <cell r="K115">
            <v>2013</v>
          </cell>
          <cell r="L115" t="str">
            <v>586.1022</v>
          </cell>
        </row>
        <row r="116">
          <cell r="J116" t="str">
            <v>9789863154013</v>
          </cell>
          <cell r="K116">
            <v>2013</v>
          </cell>
          <cell r="L116" t="str">
            <v>495.022</v>
          </cell>
        </row>
        <row r="117">
          <cell r="J117" t="str">
            <v>9789865993597</v>
          </cell>
          <cell r="K117">
            <v>2013</v>
          </cell>
          <cell r="L117" t="str">
            <v>440.9022</v>
          </cell>
        </row>
        <row r="118">
          <cell r="J118" t="str">
            <v>9789863154464</v>
          </cell>
          <cell r="K118">
            <v>2013</v>
          </cell>
          <cell r="L118" t="str">
            <v>802.58</v>
          </cell>
        </row>
        <row r="119">
          <cell r="J119" t="str">
            <v>9789863154280</v>
          </cell>
          <cell r="K119">
            <v>2013</v>
          </cell>
          <cell r="L119" t="str">
            <v>805.189</v>
          </cell>
        </row>
        <row r="120">
          <cell r="J120" t="str">
            <v>9789863154174</v>
          </cell>
          <cell r="K120">
            <v>2013</v>
          </cell>
          <cell r="L120" t="str">
            <v>585.022</v>
          </cell>
        </row>
        <row r="121">
          <cell r="J121" t="str">
            <v>9789863154044</v>
          </cell>
          <cell r="K121">
            <v>2013</v>
          </cell>
          <cell r="L121" t="str">
            <v>802.8022</v>
          </cell>
        </row>
        <row r="122">
          <cell r="J122" t="str">
            <v>9789863154563</v>
          </cell>
          <cell r="K122">
            <v>2013</v>
          </cell>
          <cell r="L122" t="str">
            <v>560.2</v>
          </cell>
        </row>
        <row r="123">
          <cell r="J123" t="str">
            <v>9789863154440</v>
          </cell>
          <cell r="K123">
            <v>2013</v>
          </cell>
          <cell r="L123" t="str">
            <v>495.022</v>
          </cell>
        </row>
        <row r="124">
          <cell r="J124" t="str">
            <v>9789863154532</v>
          </cell>
          <cell r="K124">
            <v>2013</v>
          </cell>
          <cell r="L124" t="str">
            <v>529.98494</v>
          </cell>
        </row>
        <row r="125">
          <cell r="J125" t="str">
            <v>9789863154327</v>
          </cell>
          <cell r="K125">
            <v>2013</v>
          </cell>
          <cell r="L125" t="str">
            <v>802.8022</v>
          </cell>
        </row>
        <row r="126">
          <cell r="J126" t="str">
            <v>9789863154334</v>
          </cell>
          <cell r="K126">
            <v>2013</v>
          </cell>
          <cell r="L126" t="str">
            <v>561.036</v>
          </cell>
        </row>
        <row r="127">
          <cell r="J127" t="str">
            <v>9789863154570</v>
          </cell>
          <cell r="K127">
            <v>2013</v>
          </cell>
          <cell r="L127" t="str">
            <v>573.4</v>
          </cell>
        </row>
        <row r="128">
          <cell r="J128" t="str">
            <v>9789863154389</v>
          </cell>
          <cell r="K128">
            <v>2013</v>
          </cell>
          <cell r="L128" t="str">
            <v>495.022</v>
          </cell>
        </row>
        <row r="129">
          <cell r="J129" t="str">
            <v>9789863154525</v>
          </cell>
          <cell r="K129">
            <v>2013</v>
          </cell>
          <cell r="L129" t="str">
            <v>495.022</v>
          </cell>
        </row>
        <row r="130">
          <cell r="J130" t="str">
            <v>9789863154556</v>
          </cell>
          <cell r="K130">
            <v>2013</v>
          </cell>
          <cell r="L130" t="str">
            <v>196.1</v>
          </cell>
        </row>
        <row r="131">
          <cell r="J131" t="str">
            <v>9789863154365</v>
          </cell>
          <cell r="K131">
            <v>2013</v>
          </cell>
          <cell r="L131" t="str">
            <v>495.022</v>
          </cell>
        </row>
        <row r="132">
          <cell r="J132" t="str">
            <v>9789863154211</v>
          </cell>
          <cell r="K132">
            <v>2013</v>
          </cell>
          <cell r="L132" t="str">
            <v>572</v>
          </cell>
        </row>
        <row r="133">
          <cell r="J133" t="str">
            <v>9789863154006</v>
          </cell>
          <cell r="K133">
            <v>2013</v>
          </cell>
          <cell r="L133" t="str">
            <v>573.4</v>
          </cell>
        </row>
        <row r="134">
          <cell r="J134" t="str">
            <v>9789863153382</v>
          </cell>
          <cell r="K134">
            <v>2013</v>
          </cell>
          <cell r="L134" t="str">
            <v>585.022</v>
          </cell>
        </row>
        <row r="135">
          <cell r="J135" t="str">
            <v>9789863153870</v>
          </cell>
          <cell r="K135">
            <v>2013</v>
          </cell>
          <cell r="L135" t="str">
            <v>585.022</v>
          </cell>
        </row>
        <row r="136">
          <cell r="J136" t="str">
            <v>9789863153849</v>
          </cell>
          <cell r="K136">
            <v>2013</v>
          </cell>
          <cell r="L136" t="str">
            <v>495.022</v>
          </cell>
        </row>
        <row r="137">
          <cell r="J137" t="str">
            <v>9789863154617</v>
          </cell>
          <cell r="K137">
            <v>2013</v>
          </cell>
          <cell r="L137" t="str">
            <v>560</v>
          </cell>
        </row>
        <row r="138">
          <cell r="J138" t="str">
            <v>9789863154624</v>
          </cell>
          <cell r="K138">
            <v>2013</v>
          </cell>
          <cell r="L138" t="str">
            <v>310.7</v>
          </cell>
        </row>
        <row r="139">
          <cell r="J139" t="str">
            <v>9789863154594</v>
          </cell>
          <cell r="K139">
            <v>2013</v>
          </cell>
          <cell r="L139" t="str">
            <v>802.791</v>
          </cell>
        </row>
        <row r="140">
          <cell r="J140" t="str">
            <v>9789863154662</v>
          </cell>
          <cell r="K140">
            <v>2013</v>
          </cell>
          <cell r="L140" t="str">
            <v>580.22</v>
          </cell>
        </row>
        <row r="141">
          <cell r="J141" t="str">
            <v>9789863154655</v>
          </cell>
          <cell r="K141">
            <v>2013</v>
          </cell>
          <cell r="L141" t="str">
            <v>587.4022</v>
          </cell>
        </row>
        <row r="142">
          <cell r="J142" t="str">
            <v>9789863154099</v>
          </cell>
          <cell r="K142">
            <v>2013</v>
          </cell>
          <cell r="L142" t="str">
            <v>555.56022</v>
          </cell>
        </row>
        <row r="143">
          <cell r="J143" t="str">
            <v>9789863154310</v>
          </cell>
          <cell r="K143">
            <v>2013</v>
          </cell>
          <cell r="L143" t="str">
            <v>584.4</v>
          </cell>
        </row>
        <row r="144">
          <cell r="J144" t="str">
            <v>9789863154167</v>
          </cell>
          <cell r="K144">
            <v>2013</v>
          </cell>
          <cell r="L144" t="str">
            <v>802.7</v>
          </cell>
        </row>
        <row r="145">
          <cell r="J145" t="str">
            <v>9789863154259</v>
          </cell>
          <cell r="K145">
            <v>2013</v>
          </cell>
          <cell r="L145" t="str">
            <v>495.022</v>
          </cell>
        </row>
        <row r="146">
          <cell r="J146" t="str">
            <v>9789863155331</v>
          </cell>
          <cell r="K146">
            <v>2013</v>
          </cell>
          <cell r="L146" t="str">
            <v>522.1</v>
          </cell>
        </row>
        <row r="147">
          <cell r="J147" t="str">
            <v>9789863155249</v>
          </cell>
          <cell r="K147">
            <v>2013</v>
          </cell>
          <cell r="L147" t="str">
            <v>556.83</v>
          </cell>
        </row>
        <row r="148">
          <cell r="J148" t="str">
            <v>9789863155294</v>
          </cell>
          <cell r="K148">
            <v>2013</v>
          </cell>
          <cell r="L148" t="str">
            <v>556.83022</v>
          </cell>
        </row>
        <row r="149">
          <cell r="J149" t="str">
            <v>9789863154488</v>
          </cell>
          <cell r="K149">
            <v>2013</v>
          </cell>
          <cell r="L149" t="str">
            <v>558.7022</v>
          </cell>
        </row>
        <row r="150">
          <cell r="J150" t="str">
            <v>9789863153412</v>
          </cell>
          <cell r="K150">
            <v>2013</v>
          </cell>
          <cell r="L150" t="str">
            <v>179.2</v>
          </cell>
        </row>
        <row r="151">
          <cell r="J151" t="str">
            <v>9789863155140</v>
          </cell>
          <cell r="K151">
            <v>2013</v>
          </cell>
          <cell r="L151" t="str">
            <v>494.7</v>
          </cell>
        </row>
        <row r="152">
          <cell r="J152" t="str">
            <v>9789863155447</v>
          </cell>
          <cell r="K152">
            <v>2013</v>
          </cell>
          <cell r="L152" t="str">
            <v>805.18</v>
          </cell>
        </row>
        <row r="153">
          <cell r="J153" t="str">
            <v>9789863154693</v>
          </cell>
          <cell r="K153">
            <v>2013</v>
          </cell>
          <cell r="L153" t="str">
            <v>495.1</v>
          </cell>
        </row>
        <row r="154">
          <cell r="J154" t="str">
            <v>9789863155669</v>
          </cell>
          <cell r="K154">
            <v>2013</v>
          </cell>
          <cell r="L154" t="str">
            <v>332.6</v>
          </cell>
        </row>
        <row r="155">
          <cell r="J155" t="str">
            <v>9789863155270</v>
          </cell>
          <cell r="K155">
            <v>2013</v>
          </cell>
          <cell r="L155" t="str">
            <v>805.18</v>
          </cell>
        </row>
        <row r="156">
          <cell r="J156" t="str">
            <v>9789863155409</v>
          </cell>
          <cell r="K156">
            <v>2013</v>
          </cell>
          <cell r="L156" t="str">
            <v>580.22</v>
          </cell>
        </row>
        <row r="157">
          <cell r="J157" t="str">
            <v>9789863154976</v>
          </cell>
          <cell r="K157">
            <v>2013</v>
          </cell>
          <cell r="L157" t="str">
            <v>573.26023</v>
          </cell>
        </row>
        <row r="158">
          <cell r="J158" t="str">
            <v>9789863155188</v>
          </cell>
          <cell r="K158">
            <v>2013</v>
          </cell>
          <cell r="L158" t="str">
            <v>572.022</v>
          </cell>
        </row>
        <row r="159">
          <cell r="J159" t="str">
            <v>9789863155119</v>
          </cell>
          <cell r="K159">
            <v>2013</v>
          </cell>
          <cell r="L159" t="str">
            <v>556.84</v>
          </cell>
        </row>
        <row r="160">
          <cell r="J160" t="str">
            <v>9789863155072</v>
          </cell>
          <cell r="K160">
            <v>2013</v>
          </cell>
          <cell r="L160" t="str">
            <v>563.7022</v>
          </cell>
        </row>
        <row r="161">
          <cell r="J161" t="str">
            <v>9789863155126</v>
          </cell>
          <cell r="K161">
            <v>2013</v>
          </cell>
          <cell r="L161" t="str">
            <v>547</v>
          </cell>
        </row>
        <row r="162">
          <cell r="J162" t="str">
            <v>9789863154709</v>
          </cell>
          <cell r="K162">
            <v>2013</v>
          </cell>
          <cell r="L162" t="str">
            <v>495.1022</v>
          </cell>
        </row>
        <row r="163">
          <cell r="J163" t="str">
            <v>9789863155256</v>
          </cell>
          <cell r="K163">
            <v>2013</v>
          </cell>
          <cell r="L163" t="str">
            <v>567.023</v>
          </cell>
        </row>
        <row r="164">
          <cell r="J164" t="str">
            <v>9789863154648</v>
          </cell>
          <cell r="K164">
            <v>2013</v>
          </cell>
          <cell r="L164" t="str">
            <v>805.189</v>
          </cell>
        </row>
        <row r="165">
          <cell r="J165" t="str">
            <v>9789863155386</v>
          </cell>
          <cell r="K165">
            <v>2013</v>
          </cell>
          <cell r="L165" t="str">
            <v>567.023</v>
          </cell>
        </row>
        <row r="166">
          <cell r="J166" t="str">
            <v>9789863154846</v>
          </cell>
          <cell r="K166">
            <v>2013</v>
          </cell>
          <cell r="L166" t="str">
            <v>802.8</v>
          </cell>
        </row>
        <row r="167">
          <cell r="J167" t="str">
            <v>9789863154631</v>
          </cell>
          <cell r="K167">
            <v>2013</v>
          </cell>
          <cell r="L167" t="str">
            <v>580</v>
          </cell>
        </row>
        <row r="168">
          <cell r="J168" t="str">
            <v>9789863155157</v>
          </cell>
          <cell r="K168">
            <v>2013</v>
          </cell>
          <cell r="L168" t="str">
            <v>557.12</v>
          </cell>
        </row>
        <row r="169">
          <cell r="J169" t="str">
            <v>9789863154501</v>
          </cell>
          <cell r="K169">
            <v>2013</v>
          </cell>
          <cell r="L169" t="str">
            <v>573.4</v>
          </cell>
        </row>
        <row r="170">
          <cell r="J170" t="str">
            <v>9789863153887</v>
          </cell>
          <cell r="K170">
            <v>2013</v>
          </cell>
          <cell r="L170" t="str">
            <v>561</v>
          </cell>
        </row>
        <row r="171">
          <cell r="J171" t="str">
            <v>9789863154877</v>
          </cell>
          <cell r="K171">
            <v>2013</v>
          </cell>
          <cell r="L171" t="str">
            <v>495.2</v>
          </cell>
        </row>
        <row r="172">
          <cell r="J172" t="str">
            <v>9789863155096</v>
          </cell>
          <cell r="K172">
            <v>2013</v>
          </cell>
          <cell r="L172" t="str">
            <v>567.01</v>
          </cell>
        </row>
        <row r="173">
          <cell r="J173" t="str">
            <v>9789863155225</v>
          </cell>
          <cell r="K173">
            <v>2013</v>
          </cell>
          <cell r="L173" t="str">
            <v>496.55</v>
          </cell>
        </row>
        <row r="174">
          <cell r="J174" t="str">
            <v>9789863155720</v>
          </cell>
          <cell r="K174">
            <v>2013</v>
          </cell>
          <cell r="L174" t="str">
            <v>992</v>
          </cell>
        </row>
        <row r="175">
          <cell r="J175" t="str">
            <v>9789863155713</v>
          </cell>
          <cell r="K175">
            <v>2013</v>
          </cell>
          <cell r="L175" t="str">
            <v>992</v>
          </cell>
        </row>
        <row r="176">
          <cell r="J176" t="str">
            <v>9789863155348</v>
          </cell>
          <cell r="K176">
            <v>2013</v>
          </cell>
          <cell r="L176" t="str">
            <v>805.189</v>
          </cell>
        </row>
        <row r="177">
          <cell r="J177" t="str">
            <v>9789863153658</v>
          </cell>
          <cell r="K177">
            <v>2013</v>
          </cell>
          <cell r="L177" t="str">
            <v>802.7</v>
          </cell>
        </row>
        <row r="178">
          <cell r="J178" t="str">
            <v>9789863155362</v>
          </cell>
          <cell r="K178">
            <v>2013</v>
          </cell>
          <cell r="L178" t="str">
            <v>574.1</v>
          </cell>
        </row>
        <row r="179">
          <cell r="J179" t="str">
            <v>9789863153641</v>
          </cell>
          <cell r="K179">
            <v>2013</v>
          </cell>
          <cell r="L179" t="str">
            <v>522.1</v>
          </cell>
        </row>
        <row r="180">
          <cell r="J180" t="str">
            <v>9789863153788</v>
          </cell>
          <cell r="K180">
            <v>2013</v>
          </cell>
          <cell r="L180" t="str">
            <v>802.02</v>
          </cell>
        </row>
        <row r="181">
          <cell r="J181" t="str">
            <v>9789863155324</v>
          </cell>
          <cell r="K181">
            <v>2013</v>
          </cell>
          <cell r="L181" t="str">
            <v>556.83022</v>
          </cell>
        </row>
        <row r="182">
          <cell r="J182" t="str">
            <v>9789863154921</v>
          </cell>
          <cell r="K182">
            <v>2013</v>
          </cell>
          <cell r="L182" t="str">
            <v>555.56022</v>
          </cell>
        </row>
        <row r="183">
          <cell r="J183" t="str">
            <v>9789863154884</v>
          </cell>
          <cell r="K183">
            <v>2013</v>
          </cell>
          <cell r="L183" t="str">
            <v>337.953</v>
          </cell>
        </row>
        <row r="184">
          <cell r="J184" t="str">
            <v>9789863155027</v>
          </cell>
          <cell r="K184">
            <v>2013</v>
          </cell>
          <cell r="L184" t="str">
            <v>440.13</v>
          </cell>
        </row>
        <row r="185">
          <cell r="J185" t="str">
            <v>9789863155843</v>
          </cell>
          <cell r="K185">
            <v>2013</v>
          </cell>
          <cell r="L185" t="str">
            <v>448.9</v>
          </cell>
        </row>
        <row r="186">
          <cell r="J186" t="str">
            <v>9789863154945</v>
          </cell>
          <cell r="K186">
            <v>2013</v>
          </cell>
          <cell r="L186" t="str">
            <v>547</v>
          </cell>
        </row>
        <row r="187">
          <cell r="J187" t="str">
            <v>9789863155089</v>
          </cell>
          <cell r="K187">
            <v>2013</v>
          </cell>
          <cell r="L187" t="str">
            <v>573.4</v>
          </cell>
        </row>
        <row r="188">
          <cell r="J188" t="str">
            <v>9789863155218</v>
          </cell>
          <cell r="K188">
            <v>2013</v>
          </cell>
          <cell r="L188" t="str">
            <v>526.2022</v>
          </cell>
        </row>
        <row r="189">
          <cell r="J189" t="str">
            <v>9789863154723</v>
          </cell>
          <cell r="K189">
            <v>2013</v>
          </cell>
          <cell r="L189" t="str">
            <v>580</v>
          </cell>
        </row>
        <row r="190">
          <cell r="J190" t="str">
            <v>9789863154815</v>
          </cell>
          <cell r="K190">
            <v>2013</v>
          </cell>
          <cell r="L190" t="str">
            <v>337</v>
          </cell>
        </row>
        <row r="191">
          <cell r="J191" t="str">
            <v>9789863154181</v>
          </cell>
          <cell r="K191">
            <v>2013</v>
          </cell>
          <cell r="L191" t="str">
            <v>500</v>
          </cell>
        </row>
        <row r="192">
          <cell r="J192" t="str">
            <v>9789863154952</v>
          </cell>
          <cell r="K192">
            <v>2013</v>
          </cell>
          <cell r="L192" t="str">
            <v>500</v>
          </cell>
        </row>
        <row r="193">
          <cell r="J193" t="str">
            <v>9789863154372</v>
          </cell>
          <cell r="K193">
            <v>2013</v>
          </cell>
          <cell r="L193" t="str">
            <v>560.22</v>
          </cell>
        </row>
        <row r="194">
          <cell r="J194" t="str">
            <v>9789863154600</v>
          </cell>
          <cell r="K194">
            <v>2013</v>
          </cell>
          <cell r="L194" t="str">
            <v>557</v>
          </cell>
        </row>
        <row r="195">
          <cell r="J195" t="str">
            <v>9789863154983</v>
          </cell>
          <cell r="K195">
            <v>2013</v>
          </cell>
          <cell r="L195" t="str">
            <v>802.8</v>
          </cell>
        </row>
        <row r="196">
          <cell r="J196" t="str">
            <v>9789863153856</v>
          </cell>
          <cell r="K196">
            <v>2013</v>
          </cell>
          <cell r="L196" t="str">
            <v>802.8</v>
          </cell>
        </row>
        <row r="197">
          <cell r="J197" t="str">
            <v>9789863153726</v>
          </cell>
          <cell r="K197">
            <v>2013</v>
          </cell>
          <cell r="L197" t="str">
            <v>496.55</v>
          </cell>
        </row>
        <row r="198">
          <cell r="J198" t="str">
            <v>9789863154853</v>
          </cell>
          <cell r="K198">
            <v>2013</v>
          </cell>
          <cell r="L198" t="str">
            <v>567.023</v>
          </cell>
        </row>
        <row r="199">
          <cell r="J199" t="str">
            <v>9789863153986</v>
          </cell>
          <cell r="K199">
            <v>2013</v>
          </cell>
          <cell r="L199" t="str">
            <v>495</v>
          </cell>
        </row>
        <row r="200">
          <cell r="J200" t="str">
            <v>9789863155058</v>
          </cell>
          <cell r="K200">
            <v>2013</v>
          </cell>
          <cell r="L200" t="str">
            <v>179.2</v>
          </cell>
        </row>
        <row r="201">
          <cell r="J201" t="str">
            <v>9789863153917</v>
          </cell>
          <cell r="K201">
            <v>2013</v>
          </cell>
          <cell r="L201" t="str">
            <v>584.022</v>
          </cell>
        </row>
        <row r="202">
          <cell r="J202" t="str">
            <v>9789863154761</v>
          </cell>
          <cell r="K202">
            <v>2013</v>
          </cell>
          <cell r="L202" t="str">
            <v>443</v>
          </cell>
        </row>
        <row r="203">
          <cell r="J203" t="str">
            <v>9789863154396</v>
          </cell>
          <cell r="K203">
            <v>2013</v>
          </cell>
          <cell r="L203" t="str">
            <v>432.73</v>
          </cell>
        </row>
        <row r="204">
          <cell r="J204" t="str">
            <v>9789863153832</v>
          </cell>
          <cell r="K204">
            <v>2013</v>
          </cell>
          <cell r="L204" t="str">
            <v>805</v>
          </cell>
        </row>
        <row r="205">
          <cell r="J205" t="str">
            <v>9789863155652</v>
          </cell>
          <cell r="K205">
            <v>2013</v>
          </cell>
          <cell r="L205" t="str">
            <v>547.7022</v>
          </cell>
        </row>
        <row r="206">
          <cell r="J206" t="str">
            <v>9789863154518</v>
          </cell>
          <cell r="K206">
            <v>2013</v>
          </cell>
          <cell r="L206" t="str">
            <v>547.7</v>
          </cell>
        </row>
        <row r="207">
          <cell r="J207" t="str">
            <v>9789863155201</v>
          </cell>
          <cell r="K207">
            <v>2013</v>
          </cell>
          <cell r="L207" t="str">
            <v>802.022</v>
          </cell>
        </row>
        <row r="208">
          <cell r="J208" t="str">
            <v>9789863155133</v>
          </cell>
          <cell r="K208">
            <v>2013</v>
          </cell>
          <cell r="L208" t="str">
            <v>573.4022</v>
          </cell>
        </row>
        <row r="209">
          <cell r="J209" t="str">
            <v>9789863154969</v>
          </cell>
          <cell r="K209">
            <v>2013</v>
          </cell>
          <cell r="L209" t="str">
            <v>572.4</v>
          </cell>
        </row>
        <row r="210">
          <cell r="J210" t="str">
            <v>9789863155102</v>
          </cell>
          <cell r="K210">
            <v>2013</v>
          </cell>
          <cell r="L210" t="str">
            <v>561.022</v>
          </cell>
        </row>
        <row r="211">
          <cell r="J211" t="str">
            <v>9789863154785</v>
          </cell>
          <cell r="K211">
            <v>2013</v>
          </cell>
          <cell r="L211" t="str">
            <v>805.189</v>
          </cell>
        </row>
        <row r="212">
          <cell r="J212" t="str">
            <v>9789863155263</v>
          </cell>
          <cell r="K212">
            <v>2013</v>
          </cell>
          <cell r="L212" t="str">
            <v>560</v>
          </cell>
        </row>
        <row r="213">
          <cell r="J213" t="str">
            <v>9789863155553</v>
          </cell>
          <cell r="K213">
            <v>2013</v>
          </cell>
          <cell r="L213" t="str">
            <v>802.8</v>
          </cell>
        </row>
        <row r="214">
          <cell r="J214" t="str">
            <v>9789863155461</v>
          </cell>
          <cell r="K214">
            <v>2013</v>
          </cell>
          <cell r="L214" t="str">
            <v>805.18</v>
          </cell>
        </row>
        <row r="215">
          <cell r="J215" t="str">
            <v>9789863155492</v>
          </cell>
          <cell r="K215">
            <v>2013</v>
          </cell>
          <cell r="L215" t="str">
            <v>805.18</v>
          </cell>
        </row>
        <row r="216">
          <cell r="J216" t="str">
            <v>9789863155478</v>
          </cell>
          <cell r="K216">
            <v>2013</v>
          </cell>
          <cell r="L216" t="str">
            <v>310</v>
          </cell>
        </row>
        <row r="217">
          <cell r="J217" t="str">
            <v>9789863155430</v>
          </cell>
          <cell r="K217">
            <v>2013</v>
          </cell>
          <cell r="L217" t="str">
            <v>495.022</v>
          </cell>
        </row>
        <row r="218">
          <cell r="J218" t="str">
            <v>9789863155584</v>
          </cell>
          <cell r="K218">
            <v>2013</v>
          </cell>
          <cell r="L218" t="str">
            <v>483.8</v>
          </cell>
        </row>
        <row r="219">
          <cell r="J219" t="str">
            <v>9789863155577</v>
          </cell>
          <cell r="K219">
            <v>2013</v>
          </cell>
          <cell r="L219" t="str">
            <v>483.8022</v>
          </cell>
        </row>
        <row r="220">
          <cell r="J220" t="str">
            <v>9789863155607</v>
          </cell>
          <cell r="K220">
            <v>2013</v>
          </cell>
          <cell r="L220" t="str">
            <v>802.8</v>
          </cell>
        </row>
        <row r="221">
          <cell r="J221" t="str">
            <v>9789863155485</v>
          </cell>
          <cell r="K221">
            <v>2013</v>
          </cell>
          <cell r="L221" t="str">
            <v>805.189</v>
          </cell>
        </row>
        <row r="222">
          <cell r="J222" t="str">
            <v>9789863155515</v>
          </cell>
          <cell r="K222">
            <v>2013</v>
          </cell>
          <cell r="L222" t="str">
            <v>805.17</v>
          </cell>
        </row>
        <row r="223">
          <cell r="J223" t="str">
            <v>9789863155676</v>
          </cell>
          <cell r="K223">
            <v>2013</v>
          </cell>
          <cell r="L223" t="str">
            <v>448.6022</v>
          </cell>
        </row>
        <row r="224">
          <cell r="J224" t="str">
            <v>9789863155683</v>
          </cell>
          <cell r="K224">
            <v>2013</v>
          </cell>
          <cell r="L224" t="str">
            <v>312</v>
          </cell>
        </row>
        <row r="225">
          <cell r="J225" t="str">
            <v>9789863155454</v>
          </cell>
          <cell r="K225">
            <v>2013</v>
          </cell>
          <cell r="L225" t="str">
            <v>495.022</v>
          </cell>
        </row>
        <row r="226">
          <cell r="J226" t="str">
            <v>9789863153627</v>
          </cell>
          <cell r="K226">
            <v>2013</v>
          </cell>
          <cell r="L226" t="str">
            <v>802</v>
          </cell>
        </row>
        <row r="227">
          <cell r="J227" t="str">
            <v>9789863153801</v>
          </cell>
          <cell r="K227">
            <v>2013</v>
          </cell>
          <cell r="L227" t="str">
            <v>310</v>
          </cell>
        </row>
        <row r="228">
          <cell r="J228" t="str">
            <v>9789863153863</v>
          </cell>
          <cell r="K228">
            <v>2013</v>
          </cell>
          <cell r="L228" t="str">
            <v>524</v>
          </cell>
        </row>
        <row r="229">
          <cell r="J229" t="str">
            <v>9789863152927</v>
          </cell>
          <cell r="K229">
            <v>2013</v>
          </cell>
          <cell r="L229" t="str">
            <v>524</v>
          </cell>
        </row>
        <row r="230">
          <cell r="J230" t="str">
            <v>9789863153924</v>
          </cell>
          <cell r="K230">
            <v>2013</v>
          </cell>
          <cell r="L230" t="str">
            <v>521</v>
          </cell>
        </row>
        <row r="231">
          <cell r="J231" t="str">
            <v>9789863153733</v>
          </cell>
          <cell r="K231">
            <v>2013</v>
          </cell>
          <cell r="L231" t="str">
            <v>500</v>
          </cell>
        </row>
        <row r="232">
          <cell r="J232" t="str">
            <v>9789863154860</v>
          </cell>
          <cell r="K232">
            <v>2013</v>
          </cell>
          <cell r="L232" t="str">
            <v>805</v>
          </cell>
        </row>
        <row r="233">
          <cell r="J233" t="str">
            <v>9789863155546</v>
          </cell>
          <cell r="K233">
            <v>2013</v>
          </cell>
          <cell r="L233" t="str">
            <v>524</v>
          </cell>
        </row>
        <row r="234">
          <cell r="J234" t="str">
            <v>9789861975498</v>
          </cell>
          <cell r="K234">
            <v>2013</v>
          </cell>
          <cell r="L234" t="str">
            <v>859.6</v>
          </cell>
        </row>
        <row r="235">
          <cell r="J235" t="str">
            <v>9789865913267</v>
          </cell>
          <cell r="K235">
            <v>2013</v>
          </cell>
          <cell r="L235" t="str">
            <v>857.7</v>
          </cell>
        </row>
        <row r="236">
          <cell r="J236" t="str">
            <v>9789861975504</v>
          </cell>
          <cell r="K236">
            <v>2013</v>
          </cell>
          <cell r="L236" t="str">
            <v>225.87</v>
          </cell>
        </row>
        <row r="237">
          <cell r="J237" t="str">
            <v>9789865913311</v>
          </cell>
          <cell r="K237">
            <v>2013</v>
          </cell>
          <cell r="L237" t="str">
            <v>857.7</v>
          </cell>
        </row>
        <row r="238">
          <cell r="J238" t="str">
            <v>9789865913359</v>
          </cell>
          <cell r="K238">
            <v>2013</v>
          </cell>
          <cell r="L238" t="str">
            <v>857.7</v>
          </cell>
        </row>
        <row r="239">
          <cell r="J239" t="str">
            <v>9789865913397</v>
          </cell>
          <cell r="K239">
            <v>2013</v>
          </cell>
          <cell r="L239" t="str">
            <v>857.7</v>
          </cell>
        </row>
        <row r="240">
          <cell r="J240" t="str">
            <v>9789861975436</v>
          </cell>
          <cell r="K240">
            <v>2013</v>
          </cell>
          <cell r="L240" t="str">
            <v>544.8</v>
          </cell>
        </row>
        <row r="241">
          <cell r="J241" t="str">
            <v>9789865913427</v>
          </cell>
          <cell r="K241">
            <v>2013</v>
          </cell>
          <cell r="L241" t="str">
            <v>857.7</v>
          </cell>
        </row>
        <row r="242">
          <cell r="J242" t="str">
            <v>9789865913373</v>
          </cell>
          <cell r="K242">
            <v>2013</v>
          </cell>
          <cell r="L242" t="str">
            <v>857.7</v>
          </cell>
        </row>
        <row r="243">
          <cell r="J243" t="str">
            <v>9789861975443</v>
          </cell>
          <cell r="K243">
            <v>2013</v>
          </cell>
          <cell r="L243" t="str">
            <v>859.6</v>
          </cell>
        </row>
        <row r="244">
          <cell r="J244" t="str">
            <v>9789865913342</v>
          </cell>
          <cell r="K244">
            <v>2013</v>
          </cell>
          <cell r="L244" t="str">
            <v>857.7</v>
          </cell>
        </row>
        <row r="245">
          <cell r="J245" t="str">
            <v>9789865913403</v>
          </cell>
          <cell r="K245">
            <v>2013</v>
          </cell>
          <cell r="L245" t="str">
            <v>857.7</v>
          </cell>
        </row>
        <row r="246">
          <cell r="J246" t="str">
            <v>9789861975375</v>
          </cell>
          <cell r="K246">
            <v>2013</v>
          </cell>
          <cell r="L246" t="str">
            <v>225.87</v>
          </cell>
        </row>
        <row r="247">
          <cell r="J247" t="str">
            <v>9789865913274</v>
          </cell>
          <cell r="K247">
            <v>2013</v>
          </cell>
          <cell r="L247" t="str">
            <v>857.7</v>
          </cell>
        </row>
        <row r="248">
          <cell r="J248" t="str">
            <v>9789865913328</v>
          </cell>
          <cell r="K248">
            <v>2013</v>
          </cell>
          <cell r="L248" t="str">
            <v>857.7</v>
          </cell>
        </row>
        <row r="249">
          <cell r="J249" t="str">
            <v>9789865913380</v>
          </cell>
          <cell r="K249">
            <v>2013</v>
          </cell>
          <cell r="L249" t="str">
            <v>857.7</v>
          </cell>
        </row>
        <row r="250">
          <cell r="J250" t="str">
            <v>9789861975528</v>
          </cell>
          <cell r="K250">
            <v>2013</v>
          </cell>
          <cell r="L250" t="str">
            <v>805.169</v>
          </cell>
        </row>
        <row r="251">
          <cell r="J251" t="str">
            <v>9789865913281</v>
          </cell>
          <cell r="K251">
            <v>2013</v>
          </cell>
          <cell r="L251" t="str">
            <v>857.7</v>
          </cell>
        </row>
        <row r="252">
          <cell r="J252" t="str">
            <v>9789861975412</v>
          </cell>
          <cell r="K252">
            <v>2013</v>
          </cell>
          <cell r="L252" t="str">
            <v>859.6</v>
          </cell>
        </row>
        <row r="253">
          <cell r="J253" t="str">
            <v>9789865913458</v>
          </cell>
          <cell r="K253">
            <v>2013</v>
          </cell>
          <cell r="L253" t="str">
            <v>857.7</v>
          </cell>
        </row>
        <row r="254">
          <cell r="J254" t="str">
            <v>9789865913441</v>
          </cell>
          <cell r="K254">
            <v>2013</v>
          </cell>
          <cell r="L254" t="str">
            <v>857.7</v>
          </cell>
        </row>
        <row r="255">
          <cell r="J255" t="str">
            <v>9789865913526</v>
          </cell>
          <cell r="K255">
            <v>2013</v>
          </cell>
          <cell r="L255" t="str">
            <v>293.3</v>
          </cell>
        </row>
        <row r="256">
          <cell r="J256" t="str">
            <v>9789865913410</v>
          </cell>
          <cell r="K256">
            <v>2013</v>
          </cell>
          <cell r="L256" t="str">
            <v>857.7</v>
          </cell>
        </row>
        <row r="257">
          <cell r="J257" t="str">
            <v>9789865913472</v>
          </cell>
          <cell r="K257">
            <v>2013</v>
          </cell>
          <cell r="L257" t="str">
            <v>857.7</v>
          </cell>
        </row>
        <row r="258">
          <cell r="J258" t="str">
            <v>9789865913465</v>
          </cell>
          <cell r="K258">
            <v>2013</v>
          </cell>
          <cell r="L258" t="str">
            <v>857.7</v>
          </cell>
        </row>
        <row r="259">
          <cell r="J259" t="str">
            <v>9789865913533</v>
          </cell>
          <cell r="K259">
            <v>2013</v>
          </cell>
          <cell r="L259" t="str">
            <v>857.7</v>
          </cell>
        </row>
        <row r="260">
          <cell r="J260" t="str">
            <v>9789865913540</v>
          </cell>
          <cell r="K260">
            <v>2013</v>
          </cell>
          <cell r="L260" t="str">
            <v>857.7</v>
          </cell>
        </row>
        <row r="261">
          <cell r="J261" t="str">
            <v>9789865913557</v>
          </cell>
          <cell r="K261">
            <v>2013</v>
          </cell>
          <cell r="L261" t="str">
            <v>857.7</v>
          </cell>
        </row>
        <row r="262">
          <cell r="J262" t="str">
            <v>9789865913571</v>
          </cell>
          <cell r="K262">
            <v>2013</v>
          </cell>
          <cell r="L262" t="str">
            <v>857.7</v>
          </cell>
        </row>
        <row r="263">
          <cell r="J263" t="str">
            <v>9789865913588</v>
          </cell>
          <cell r="K263">
            <v>2013</v>
          </cell>
          <cell r="L263" t="str">
            <v>857.7</v>
          </cell>
        </row>
        <row r="264">
          <cell r="J264" t="str">
            <v>9789865913564</v>
          </cell>
          <cell r="K264">
            <v>2013</v>
          </cell>
          <cell r="L264" t="str">
            <v>857.7</v>
          </cell>
        </row>
        <row r="265">
          <cell r="J265" t="str">
            <v>9789865913304</v>
          </cell>
          <cell r="K265">
            <v>2013</v>
          </cell>
          <cell r="L265" t="str">
            <v>856.8</v>
          </cell>
        </row>
        <row r="266">
          <cell r="J266" t="str">
            <v>9789865913519</v>
          </cell>
          <cell r="K266">
            <v>2013</v>
          </cell>
          <cell r="L266" t="str">
            <v>856.8</v>
          </cell>
        </row>
        <row r="267">
          <cell r="J267" t="str">
            <v>9789865913502</v>
          </cell>
          <cell r="K267">
            <v>2013</v>
          </cell>
          <cell r="L267" t="str">
            <v>856.8</v>
          </cell>
        </row>
        <row r="268">
          <cell r="J268" t="str">
            <v>9789865913496</v>
          </cell>
          <cell r="K268">
            <v>2013</v>
          </cell>
          <cell r="L268" t="str">
            <v>856.8</v>
          </cell>
        </row>
        <row r="269">
          <cell r="J269" t="str">
            <v>9789865913489</v>
          </cell>
          <cell r="K269">
            <v>2013</v>
          </cell>
          <cell r="L269" t="str">
            <v>857.7</v>
          </cell>
        </row>
        <row r="270">
          <cell r="J270" t="str">
            <v>9789865864071</v>
          </cell>
          <cell r="K270">
            <v>2013</v>
          </cell>
          <cell r="L270" t="str">
            <v>742.1</v>
          </cell>
        </row>
        <row r="271">
          <cell r="J271" t="str">
            <v>9789865864019</v>
          </cell>
          <cell r="K271">
            <v>2013</v>
          </cell>
          <cell r="L271" t="str">
            <v>752.1</v>
          </cell>
        </row>
        <row r="272">
          <cell r="J272" t="str">
            <v>9789865864026</v>
          </cell>
          <cell r="K272">
            <v>2013</v>
          </cell>
          <cell r="L272" t="str">
            <v>859.6</v>
          </cell>
        </row>
        <row r="273">
          <cell r="J273" t="str">
            <v>9789865864033</v>
          </cell>
          <cell r="K273">
            <v>2013</v>
          </cell>
          <cell r="L273" t="str">
            <v>859.6</v>
          </cell>
        </row>
        <row r="274">
          <cell r="J274" t="str">
            <v>9789865864057</v>
          </cell>
          <cell r="K274">
            <v>2013</v>
          </cell>
          <cell r="L274" t="str">
            <v>859.6</v>
          </cell>
        </row>
        <row r="275">
          <cell r="J275" t="str">
            <v>9789865864002</v>
          </cell>
          <cell r="K275">
            <v>2013</v>
          </cell>
          <cell r="L275" t="str">
            <v>859.6</v>
          </cell>
        </row>
        <row r="276">
          <cell r="J276" t="str">
            <v>9789865864064</v>
          </cell>
          <cell r="K276">
            <v>2013</v>
          </cell>
          <cell r="L276" t="str">
            <v>859.6</v>
          </cell>
        </row>
        <row r="277">
          <cell r="J277" t="str">
            <v>9789865864040</v>
          </cell>
          <cell r="K277">
            <v>2013</v>
          </cell>
          <cell r="L277" t="str">
            <v>859.6</v>
          </cell>
        </row>
        <row r="278">
          <cell r="J278" t="str">
            <v>9789577397799</v>
          </cell>
          <cell r="K278">
            <v>2013</v>
          </cell>
          <cell r="L278" t="str">
            <v>733.4702</v>
          </cell>
        </row>
        <row r="279">
          <cell r="J279" t="str">
            <v>9789577397850</v>
          </cell>
          <cell r="K279">
            <v>2013</v>
          </cell>
          <cell r="L279" t="str">
            <v>802.21</v>
          </cell>
        </row>
        <row r="280">
          <cell r="J280" t="str">
            <v>9789577397881</v>
          </cell>
          <cell r="K280">
            <v>2013</v>
          </cell>
          <cell r="L280" t="str">
            <v>811.1</v>
          </cell>
        </row>
        <row r="281">
          <cell r="J281" t="str">
            <v>9789868922525</v>
          </cell>
          <cell r="K281">
            <v>2013</v>
          </cell>
          <cell r="L281" t="str">
            <v>177.2</v>
          </cell>
        </row>
        <row r="282">
          <cell r="J282" t="str">
            <v>9789868922549</v>
          </cell>
          <cell r="K282">
            <v>2013</v>
          </cell>
          <cell r="L282" t="str">
            <v>177.2</v>
          </cell>
        </row>
        <row r="283">
          <cell r="J283" t="str">
            <v>9789868922556</v>
          </cell>
          <cell r="K283">
            <v>2013</v>
          </cell>
          <cell r="L283" t="str">
            <v>177.2</v>
          </cell>
        </row>
        <row r="284">
          <cell r="J284" t="str">
            <v>9789868922563</v>
          </cell>
          <cell r="K284">
            <v>2013</v>
          </cell>
          <cell r="L284" t="str">
            <v>494.35</v>
          </cell>
        </row>
        <row r="285">
          <cell r="J285" t="str">
            <v>9789868877269</v>
          </cell>
          <cell r="K285">
            <v>2013</v>
          </cell>
          <cell r="L285" t="str">
            <v>494.3</v>
          </cell>
        </row>
        <row r="286">
          <cell r="J286" t="str">
            <v>9789868877276</v>
          </cell>
          <cell r="K286">
            <v>2013</v>
          </cell>
          <cell r="L286" t="str">
            <v>592.092</v>
          </cell>
        </row>
        <row r="287">
          <cell r="J287" t="str">
            <v>9789868877283</v>
          </cell>
          <cell r="K287">
            <v>2013</v>
          </cell>
          <cell r="L287" t="str">
            <v>177.2</v>
          </cell>
        </row>
        <row r="288">
          <cell r="J288" t="str">
            <v>9789868922570</v>
          </cell>
          <cell r="K288">
            <v>2013</v>
          </cell>
          <cell r="L288" t="str">
            <v>177.2</v>
          </cell>
        </row>
        <row r="289">
          <cell r="J289" t="str">
            <v>9789868889262</v>
          </cell>
          <cell r="K289">
            <v>2013</v>
          </cell>
          <cell r="L289" t="str">
            <v>781.05</v>
          </cell>
        </row>
        <row r="290">
          <cell r="J290" t="str">
            <v>9789868889279</v>
          </cell>
          <cell r="K290">
            <v>2013</v>
          </cell>
          <cell r="L290" t="str">
            <v>192.107</v>
          </cell>
        </row>
        <row r="291">
          <cell r="J291" t="str">
            <v>9789868889286</v>
          </cell>
          <cell r="K291">
            <v>2013</v>
          </cell>
          <cell r="L291" t="str">
            <v>172.9</v>
          </cell>
        </row>
        <row r="292">
          <cell r="J292" t="str">
            <v>9789868889293</v>
          </cell>
          <cell r="K292">
            <v>2013</v>
          </cell>
          <cell r="L292" t="str">
            <v>192.1</v>
          </cell>
        </row>
        <row r="293">
          <cell r="J293" t="str">
            <v>9789868957152</v>
          </cell>
          <cell r="K293">
            <v>2013</v>
          </cell>
          <cell r="L293" t="str">
            <v>177.2</v>
          </cell>
        </row>
        <row r="294">
          <cell r="J294" t="str">
            <v>9789868877290</v>
          </cell>
          <cell r="K294">
            <v>2013</v>
          </cell>
          <cell r="L294" t="str">
            <v>177.2</v>
          </cell>
        </row>
        <row r="295">
          <cell r="J295" t="str">
            <v>9789868922518</v>
          </cell>
          <cell r="K295">
            <v>2013</v>
          </cell>
          <cell r="L295" t="str">
            <v>177.2</v>
          </cell>
        </row>
        <row r="296">
          <cell r="J296" t="str">
            <v>9789868922532</v>
          </cell>
          <cell r="K296">
            <v>2013</v>
          </cell>
          <cell r="L296" t="str">
            <v>177.2</v>
          </cell>
        </row>
        <row r="297">
          <cell r="J297" t="str">
            <v>9789868877207</v>
          </cell>
          <cell r="K297">
            <v>2013</v>
          </cell>
          <cell r="L297" t="str">
            <v>293.21</v>
          </cell>
        </row>
        <row r="298">
          <cell r="J298" t="str">
            <v>9789868877252</v>
          </cell>
          <cell r="K298">
            <v>2013</v>
          </cell>
          <cell r="L298" t="str">
            <v>177</v>
          </cell>
        </row>
        <row r="299">
          <cell r="J299" t="str">
            <v>9789868922501</v>
          </cell>
          <cell r="K299">
            <v>2013</v>
          </cell>
          <cell r="L299" t="str">
            <v>494.35</v>
          </cell>
        </row>
        <row r="300">
          <cell r="J300" t="str">
            <v>9789866084676</v>
          </cell>
          <cell r="K300">
            <v>2013</v>
          </cell>
          <cell r="L300" t="str">
            <v>494.3</v>
          </cell>
        </row>
        <row r="301">
          <cell r="J301" t="str">
            <v>9789866084614</v>
          </cell>
          <cell r="K301">
            <v>2013</v>
          </cell>
          <cell r="L301">
            <v>494.3</v>
          </cell>
        </row>
        <row r="302">
          <cell r="J302" t="str">
            <v>9789866084652</v>
          </cell>
          <cell r="K302">
            <v>2013</v>
          </cell>
          <cell r="L302" t="str">
            <v>498</v>
          </cell>
        </row>
        <row r="303">
          <cell r="J303" t="str">
            <v>9789866084669</v>
          </cell>
          <cell r="K303">
            <v>2013</v>
          </cell>
          <cell r="L303" t="str">
            <v>494.1</v>
          </cell>
        </row>
        <row r="304">
          <cell r="J304" t="str">
            <v>9789866084645</v>
          </cell>
          <cell r="K304">
            <v>2013</v>
          </cell>
          <cell r="L304" t="str">
            <v>494.3</v>
          </cell>
        </row>
        <row r="305">
          <cell r="J305" t="str">
            <v>9789866084683</v>
          </cell>
          <cell r="K305">
            <v>2013</v>
          </cell>
          <cell r="L305" t="str">
            <v>494.3</v>
          </cell>
        </row>
        <row r="306">
          <cell r="J306" t="str">
            <v>9789866084690</v>
          </cell>
          <cell r="K306">
            <v>2013</v>
          </cell>
          <cell r="L306" t="str">
            <v>494.3</v>
          </cell>
        </row>
        <row r="307">
          <cell r="J307" t="str">
            <v>9789866084713</v>
          </cell>
          <cell r="K307">
            <v>2013</v>
          </cell>
          <cell r="L307" t="str">
            <v>494.3</v>
          </cell>
        </row>
        <row r="308">
          <cell r="J308" t="str">
            <v>9789866084737</v>
          </cell>
          <cell r="K308">
            <v>2013</v>
          </cell>
          <cell r="L308" t="str">
            <v>494.3</v>
          </cell>
        </row>
        <row r="309">
          <cell r="J309" t="str">
            <v>9789866084706</v>
          </cell>
          <cell r="K309">
            <v>2013</v>
          </cell>
          <cell r="L309" t="str">
            <v>494.3</v>
          </cell>
        </row>
        <row r="310">
          <cell r="J310" t="str">
            <v>9789866084720</v>
          </cell>
          <cell r="K310">
            <v>2013</v>
          </cell>
          <cell r="L310" t="str">
            <v>494.3</v>
          </cell>
        </row>
        <row r="311">
          <cell r="J311" t="str">
            <v>9789574515561</v>
          </cell>
          <cell r="K311">
            <v>2013</v>
          </cell>
          <cell r="L311" t="str">
            <v>855</v>
          </cell>
        </row>
        <row r="312">
          <cell r="J312" t="str">
            <v>9789574515578</v>
          </cell>
          <cell r="K312">
            <v>2013</v>
          </cell>
          <cell r="L312" t="str">
            <v>805.18</v>
          </cell>
        </row>
        <row r="313">
          <cell r="J313" t="str">
            <v>9789574515554</v>
          </cell>
          <cell r="K313">
            <v>2013</v>
          </cell>
          <cell r="L313" t="str">
            <v>859.6</v>
          </cell>
        </row>
        <row r="314">
          <cell r="J314" t="str">
            <v>9789574515547</v>
          </cell>
          <cell r="K314">
            <v>2013</v>
          </cell>
          <cell r="L314" t="str">
            <v>859.6</v>
          </cell>
        </row>
        <row r="315">
          <cell r="J315" t="str">
            <v>9789868895218</v>
          </cell>
          <cell r="K315">
            <v>2013</v>
          </cell>
          <cell r="L315" t="str">
            <v>859.6</v>
          </cell>
        </row>
        <row r="316">
          <cell r="J316" t="str">
            <v>9789868895225</v>
          </cell>
          <cell r="K316">
            <v>2013</v>
          </cell>
          <cell r="L316" t="str">
            <v>859.6</v>
          </cell>
        </row>
        <row r="317">
          <cell r="J317" t="str">
            <v>9789868895232</v>
          </cell>
          <cell r="K317">
            <v>2013</v>
          </cell>
          <cell r="L317" t="str">
            <v>496.5</v>
          </cell>
        </row>
        <row r="318">
          <cell r="J318" t="str">
            <v>9789865950262</v>
          </cell>
          <cell r="K318">
            <v>2013</v>
          </cell>
          <cell r="L318" t="str">
            <v>226.65</v>
          </cell>
        </row>
        <row r="319">
          <cell r="J319" t="str">
            <v>9789865950347</v>
          </cell>
          <cell r="K319">
            <v>2013</v>
          </cell>
          <cell r="L319" t="str">
            <v>177.2</v>
          </cell>
        </row>
        <row r="320">
          <cell r="J320" t="str">
            <v>9789865950231</v>
          </cell>
          <cell r="K320">
            <v>2013</v>
          </cell>
          <cell r="L320" t="str">
            <v>192.1</v>
          </cell>
        </row>
        <row r="321">
          <cell r="J321" t="str">
            <v>9789865950279</v>
          </cell>
          <cell r="K321">
            <v>2013</v>
          </cell>
          <cell r="L321" t="str">
            <v>192.1</v>
          </cell>
        </row>
        <row r="322">
          <cell r="J322" t="str">
            <v>9789865950255</v>
          </cell>
          <cell r="K322">
            <v>2013</v>
          </cell>
          <cell r="L322" t="str">
            <v>173.7</v>
          </cell>
        </row>
        <row r="323">
          <cell r="J323" t="str">
            <v>9789865950309</v>
          </cell>
          <cell r="K323">
            <v>2013</v>
          </cell>
          <cell r="L323" t="str">
            <v>173.761</v>
          </cell>
        </row>
        <row r="324">
          <cell r="J324" t="str">
            <v>9789865950385</v>
          </cell>
          <cell r="K324">
            <v>2013</v>
          </cell>
          <cell r="L324" t="str">
            <v>177.2</v>
          </cell>
        </row>
        <row r="325">
          <cell r="J325" t="str">
            <v>9789865950323</v>
          </cell>
          <cell r="K325">
            <v>2013</v>
          </cell>
          <cell r="L325" t="str">
            <v>177.2</v>
          </cell>
        </row>
        <row r="326">
          <cell r="J326" t="str">
            <v>9789865950293</v>
          </cell>
          <cell r="K326">
            <v>2013</v>
          </cell>
          <cell r="L326" t="str">
            <v>177.2</v>
          </cell>
        </row>
        <row r="327">
          <cell r="J327" t="str">
            <v>9789865950330</v>
          </cell>
          <cell r="K327">
            <v>2013</v>
          </cell>
          <cell r="L327" t="str">
            <v>192.1</v>
          </cell>
        </row>
        <row r="328">
          <cell r="J328" t="str">
            <v>9789865950354</v>
          </cell>
          <cell r="K328">
            <v>2013</v>
          </cell>
          <cell r="L328" t="str">
            <v>544.7</v>
          </cell>
        </row>
        <row r="329">
          <cell r="J329" t="str">
            <v>9789865950248</v>
          </cell>
          <cell r="K329">
            <v>2013</v>
          </cell>
          <cell r="L329" t="str">
            <v>177.2</v>
          </cell>
        </row>
        <row r="330">
          <cell r="J330" t="str">
            <v>9789866079818</v>
          </cell>
          <cell r="K330">
            <v>2013</v>
          </cell>
          <cell r="L330" t="str">
            <v>494.35</v>
          </cell>
        </row>
        <row r="331">
          <cell r="J331" t="str">
            <v>9789866079825</v>
          </cell>
          <cell r="K331">
            <v>2013</v>
          </cell>
          <cell r="L331" t="str">
            <v>105</v>
          </cell>
        </row>
        <row r="332">
          <cell r="J332" t="str">
            <v>9789866079832</v>
          </cell>
          <cell r="K332">
            <v>2013</v>
          </cell>
          <cell r="L332" t="str">
            <v>105</v>
          </cell>
        </row>
        <row r="333">
          <cell r="J333" t="str">
            <v>9789866079733</v>
          </cell>
          <cell r="K333">
            <v>2013</v>
          </cell>
          <cell r="L333" t="str">
            <v>528.2</v>
          </cell>
        </row>
        <row r="334">
          <cell r="J334" t="str">
            <v>9789866079795</v>
          </cell>
          <cell r="K334">
            <v>2013</v>
          </cell>
          <cell r="L334" t="str">
            <v>225.4</v>
          </cell>
        </row>
        <row r="335">
          <cell r="J335" t="str">
            <v>9789866079801</v>
          </cell>
          <cell r="K335">
            <v>2013</v>
          </cell>
          <cell r="L335" t="str">
            <v>226.4</v>
          </cell>
        </row>
        <row r="336">
          <cell r="J336" t="str">
            <v>9789866079672</v>
          </cell>
          <cell r="K336">
            <v>2013</v>
          </cell>
          <cell r="L336" t="str">
            <v>857.9</v>
          </cell>
        </row>
        <row r="337">
          <cell r="J337" t="str">
            <v>9789866079702</v>
          </cell>
          <cell r="K337">
            <v>2013</v>
          </cell>
          <cell r="L337" t="str">
            <v>858.9</v>
          </cell>
        </row>
        <row r="338">
          <cell r="J338" t="str">
            <v>9789866079689</v>
          </cell>
          <cell r="K338">
            <v>2013</v>
          </cell>
          <cell r="L338" t="str">
            <v>494</v>
          </cell>
        </row>
        <row r="339">
          <cell r="J339" t="str">
            <v>9789866079719</v>
          </cell>
          <cell r="K339">
            <v>2013</v>
          </cell>
          <cell r="L339" t="str">
            <v>498.96</v>
          </cell>
        </row>
        <row r="340">
          <cell r="J340" t="str">
            <v>9789866079757</v>
          </cell>
          <cell r="K340">
            <v>2013</v>
          </cell>
          <cell r="L340" t="str">
            <v>176.74</v>
          </cell>
        </row>
        <row r="341">
          <cell r="J341" t="str">
            <v>9789866079740</v>
          </cell>
          <cell r="K341">
            <v>2013</v>
          </cell>
          <cell r="L341" t="str">
            <v>177</v>
          </cell>
        </row>
        <row r="342">
          <cell r="J342" t="str">
            <v>9789866079771</v>
          </cell>
          <cell r="K342">
            <v>2013</v>
          </cell>
          <cell r="L342" t="str">
            <v>785.28</v>
          </cell>
        </row>
        <row r="343">
          <cell r="J343" t="str">
            <v>9789866079696</v>
          </cell>
          <cell r="K343">
            <v>2013</v>
          </cell>
          <cell r="L343" t="str">
            <v>173.761</v>
          </cell>
        </row>
        <row r="344">
          <cell r="J344" t="str">
            <v>9789866079726</v>
          </cell>
          <cell r="K344">
            <v>2013</v>
          </cell>
          <cell r="L344" t="str">
            <v>193.1</v>
          </cell>
        </row>
        <row r="345">
          <cell r="J345" t="str">
            <v>9789865950378</v>
          </cell>
          <cell r="K345">
            <v>2013</v>
          </cell>
          <cell r="L345" t="str">
            <v>544.382</v>
          </cell>
        </row>
        <row r="346">
          <cell r="J346" t="str">
            <v>9789865950316</v>
          </cell>
          <cell r="K346">
            <v>2013</v>
          </cell>
          <cell r="L346" t="str">
            <v>494.35</v>
          </cell>
        </row>
        <row r="347">
          <cell r="J347" t="str">
            <v>9789866079788</v>
          </cell>
          <cell r="K347">
            <v>2013</v>
          </cell>
          <cell r="L347" t="str">
            <v>494.01</v>
          </cell>
        </row>
        <row r="348">
          <cell r="J348" t="str">
            <v>9789865950286</v>
          </cell>
          <cell r="K348">
            <v>2013</v>
          </cell>
          <cell r="L348" t="str">
            <v>397</v>
          </cell>
        </row>
        <row r="349">
          <cell r="J349" t="str">
            <v>9789865970147</v>
          </cell>
          <cell r="K349">
            <v>2013</v>
          </cell>
          <cell r="L349" t="str">
            <v>226.65</v>
          </cell>
        </row>
        <row r="350">
          <cell r="J350" t="str">
            <v>9789865970154</v>
          </cell>
          <cell r="K350">
            <v>2013</v>
          </cell>
          <cell r="L350" t="str">
            <v>177.2</v>
          </cell>
        </row>
        <row r="351">
          <cell r="J351" t="str">
            <v>9789865970680</v>
          </cell>
          <cell r="K351">
            <v>2013</v>
          </cell>
          <cell r="L351" t="str">
            <v>292.7</v>
          </cell>
        </row>
        <row r="352">
          <cell r="J352" t="str">
            <v>9789574880843</v>
          </cell>
          <cell r="K352">
            <v>2013</v>
          </cell>
          <cell r="L352" t="str">
            <v>220.1</v>
          </cell>
        </row>
        <row r="353">
          <cell r="J353" t="str">
            <v>9789574880836</v>
          </cell>
          <cell r="K353">
            <v>2013</v>
          </cell>
          <cell r="L353" t="str">
            <v>221.45</v>
          </cell>
        </row>
        <row r="354">
          <cell r="J354" t="str">
            <v>9789865970703</v>
          </cell>
          <cell r="K354">
            <v>2013</v>
          </cell>
          <cell r="L354" t="str">
            <v>226.65</v>
          </cell>
        </row>
        <row r="355">
          <cell r="J355" t="str">
            <v>9789574880850</v>
          </cell>
          <cell r="K355">
            <v>2013</v>
          </cell>
          <cell r="L355" t="str">
            <v>226.65</v>
          </cell>
        </row>
        <row r="356">
          <cell r="J356" t="str">
            <v>9789574880829</v>
          </cell>
          <cell r="K356">
            <v>2013</v>
          </cell>
          <cell r="L356" t="str">
            <v>221.8</v>
          </cell>
        </row>
        <row r="357">
          <cell r="J357" t="str">
            <v>9789866153792</v>
          </cell>
          <cell r="K357">
            <v>2013</v>
          </cell>
          <cell r="L357" t="str">
            <v>781.057</v>
          </cell>
        </row>
        <row r="358">
          <cell r="J358" t="str">
            <v>9789866153815</v>
          </cell>
          <cell r="K358">
            <v>2013</v>
          </cell>
          <cell r="L358" t="str">
            <v>012.4</v>
          </cell>
        </row>
        <row r="359">
          <cell r="J359" t="str">
            <v>9789866153785</v>
          </cell>
          <cell r="K359">
            <v>2013</v>
          </cell>
          <cell r="L359" t="str">
            <v>413.21</v>
          </cell>
        </row>
        <row r="360">
          <cell r="J360" t="str">
            <v>9789866153808</v>
          </cell>
          <cell r="K360">
            <v>2013</v>
          </cell>
          <cell r="L360" t="str">
            <v>192.1</v>
          </cell>
        </row>
        <row r="361">
          <cell r="J361" t="str">
            <v>9789866153839</v>
          </cell>
          <cell r="K361">
            <v>2013</v>
          </cell>
          <cell r="L361" t="str">
            <v>177.2</v>
          </cell>
        </row>
        <row r="362">
          <cell r="J362" t="str">
            <v>9789866153822</v>
          </cell>
          <cell r="K362">
            <v>2013</v>
          </cell>
          <cell r="L362" t="str">
            <v>177.2</v>
          </cell>
        </row>
        <row r="363">
          <cell r="J363" t="str">
            <v>9789866191350</v>
          </cell>
          <cell r="K363">
            <v>2013</v>
          </cell>
          <cell r="L363" t="str">
            <v>737.19</v>
          </cell>
        </row>
        <row r="364">
          <cell r="J364" t="str">
            <v>9789866353260</v>
          </cell>
          <cell r="K364">
            <v>2013</v>
          </cell>
          <cell r="L364" t="str">
            <v>418.2</v>
          </cell>
        </row>
        <row r="365">
          <cell r="J365" t="str">
            <v>9789866353277</v>
          </cell>
          <cell r="K365">
            <v>2013</v>
          </cell>
          <cell r="L365" t="str">
            <v>418.2</v>
          </cell>
        </row>
        <row r="366">
          <cell r="J366" t="str">
            <v>9789868820425</v>
          </cell>
          <cell r="K366">
            <v>2013</v>
          </cell>
          <cell r="L366" t="str">
            <v>628.7</v>
          </cell>
        </row>
        <row r="367">
          <cell r="J367" t="str">
            <v>9789866286636</v>
          </cell>
          <cell r="K367">
            <v>2013</v>
          </cell>
          <cell r="L367" t="str">
            <v>900</v>
          </cell>
        </row>
        <row r="368">
          <cell r="J368" t="str">
            <v>9789577528940</v>
          </cell>
          <cell r="K368">
            <v>2013</v>
          </cell>
          <cell r="L368" t="str">
            <v>802</v>
          </cell>
        </row>
        <row r="369">
          <cell r="J369" t="str">
            <v>9789868891654</v>
          </cell>
          <cell r="K369">
            <v>2013</v>
          </cell>
          <cell r="L369" t="str">
            <v>580.1655</v>
          </cell>
        </row>
        <row r="370">
          <cell r="J370" t="str">
            <v>9789860363326</v>
          </cell>
          <cell r="K370">
            <v>2013</v>
          </cell>
          <cell r="L370" t="str">
            <v>030.7</v>
          </cell>
        </row>
        <row r="371">
          <cell r="J371" t="str">
            <v>9789860363333</v>
          </cell>
          <cell r="K371">
            <v>2013</v>
          </cell>
          <cell r="L371" t="str">
            <v>030.7</v>
          </cell>
        </row>
        <row r="372">
          <cell r="J372" t="str">
            <v>9789868891692</v>
          </cell>
          <cell r="K372">
            <v>2013</v>
          </cell>
          <cell r="L372" t="str">
            <v>601.92</v>
          </cell>
        </row>
        <row r="373">
          <cell r="J373" t="str">
            <v>9789868891685</v>
          </cell>
          <cell r="K373">
            <v>2013</v>
          </cell>
          <cell r="L373" t="str">
            <v>601.3</v>
          </cell>
        </row>
        <row r="374">
          <cell r="J374" t="str">
            <v>9789866286643</v>
          </cell>
          <cell r="K374">
            <v>2013</v>
          </cell>
          <cell r="L374" t="str">
            <v>578.07</v>
          </cell>
        </row>
        <row r="375">
          <cell r="J375" t="str">
            <v>9789868961524</v>
          </cell>
          <cell r="K375">
            <v>2013</v>
          </cell>
          <cell r="L375" t="str">
            <v>802.183</v>
          </cell>
        </row>
        <row r="376">
          <cell r="J376" t="str">
            <v>9789868961531</v>
          </cell>
          <cell r="K376">
            <v>2013</v>
          </cell>
          <cell r="L376" t="str">
            <v>802.183</v>
          </cell>
        </row>
        <row r="377">
          <cell r="J377" t="str">
            <v>9789868961548</v>
          </cell>
          <cell r="K377">
            <v>2013</v>
          </cell>
          <cell r="L377" t="str">
            <v>802.183</v>
          </cell>
        </row>
        <row r="378">
          <cell r="J378" t="str">
            <v>9789865792022</v>
          </cell>
          <cell r="K378">
            <v>2013</v>
          </cell>
          <cell r="L378" t="str">
            <v>579.907</v>
          </cell>
        </row>
        <row r="379">
          <cell r="J379" t="str">
            <v>9789865792015</v>
          </cell>
          <cell r="K379">
            <v>2013</v>
          </cell>
          <cell r="L379" t="str">
            <v>848.6</v>
          </cell>
        </row>
        <row r="380">
          <cell r="J380" t="str">
            <v>9789866080623</v>
          </cell>
          <cell r="K380">
            <v>2013</v>
          </cell>
          <cell r="L380" t="str">
            <v>415.53</v>
          </cell>
        </row>
        <row r="381">
          <cell r="J381" t="str">
            <v>9789866080647</v>
          </cell>
          <cell r="K381">
            <v>2013</v>
          </cell>
          <cell r="L381" t="str">
            <v>805.18</v>
          </cell>
        </row>
        <row r="382">
          <cell r="J382" t="str">
            <v>9789866080609</v>
          </cell>
          <cell r="K382">
            <v>2013</v>
          </cell>
          <cell r="L382" t="str">
            <v>610</v>
          </cell>
        </row>
        <row r="383">
          <cell r="J383" t="str">
            <v>9789866080593</v>
          </cell>
          <cell r="K383">
            <v>2013</v>
          </cell>
          <cell r="L383" t="str">
            <v>411.3</v>
          </cell>
        </row>
        <row r="384">
          <cell r="J384" t="str">
            <v>9789866080654</v>
          </cell>
          <cell r="K384">
            <v>2013</v>
          </cell>
          <cell r="L384" t="str">
            <v>420</v>
          </cell>
        </row>
        <row r="385">
          <cell r="J385" t="str">
            <v>9789866436406</v>
          </cell>
          <cell r="K385">
            <v>2013</v>
          </cell>
          <cell r="L385" t="str">
            <v>192.1</v>
          </cell>
        </row>
        <row r="386">
          <cell r="J386" t="str">
            <v>9789866436420</v>
          </cell>
          <cell r="K386">
            <v>2013</v>
          </cell>
          <cell r="L386" t="str">
            <v>175.9</v>
          </cell>
        </row>
        <row r="387">
          <cell r="J387" t="str">
            <v>9789865988357</v>
          </cell>
          <cell r="K387">
            <v>2013</v>
          </cell>
          <cell r="L387" t="str">
            <v>859.6</v>
          </cell>
        </row>
        <row r="388">
          <cell r="J388" t="str">
            <v>9789865988395</v>
          </cell>
          <cell r="K388">
            <v>2013</v>
          </cell>
          <cell r="L388" t="str">
            <v>859.6</v>
          </cell>
        </row>
        <row r="389">
          <cell r="J389" t="str">
            <v>9789865988371</v>
          </cell>
          <cell r="K389">
            <v>2013</v>
          </cell>
          <cell r="L389" t="str">
            <v>859.6</v>
          </cell>
        </row>
        <row r="390">
          <cell r="J390" t="str">
            <v>9789865988302</v>
          </cell>
          <cell r="K390">
            <v>2013</v>
          </cell>
          <cell r="L390" t="str">
            <v>859.6</v>
          </cell>
        </row>
        <row r="391">
          <cell r="J391" t="str">
            <v>9789865988364</v>
          </cell>
          <cell r="K391">
            <v>2013</v>
          </cell>
          <cell r="L391" t="str">
            <v>859.6</v>
          </cell>
        </row>
        <row r="392">
          <cell r="J392" t="str">
            <v>9789865988326</v>
          </cell>
          <cell r="K392">
            <v>2013</v>
          </cell>
          <cell r="L392" t="str">
            <v>859.6</v>
          </cell>
        </row>
        <row r="393">
          <cell r="J393" t="str">
            <v>9789865988425</v>
          </cell>
          <cell r="K393">
            <v>2013</v>
          </cell>
          <cell r="L393" t="str">
            <v>859.6</v>
          </cell>
        </row>
        <row r="394">
          <cell r="J394" t="str">
            <v>9789865988388</v>
          </cell>
          <cell r="K394">
            <v>2013</v>
          </cell>
          <cell r="L394" t="str">
            <v>859.6</v>
          </cell>
        </row>
        <row r="395">
          <cell r="J395" t="str">
            <v>9789865988432</v>
          </cell>
          <cell r="K395">
            <v>2013</v>
          </cell>
          <cell r="L395" t="str">
            <v>859.6</v>
          </cell>
        </row>
        <row r="396">
          <cell r="J396" t="str">
            <v>9789868738126</v>
          </cell>
          <cell r="K396">
            <v>2013</v>
          </cell>
          <cell r="L396" t="str">
            <v>434.251</v>
          </cell>
        </row>
        <row r="397">
          <cell r="J397" t="str">
            <v>9789867193353</v>
          </cell>
          <cell r="K397">
            <v>2013</v>
          </cell>
          <cell r="L397" t="str">
            <v>521.4</v>
          </cell>
        </row>
        <row r="398">
          <cell r="J398" t="str">
            <v>9789575748937</v>
          </cell>
          <cell r="K398">
            <v>2013</v>
          </cell>
          <cell r="L398" t="str">
            <v>859.6</v>
          </cell>
        </row>
        <row r="399">
          <cell r="J399" t="str">
            <v>9789575748913</v>
          </cell>
          <cell r="K399">
            <v>2013</v>
          </cell>
          <cell r="L399" t="str">
            <v>859.9</v>
          </cell>
        </row>
        <row r="400">
          <cell r="J400" t="str">
            <v>9789575748944</v>
          </cell>
          <cell r="K400">
            <v>2013</v>
          </cell>
          <cell r="L400" t="str">
            <v>859.6</v>
          </cell>
        </row>
        <row r="401">
          <cell r="J401" t="str">
            <v>9789575749002</v>
          </cell>
          <cell r="K401">
            <v>2013</v>
          </cell>
          <cell r="L401" t="str">
            <v>859.6</v>
          </cell>
        </row>
        <row r="402">
          <cell r="J402" t="str">
            <v>9789575749019</v>
          </cell>
          <cell r="K402">
            <v>2013</v>
          </cell>
          <cell r="L402" t="str">
            <v>523.313</v>
          </cell>
        </row>
        <row r="403">
          <cell r="J403" t="str">
            <v>9789575748999</v>
          </cell>
          <cell r="K403">
            <v>2013</v>
          </cell>
          <cell r="L403" t="str">
            <v>859.6</v>
          </cell>
        </row>
        <row r="404">
          <cell r="J404" t="str">
            <v>9789575748968</v>
          </cell>
          <cell r="K404">
            <v>2013</v>
          </cell>
          <cell r="L404" t="str">
            <v>538.5</v>
          </cell>
        </row>
        <row r="405">
          <cell r="J405" t="str">
            <v>9789575748975</v>
          </cell>
          <cell r="K405">
            <v>2013</v>
          </cell>
          <cell r="L405" t="str">
            <v>859.9</v>
          </cell>
        </row>
        <row r="406">
          <cell r="J406" t="str">
            <v>9789575748982</v>
          </cell>
          <cell r="K406">
            <v>2013</v>
          </cell>
          <cell r="L406" t="str">
            <v>859.6</v>
          </cell>
        </row>
        <row r="407">
          <cell r="J407" t="str">
            <v>9789575749040</v>
          </cell>
          <cell r="K407">
            <v>2013</v>
          </cell>
          <cell r="L407" t="str">
            <v>859.6</v>
          </cell>
        </row>
        <row r="408">
          <cell r="J408" t="str">
            <v>9789575749033</v>
          </cell>
          <cell r="K408">
            <v>2013</v>
          </cell>
          <cell r="L408" t="str">
            <v>180</v>
          </cell>
        </row>
        <row r="409">
          <cell r="J409" t="str">
            <v>9789575749125</v>
          </cell>
          <cell r="K409">
            <v>2013</v>
          </cell>
          <cell r="L409" t="str">
            <v>177.2</v>
          </cell>
        </row>
        <row r="410">
          <cell r="J410" t="str">
            <v>9789575749132</v>
          </cell>
          <cell r="K410">
            <v>2013</v>
          </cell>
          <cell r="L410" t="str">
            <v>177.2</v>
          </cell>
        </row>
        <row r="411">
          <cell r="J411" t="str">
            <v>9789575749187</v>
          </cell>
          <cell r="K411">
            <v>2013</v>
          </cell>
          <cell r="L411" t="str">
            <v>783.3886</v>
          </cell>
        </row>
        <row r="412">
          <cell r="J412" t="str">
            <v>9789571721620</v>
          </cell>
          <cell r="K412">
            <v>2013</v>
          </cell>
          <cell r="L412" t="str">
            <v>272.15</v>
          </cell>
        </row>
        <row r="413">
          <cell r="J413" t="str">
            <v>9789868923010</v>
          </cell>
          <cell r="K413">
            <v>2013</v>
          </cell>
          <cell r="L413" t="str">
            <v>294.1</v>
          </cell>
        </row>
        <row r="414">
          <cell r="J414" t="str">
            <v>9789868923003</v>
          </cell>
          <cell r="K414">
            <v>2013</v>
          </cell>
          <cell r="L414" t="str">
            <v>427.1</v>
          </cell>
        </row>
        <row r="415">
          <cell r="J415" t="str">
            <v>9789866546600</v>
          </cell>
          <cell r="K415">
            <v>2013</v>
          </cell>
          <cell r="L415" t="str">
            <v>177.2</v>
          </cell>
        </row>
        <row r="416">
          <cell r="J416" t="str">
            <v>9789576938092</v>
          </cell>
          <cell r="K416">
            <v>2013</v>
          </cell>
          <cell r="L416" t="str">
            <v>411.18</v>
          </cell>
        </row>
        <row r="417">
          <cell r="J417" t="str">
            <v>9789881660077</v>
          </cell>
          <cell r="K417">
            <v>2013</v>
          </cell>
          <cell r="L417" t="str">
            <v>673.869</v>
          </cell>
        </row>
        <row r="418">
          <cell r="J418" t="str">
            <v>9789866490910</v>
          </cell>
          <cell r="K418">
            <v>2013</v>
          </cell>
          <cell r="L418" t="str">
            <v>538.707</v>
          </cell>
        </row>
        <row r="419">
          <cell r="J419" t="str">
            <v>9789866490927</v>
          </cell>
          <cell r="K419">
            <v>2013</v>
          </cell>
          <cell r="L419" t="str">
            <v>831.86</v>
          </cell>
        </row>
        <row r="420">
          <cell r="J420" t="str">
            <v>9789866490934</v>
          </cell>
          <cell r="K420">
            <v>2013</v>
          </cell>
          <cell r="L420" t="str">
            <v>855</v>
          </cell>
        </row>
        <row r="421">
          <cell r="J421" t="str">
            <v>9789865813024</v>
          </cell>
          <cell r="K421">
            <v>2013</v>
          </cell>
          <cell r="L421" t="str">
            <v>851.486</v>
          </cell>
        </row>
        <row r="422">
          <cell r="J422" t="str">
            <v>9789865813000</v>
          </cell>
          <cell r="K422">
            <v>2013</v>
          </cell>
          <cell r="L422" t="str">
            <v>538.7833</v>
          </cell>
        </row>
        <row r="423">
          <cell r="J423" t="str">
            <v>9789866490958</v>
          </cell>
          <cell r="K423">
            <v>2013</v>
          </cell>
          <cell r="L423" t="str">
            <v>855</v>
          </cell>
        </row>
        <row r="424">
          <cell r="J424" t="str">
            <v>9789865813017</v>
          </cell>
          <cell r="K424">
            <v>2013</v>
          </cell>
          <cell r="L424" t="str">
            <v>855</v>
          </cell>
        </row>
        <row r="425">
          <cell r="J425" t="str">
            <v>9789866490941</v>
          </cell>
          <cell r="K425">
            <v>2013</v>
          </cell>
          <cell r="L425" t="str">
            <v>857.63</v>
          </cell>
        </row>
        <row r="426">
          <cell r="J426" t="str">
            <v>9789866490965</v>
          </cell>
          <cell r="K426">
            <v>2013</v>
          </cell>
          <cell r="L426" t="str">
            <v>857.61</v>
          </cell>
        </row>
        <row r="427">
          <cell r="J427" t="str">
            <v>9789862483077</v>
          </cell>
          <cell r="K427">
            <v>2013</v>
          </cell>
          <cell r="L427" t="str">
            <v>803.28</v>
          </cell>
        </row>
        <row r="428">
          <cell r="J428" t="str">
            <v>9789862483275</v>
          </cell>
          <cell r="K428">
            <v>2013</v>
          </cell>
          <cell r="L428" t="str">
            <v>803.28</v>
          </cell>
        </row>
        <row r="429">
          <cell r="J429" t="str">
            <v>9789862481813</v>
          </cell>
          <cell r="K429">
            <v>2013</v>
          </cell>
          <cell r="L429" t="str">
            <v>803.28</v>
          </cell>
        </row>
        <row r="430">
          <cell r="J430" t="str">
            <v>9789862483046</v>
          </cell>
          <cell r="K430">
            <v>2013</v>
          </cell>
          <cell r="L430" t="str">
            <v>805.18</v>
          </cell>
        </row>
        <row r="431">
          <cell r="J431" t="str">
            <v>9789862482919</v>
          </cell>
          <cell r="K431">
            <v>2013</v>
          </cell>
          <cell r="L431" t="str">
            <v>803.189</v>
          </cell>
        </row>
        <row r="432">
          <cell r="J432" t="str">
            <v>9789862483015</v>
          </cell>
          <cell r="K432">
            <v>2013</v>
          </cell>
          <cell r="L432" t="str">
            <v>732.9</v>
          </cell>
        </row>
        <row r="433">
          <cell r="J433" t="str">
            <v>9789865916138</v>
          </cell>
          <cell r="K433">
            <v>2013</v>
          </cell>
          <cell r="L433" t="str">
            <v>771.9</v>
          </cell>
        </row>
        <row r="434">
          <cell r="J434" t="str">
            <v>9789865916145</v>
          </cell>
          <cell r="K434">
            <v>2013</v>
          </cell>
          <cell r="L434" t="str">
            <v>992</v>
          </cell>
        </row>
        <row r="435">
          <cell r="J435" t="str">
            <v>EBK1020000027</v>
          </cell>
          <cell r="K435">
            <v>2013</v>
          </cell>
          <cell r="L435" t="str">
            <v>177.2</v>
          </cell>
        </row>
        <row r="436">
          <cell r="J436" t="str">
            <v>9789628748303</v>
          </cell>
          <cell r="K436">
            <v>2013</v>
          </cell>
          <cell r="L436" t="str">
            <v>910.16</v>
          </cell>
        </row>
        <row r="437">
          <cell r="J437" t="str">
            <v>9789881207425</v>
          </cell>
          <cell r="K437">
            <v>2013</v>
          </cell>
          <cell r="L437" t="str">
            <v>112</v>
          </cell>
        </row>
        <row r="438">
          <cell r="J438" t="str">
            <v>9789881207418</v>
          </cell>
          <cell r="K438">
            <v>2013</v>
          </cell>
          <cell r="L438" t="str">
            <v>290</v>
          </cell>
        </row>
        <row r="439">
          <cell r="J439" t="str">
            <v>9789881207432</v>
          </cell>
          <cell r="K439">
            <v>2013</v>
          </cell>
          <cell r="L439" t="str">
            <v>732.9</v>
          </cell>
        </row>
        <row r="440">
          <cell r="J440" t="str">
            <v>9789881207449_3</v>
          </cell>
          <cell r="K440">
            <v>2013</v>
          </cell>
          <cell r="L440" t="str">
            <v>782</v>
          </cell>
        </row>
        <row r="441">
          <cell r="J441" t="str">
            <v>9789881207449_1</v>
          </cell>
          <cell r="K441">
            <v>2013</v>
          </cell>
          <cell r="L441" t="str">
            <v>782</v>
          </cell>
        </row>
        <row r="442">
          <cell r="J442" t="str">
            <v>9789881207449_2</v>
          </cell>
          <cell r="K442">
            <v>2013</v>
          </cell>
          <cell r="L442" t="str">
            <v>782</v>
          </cell>
        </row>
        <row r="443">
          <cell r="J443" t="str">
            <v>9789868902145</v>
          </cell>
          <cell r="K443">
            <v>2013</v>
          </cell>
          <cell r="L443" t="str">
            <v>800.7</v>
          </cell>
        </row>
        <row r="444">
          <cell r="J444" t="str">
            <v>9789866439957</v>
          </cell>
          <cell r="K444">
            <v>2013</v>
          </cell>
          <cell r="L444" t="str">
            <v>191.9</v>
          </cell>
        </row>
        <row r="445">
          <cell r="J445" t="str">
            <v>9789866070730</v>
          </cell>
          <cell r="K445">
            <v>2013</v>
          </cell>
          <cell r="L445" t="str">
            <v>177.3</v>
          </cell>
        </row>
        <row r="446">
          <cell r="J446" t="str">
            <v>9789866282737</v>
          </cell>
          <cell r="K446">
            <v>2013</v>
          </cell>
          <cell r="L446" t="str">
            <v>528.2</v>
          </cell>
        </row>
        <row r="447">
          <cell r="J447" t="str">
            <v>9789865886042</v>
          </cell>
          <cell r="K447">
            <v>2013</v>
          </cell>
          <cell r="L447" t="str">
            <v>176.52</v>
          </cell>
        </row>
        <row r="448">
          <cell r="J448" t="str">
            <v>9789868888029</v>
          </cell>
          <cell r="K448">
            <v>2013</v>
          </cell>
          <cell r="L448" t="str">
            <v>420.26</v>
          </cell>
        </row>
        <row r="449">
          <cell r="J449" t="str">
            <v>9789866070709</v>
          </cell>
          <cell r="K449">
            <v>2013</v>
          </cell>
          <cell r="L449" t="str">
            <v>494.35</v>
          </cell>
        </row>
        <row r="450">
          <cell r="J450" t="str">
            <v>9789866282744</v>
          </cell>
          <cell r="K450">
            <v>2013</v>
          </cell>
          <cell r="L450" t="str">
            <v>803.269</v>
          </cell>
        </row>
        <row r="451">
          <cell r="J451" t="str">
            <v>9789865886028</v>
          </cell>
          <cell r="K451">
            <v>2013</v>
          </cell>
          <cell r="L451" t="str">
            <v>192.32</v>
          </cell>
        </row>
        <row r="452">
          <cell r="J452" t="str">
            <v>9789866070723</v>
          </cell>
          <cell r="K452">
            <v>2013</v>
          </cell>
          <cell r="L452" t="str">
            <v>997</v>
          </cell>
        </row>
        <row r="453">
          <cell r="J453" t="str">
            <v>9789865886059</v>
          </cell>
          <cell r="K453">
            <v>2013</v>
          </cell>
          <cell r="L453" t="str">
            <v>177.2</v>
          </cell>
        </row>
        <row r="454">
          <cell r="J454" t="str">
            <v>9789865886066</v>
          </cell>
          <cell r="K454">
            <v>2013</v>
          </cell>
          <cell r="L454" t="str">
            <v>177.2</v>
          </cell>
        </row>
        <row r="455">
          <cell r="J455" t="str">
            <v>9789868888067</v>
          </cell>
          <cell r="K455">
            <v>2013</v>
          </cell>
          <cell r="L455" t="str">
            <v>294.022</v>
          </cell>
        </row>
        <row r="456">
          <cell r="J456" t="str">
            <v>9789868888050</v>
          </cell>
          <cell r="K456">
            <v>2013</v>
          </cell>
          <cell r="L456" t="str">
            <v>420.26</v>
          </cell>
        </row>
        <row r="457">
          <cell r="J457" t="str">
            <v>9789868895546</v>
          </cell>
          <cell r="K457">
            <v>2013</v>
          </cell>
          <cell r="L457" t="str">
            <v>805.169</v>
          </cell>
        </row>
        <row r="458">
          <cell r="J458" t="str">
            <v>9789866439988</v>
          </cell>
          <cell r="K458">
            <v>2013</v>
          </cell>
          <cell r="L458" t="str">
            <v>859.6</v>
          </cell>
        </row>
        <row r="459">
          <cell r="J459" t="str">
            <v>9789866070761</v>
          </cell>
          <cell r="K459">
            <v>2013</v>
          </cell>
          <cell r="L459" t="str">
            <v>177.2</v>
          </cell>
        </row>
        <row r="460">
          <cell r="J460" t="str">
            <v>9789866070747</v>
          </cell>
          <cell r="K460">
            <v>2013</v>
          </cell>
          <cell r="L460" t="str">
            <v>173.7</v>
          </cell>
        </row>
        <row r="461">
          <cell r="J461" t="str">
            <v>9789866070754</v>
          </cell>
          <cell r="K461">
            <v>2013</v>
          </cell>
          <cell r="L461" t="str">
            <v>610.9</v>
          </cell>
        </row>
        <row r="462">
          <cell r="J462" t="str">
            <v>9789866070693</v>
          </cell>
          <cell r="K462">
            <v>2013</v>
          </cell>
          <cell r="L462" t="str">
            <v>177.2</v>
          </cell>
        </row>
        <row r="463">
          <cell r="J463" t="str">
            <v>9789866282751</v>
          </cell>
          <cell r="K463">
            <v>2013</v>
          </cell>
          <cell r="L463" t="str">
            <v>803.188</v>
          </cell>
        </row>
        <row r="464">
          <cell r="J464" t="str">
            <v>9789866439971</v>
          </cell>
          <cell r="K464">
            <v>2013</v>
          </cell>
          <cell r="L464" t="str">
            <v>859.6</v>
          </cell>
        </row>
        <row r="465">
          <cell r="J465" t="str">
            <v>9789865886035</v>
          </cell>
          <cell r="K465">
            <v>2013</v>
          </cell>
          <cell r="L465" t="str">
            <v>177.2</v>
          </cell>
        </row>
        <row r="466">
          <cell r="J466" t="str">
            <v>9789866439964</v>
          </cell>
          <cell r="K466">
            <v>2013</v>
          </cell>
          <cell r="L466" t="str">
            <v>859.6</v>
          </cell>
        </row>
        <row r="467">
          <cell r="J467" t="str">
            <v>9789868888043</v>
          </cell>
          <cell r="K467">
            <v>2013</v>
          </cell>
          <cell r="L467" t="str">
            <v>997.7</v>
          </cell>
        </row>
        <row r="468">
          <cell r="J468" t="str">
            <v>9789868888036</v>
          </cell>
          <cell r="K468">
            <v>2013</v>
          </cell>
          <cell r="L468" t="str">
            <v>428.82</v>
          </cell>
        </row>
        <row r="469">
          <cell r="J469" t="str">
            <v>9789866070679</v>
          </cell>
          <cell r="K469">
            <v>2013</v>
          </cell>
          <cell r="L469" t="str">
            <v>494.35</v>
          </cell>
        </row>
        <row r="470">
          <cell r="J470" t="str">
            <v>9789868895553</v>
          </cell>
          <cell r="K470">
            <v>2013</v>
          </cell>
          <cell r="L470" t="str">
            <v>803.269</v>
          </cell>
        </row>
        <row r="471">
          <cell r="J471" t="str">
            <v>9789865886158</v>
          </cell>
          <cell r="K471">
            <v>2013</v>
          </cell>
          <cell r="L471" t="str">
            <v>177.2</v>
          </cell>
        </row>
        <row r="472">
          <cell r="J472" t="str">
            <v>9789865886097</v>
          </cell>
          <cell r="K472">
            <v>2013</v>
          </cell>
          <cell r="L472" t="str">
            <v>192.32</v>
          </cell>
        </row>
        <row r="473">
          <cell r="J473" t="str">
            <v>9789865886134</v>
          </cell>
          <cell r="K473">
            <v>2013</v>
          </cell>
          <cell r="L473" t="str">
            <v>224.515</v>
          </cell>
        </row>
        <row r="474">
          <cell r="J474" t="str">
            <v>9789865886110</v>
          </cell>
          <cell r="K474">
            <v>2013</v>
          </cell>
          <cell r="L474" t="str">
            <v>177.2</v>
          </cell>
        </row>
        <row r="475">
          <cell r="J475" t="str">
            <v>9789865886080</v>
          </cell>
          <cell r="K475">
            <v>2013</v>
          </cell>
          <cell r="L475" t="str">
            <v>191.9</v>
          </cell>
        </row>
        <row r="476">
          <cell r="J476" t="str">
            <v>9789865886127</v>
          </cell>
          <cell r="K476">
            <v>2013</v>
          </cell>
          <cell r="L476" t="str">
            <v>177.2</v>
          </cell>
        </row>
        <row r="477">
          <cell r="J477" t="str">
            <v>9789865886103</v>
          </cell>
          <cell r="K477">
            <v>2013</v>
          </cell>
          <cell r="L477" t="str">
            <v>544.31</v>
          </cell>
        </row>
        <row r="478">
          <cell r="J478" t="str">
            <v>9789865886073</v>
          </cell>
          <cell r="K478">
            <v>2013</v>
          </cell>
          <cell r="L478" t="str">
            <v>544.7</v>
          </cell>
        </row>
        <row r="479">
          <cell r="J479" t="str">
            <v>9789865862022</v>
          </cell>
          <cell r="K479">
            <v>2013</v>
          </cell>
          <cell r="L479" t="str">
            <v>859.6</v>
          </cell>
        </row>
        <row r="480">
          <cell r="J480" t="str">
            <v>9789865862015</v>
          </cell>
          <cell r="K480">
            <v>2013</v>
          </cell>
          <cell r="L480" t="str">
            <v>857.7</v>
          </cell>
        </row>
        <row r="481">
          <cell r="J481" t="str">
            <v>9789865862008</v>
          </cell>
          <cell r="K481">
            <v>2013</v>
          </cell>
          <cell r="L481" t="str">
            <v>191.9</v>
          </cell>
        </row>
        <row r="482">
          <cell r="J482" t="str">
            <v>9789865862039</v>
          </cell>
          <cell r="K482">
            <v>2013</v>
          </cell>
          <cell r="L482" t="str">
            <v>528.2</v>
          </cell>
        </row>
        <row r="483">
          <cell r="J483" t="str">
            <v>9789865862046</v>
          </cell>
          <cell r="K483">
            <v>2013</v>
          </cell>
          <cell r="L483" t="str">
            <v>859.6</v>
          </cell>
        </row>
        <row r="484">
          <cell r="J484" t="str">
            <v>9789868888081</v>
          </cell>
          <cell r="K484">
            <v>2013</v>
          </cell>
          <cell r="L484" t="str">
            <v>815.96</v>
          </cell>
        </row>
        <row r="485">
          <cell r="J485" t="str">
            <v>9789868914711</v>
          </cell>
          <cell r="K485">
            <v>2013</v>
          </cell>
          <cell r="L485" t="str">
            <v>296</v>
          </cell>
        </row>
        <row r="486">
          <cell r="J486" t="str">
            <v>9789868914704</v>
          </cell>
          <cell r="K486">
            <v>2013</v>
          </cell>
          <cell r="L486" t="str">
            <v>047</v>
          </cell>
        </row>
        <row r="487">
          <cell r="J487" t="str">
            <v>9789868914759</v>
          </cell>
          <cell r="K487">
            <v>2013</v>
          </cell>
          <cell r="L487" t="str">
            <v>294.1</v>
          </cell>
        </row>
        <row r="488">
          <cell r="J488" t="str">
            <v>9789868914728</v>
          </cell>
          <cell r="K488">
            <v>2013</v>
          </cell>
          <cell r="L488" t="str">
            <v>997</v>
          </cell>
        </row>
        <row r="489">
          <cell r="J489" t="str">
            <v>9789868888074</v>
          </cell>
          <cell r="K489">
            <v>2013</v>
          </cell>
          <cell r="L489" t="str">
            <v>293.1</v>
          </cell>
        </row>
        <row r="490">
          <cell r="J490" t="str">
            <v>9789868888098</v>
          </cell>
          <cell r="K490">
            <v>2013</v>
          </cell>
          <cell r="L490" t="str">
            <v>859.6</v>
          </cell>
        </row>
        <row r="491">
          <cell r="J491" t="str">
            <v>9789868914735</v>
          </cell>
          <cell r="K491">
            <v>2013</v>
          </cell>
          <cell r="L491" t="str">
            <v>047</v>
          </cell>
        </row>
        <row r="492">
          <cell r="J492" t="str">
            <v>9789868914742</v>
          </cell>
          <cell r="K492">
            <v>2013</v>
          </cell>
          <cell r="L492" t="str">
            <v>425</v>
          </cell>
        </row>
        <row r="493">
          <cell r="J493" t="str">
            <v>9789866282768</v>
          </cell>
          <cell r="K493">
            <v>2013</v>
          </cell>
          <cell r="L493" t="str">
            <v>413.98</v>
          </cell>
        </row>
        <row r="494">
          <cell r="J494" t="str">
            <v>9789866282782</v>
          </cell>
          <cell r="K494">
            <v>2013</v>
          </cell>
          <cell r="L494" t="str">
            <v>803.22</v>
          </cell>
        </row>
        <row r="495">
          <cell r="J495" t="str">
            <v>9789866070778</v>
          </cell>
          <cell r="K495">
            <v>2013</v>
          </cell>
          <cell r="L495" t="str">
            <v>177.3</v>
          </cell>
        </row>
        <row r="496">
          <cell r="J496" t="str">
            <v>9789866070792</v>
          </cell>
          <cell r="K496">
            <v>2013</v>
          </cell>
          <cell r="L496" t="str">
            <v>173.7</v>
          </cell>
        </row>
        <row r="497">
          <cell r="J497" t="str">
            <v>9789866070785</v>
          </cell>
          <cell r="K497">
            <v>2013</v>
          </cell>
          <cell r="L497" t="str">
            <v>494.35</v>
          </cell>
        </row>
        <row r="498">
          <cell r="J498" t="str">
            <v>9789866282720</v>
          </cell>
          <cell r="K498">
            <v>2013</v>
          </cell>
          <cell r="L498" t="str">
            <v>805.18</v>
          </cell>
        </row>
        <row r="499">
          <cell r="J499" t="str">
            <v>9789865819002</v>
          </cell>
          <cell r="K499">
            <v>2013</v>
          </cell>
          <cell r="L499" t="str">
            <v>047</v>
          </cell>
        </row>
        <row r="500">
          <cell r="J500" t="str">
            <v>9789865862053</v>
          </cell>
          <cell r="K500">
            <v>2013</v>
          </cell>
          <cell r="L500" t="str">
            <v>857.7</v>
          </cell>
        </row>
        <row r="501">
          <cell r="J501" t="str">
            <v>9789865862077</v>
          </cell>
          <cell r="K501">
            <v>2013</v>
          </cell>
          <cell r="L501" t="str">
            <v>191.9</v>
          </cell>
        </row>
        <row r="502">
          <cell r="J502" t="str">
            <v>9789865862084</v>
          </cell>
          <cell r="K502">
            <v>2013</v>
          </cell>
          <cell r="L502" t="str">
            <v>528.2</v>
          </cell>
        </row>
        <row r="503">
          <cell r="J503" t="str">
            <v>9789865862091</v>
          </cell>
          <cell r="K503">
            <v>2013</v>
          </cell>
          <cell r="L503" t="str">
            <v>859.6</v>
          </cell>
        </row>
        <row r="504">
          <cell r="J504" t="str">
            <v>9789865886141</v>
          </cell>
          <cell r="K504">
            <v>2013</v>
          </cell>
          <cell r="L504" t="str">
            <v>857.63</v>
          </cell>
        </row>
        <row r="505">
          <cell r="J505" t="str">
            <v>9789865886165</v>
          </cell>
          <cell r="K505">
            <v>2013</v>
          </cell>
          <cell r="L505" t="str">
            <v>544.3</v>
          </cell>
        </row>
        <row r="506">
          <cell r="J506" t="str">
            <v>9789865886172</v>
          </cell>
          <cell r="K506">
            <v>2013</v>
          </cell>
          <cell r="L506" t="str">
            <v>192.1</v>
          </cell>
        </row>
        <row r="507">
          <cell r="J507" t="str">
            <v>9789865886189</v>
          </cell>
          <cell r="K507">
            <v>2013</v>
          </cell>
          <cell r="L507" t="str">
            <v>857.7</v>
          </cell>
        </row>
        <row r="508">
          <cell r="J508" t="str">
            <v>9789865886196</v>
          </cell>
          <cell r="K508">
            <v>2013</v>
          </cell>
          <cell r="L508" t="str">
            <v>92.32</v>
          </cell>
        </row>
        <row r="509">
          <cell r="J509" t="str">
            <v>9789865886202</v>
          </cell>
          <cell r="K509">
            <v>2013</v>
          </cell>
          <cell r="L509" t="str">
            <v>224.517</v>
          </cell>
        </row>
        <row r="510">
          <cell r="J510" t="str">
            <v>9789865886226</v>
          </cell>
          <cell r="K510">
            <v>2013</v>
          </cell>
          <cell r="L510" t="str">
            <v>191.9</v>
          </cell>
        </row>
        <row r="511">
          <cell r="J511" t="str">
            <v>9789865886233</v>
          </cell>
          <cell r="K511">
            <v>2013</v>
          </cell>
          <cell r="L511" t="str">
            <v>544.37</v>
          </cell>
        </row>
        <row r="512">
          <cell r="J512" t="str">
            <v>9789865886257</v>
          </cell>
          <cell r="K512">
            <v>2013</v>
          </cell>
          <cell r="L512" t="str">
            <v>191.9</v>
          </cell>
        </row>
        <row r="513">
          <cell r="J513" t="str">
            <v>9789866070846</v>
          </cell>
          <cell r="K513">
            <v>2013</v>
          </cell>
          <cell r="L513" t="str">
            <v>494.014</v>
          </cell>
        </row>
        <row r="514">
          <cell r="J514" t="str">
            <v>9789866070860</v>
          </cell>
          <cell r="K514">
            <v>2013</v>
          </cell>
          <cell r="L514" t="str">
            <v>782.22</v>
          </cell>
        </row>
        <row r="515">
          <cell r="J515" t="str">
            <v>9789866070877</v>
          </cell>
          <cell r="K515">
            <v>2013</v>
          </cell>
          <cell r="L515" t="str">
            <v>997</v>
          </cell>
        </row>
        <row r="516">
          <cell r="J516" t="str">
            <v>9789866070884</v>
          </cell>
          <cell r="K516">
            <v>2013</v>
          </cell>
          <cell r="L516" t="str">
            <v>494.014</v>
          </cell>
        </row>
        <row r="517">
          <cell r="J517" t="str">
            <v>9789866070921</v>
          </cell>
          <cell r="K517">
            <v>2013</v>
          </cell>
          <cell r="L517" t="str">
            <v>781.052</v>
          </cell>
        </row>
        <row r="518">
          <cell r="J518" t="str">
            <v>9789866070938</v>
          </cell>
          <cell r="K518">
            <v>2013</v>
          </cell>
          <cell r="L518" t="str">
            <v>173.7</v>
          </cell>
        </row>
        <row r="519">
          <cell r="J519" t="str">
            <v>9789866282775</v>
          </cell>
          <cell r="K519">
            <v>2013</v>
          </cell>
          <cell r="L519" t="str">
            <v>803.12</v>
          </cell>
        </row>
        <row r="520">
          <cell r="J520" t="str">
            <v>9789866282799</v>
          </cell>
          <cell r="K520">
            <v>2013</v>
          </cell>
          <cell r="L520" t="str">
            <v>803.264</v>
          </cell>
        </row>
        <row r="521">
          <cell r="J521" t="str">
            <v>9789866282805</v>
          </cell>
          <cell r="K521">
            <v>2013</v>
          </cell>
          <cell r="L521" t="str">
            <v>805.18</v>
          </cell>
        </row>
        <row r="522">
          <cell r="J522" t="str">
            <v>9789866282812</v>
          </cell>
          <cell r="K522">
            <v>2013</v>
          </cell>
          <cell r="L522" t="str">
            <v>803.179</v>
          </cell>
        </row>
        <row r="523">
          <cell r="J523" t="str">
            <v>9789866282829</v>
          </cell>
          <cell r="K523">
            <v>2013</v>
          </cell>
          <cell r="L523" t="str">
            <v>528.2</v>
          </cell>
        </row>
        <row r="524">
          <cell r="J524" t="str">
            <v>9789866282836</v>
          </cell>
          <cell r="K524">
            <v>2013</v>
          </cell>
          <cell r="L524" t="str">
            <v>803.12</v>
          </cell>
        </row>
        <row r="525">
          <cell r="J525" t="str">
            <v>9789866282843</v>
          </cell>
          <cell r="K525">
            <v>2013</v>
          </cell>
          <cell r="L525" t="str">
            <v>803.279</v>
          </cell>
        </row>
        <row r="526">
          <cell r="J526" t="str">
            <v>9789866282850</v>
          </cell>
          <cell r="K526">
            <v>2013</v>
          </cell>
          <cell r="L526" t="str">
            <v>413.98</v>
          </cell>
        </row>
        <row r="527">
          <cell r="J527" t="str">
            <v>9789868895560</v>
          </cell>
          <cell r="K527">
            <v>2013</v>
          </cell>
          <cell r="L527" t="str">
            <v>805.12</v>
          </cell>
        </row>
        <row r="528">
          <cell r="J528" t="str">
            <v>9789868914766</v>
          </cell>
          <cell r="K528">
            <v>2013</v>
          </cell>
          <cell r="L528" t="str">
            <v>997</v>
          </cell>
        </row>
        <row r="529">
          <cell r="J529" t="str">
            <v>9789868914773</v>
          </cell>
          <cell r="K529">
            <v>2013</v>
          </cell>
          <cell r="L529" t="str">
            <v>047</v>
          </cell>
        </row>
        <row r="530">
          <cell r="J530" t="str">
            <v>9789868914780</v>
          </cell>
          <cell r="K530">
            <v>2013</v>
          </cell>
          <cell r="L530" t="str">
            <v>711</v>
          </cell>
        </row>
        <row r="531">
          <cell r="J531" t="str">
            <v>9789868914797</v>
          </cell>
          <cell r="K531">
            <v>2013</v>
          </cell>
          <cell r="L531" t="str">
            <v>293.1022</v>
          </cell>
        </row>
        <row r="532">
          <cell r="J532" t="str">
            <v>9789865808037</v>
          </cell>
          <cell r="K532">
            <v>2013</v>
          </cell>
          <cell r="L532" t="str">
            <v>494.014</v>
          </cell>
        </row>
        <row r="533">
          <cell r="J533" t="str">
            <v>9789865808051</v>
          </cell>
          <cell r="K533">
            <v>2013</v>
          </cell>
          <cell r="L533" t="str">
            <v>494.35</v>
          </cell>
        </row>
        <row r="534">
          <cell r="J534" t="str">
            <v>9789865808068</v>
          </cell>
          <cell r="K534">
            <v>2013</v>
          </cell>
          <cell r="L534" t="str">
            <v>284.95</v>
          </cell>
        </row>
        <row r="535">
          <cell r="J535" t="str">
            <v>9789865819019</v>
          </cell>
          <cell r="K535">
            <v>2013</v>
          </cell>
          <cell r="L535" t="str">
            <v>294.1</v>
          </cell>
        </row>
        <row r="536">
          <cell r="J536" t="str">
            <v>9789865819026</v>
          </cell>
          <cell r="K536">
            <v>2013</v>
          </cell>
          <cell r="L536" t="str">
            <v>859.6</v>
          </cell>
        </row>
        <row r="537">
          <cell r="J537" t="str">
            <v>9789865819033</v>
          </cell>
          <cell r="K537">
            <v>2013</v>
          </cell>
          <cell r="L537" t="str">
            <v>713.1</v>
          </cell>
        </row>
        <row r="538">
          <cell r="J538" t="str">
            <v>9789865819040</v>
          </cell>
          <cell r="K538">
            <v>2013</v>
          </cell>
          <cell r="L538" t="str">
            <v>997.4</v>
          </cell>
        </row>
        <row r="539">
          <cell r="J539" t="str">
            <v>9789865819064</v>
          </cell>
          <cell r="K539">
            <v>2013</v>
          </cell>
          <cell r="L539" t="str">
            <v>047</v>
          </cell>
        </row>
        <row r="540">
          <cell r="J540" t="str">
            <v>9789865862107</v>
          </cell>
          <cell r="K540">
            <v>2013</v>
          </cell>
          <cell r="L540" t="str">
            <v>859.6</v>
          </cell>
        </row>
        <row r="541">
          <cell r="J541" t="str">
            <v>9789865862138</v>
          </cell>
          <cell r="K541">
            <v>2013</v>
          </cell>
          <cell r="L541" t="str">
            <v>859.6</v>
          </cell>
        </row>
        <row r="542">
          <cell r="J542" t="str">
            <v>9789865862145</v>
          </cell>
          <cell r="K542">
            <v>2013</v>
          </cell>
          <cell r="L542" t="str">
            <v>429.12</v>
          </cell>
        </row>
        <row r="543">
          <cell r="J543" t="str">
            <v>9789865886271</v>
          </cell>
          <cell r="K543">
            <v>2013</v>
          </cell>
          <cell r="L543" t="str">
            <v>224.517</v>
          </cell>
        </row>
        <row r="544">
          <cell r="J544" t="str">
            <v>9789865886288</v>
          </cell>
          <cell r="K544">
            <v>2013</v>
          </cell>
          <cell r="L544" t="str">
            <v>192.32</v>
          </cell>
        </row>
        <row r="545">
          <cell r="J545" t="str">
            <v>9789865886295</v>
          </cell>
          <cell r="K545">
            <v>2013</v>
          </cell>
          <cell r="L545" t="str">
            <v>177.2</v>
          </cell>
        </row>
        <row r="546">
          <cell r="J546" t="str">
            <v>9789865886301</v>
          </cell>
          <cell r="K546">
            <v>2013</v>
          </cell>
          <cell r="L546" t="str">
            <v>544.37</v>
          </cell>
        </row>
        <row r="547">
          <cell r="J547" t="str">
            <v>9789865886318</v>
          </cell>
          <cell r="K547">
            <v>2013</v>
          </cell>
          <cell r="L547" t="str">
            <v>494.35</v>
          </cell>
        </row>
        <row r="548">
          <cell r="J548" t="str">
            <v>9789865886325</v>
          </cell>
          <cell r="K548">
            <v>2013</v>
          </cell>
          <cell r="L548" t="str">
            <v>544.37</v>
          </cell>
        </row>
        <row r="549">
          <cell r="J549" t="str">
            <v>9789865886332</v>
          </cell>
          <cell r="K549">
            <v>2013</v>
          </cell>
          <cell r="L549" t="str">
            <v>224.515</v>
          </cell>
        </row>
        <row r="550">
          <cell r="J550" t="str">
            <v>9789866070808</v>
          </cell>
          <cell r="K550">
            <v>2013</v>
          </cell>
          <cell r="L550" t="str">
            <v>997.6</v>
          </cell>
        </row>
        <row r="551">
          <cell r="J551" t="str">
            <v>9789866070815</v>
          </cell>
          <cell r="K551">
            <v>2013</v>
          </cell>
          <cell r="L551" t="str">
            <v>997</v>
          </cell>
        </row>
        <row r="552">
          <cell r="J552" t="str">
            <v>9789866070822</v>
          </cell>
          <cell r="K552">
            <v>2013</v>
          </cell>
          <cell r="L552" t="str">
            <v>997</v>
          </cell>
        </row>
        <row r="553">
          <cell r="J553" t="str">
            <v>9789866070839</v>
          </cell>
          <cell r="K553">
            <v>2013</v>
          </cell>
          <cell r="L553" t="str">
            <v>179.1</v>
          </cell>
        </row>
        <row r="554">
          <cell r="J554" t="str">
            <v>9789866070853</v>
          </cell>
          <cell r="K554">
            <v>2013</v>
          </cell>
          <cell r="L554" t="str">
            <v>494.35</v>
          </cell>
        </row>
        <row r="555">
          <cell r="J555" t="str">
            <v>9789866070976</v>
          </cell>
          <cell r="K555">
            <v>2013</v>
          </cell>
          <cell r="L555" t="str">
            <v>224.515</v>
          </cell>
        </row>
        <row r="556">
          <cell r="J556" t="str">
            <v>9789866070983</v>
          </cell>
          <cell r="K556">
            <v>2013</v>
          </cell>
          <cell r="L556" t="str">
            <v>494.35</v>
          </cell>
        </row>
        <row r="557">
          <cell r="J557" t="str">
            <v>9789866282867</v>
          </cell>
          <cell r="K557">
            <v>2013</v>
          </cell>
          <cell r="L557" t="str">
            <v>805.169</v>
          </cell>
        </row>
        <row r="558">
          <cell r="J558" t="str">
            <v>9789866282874</v>
          </cell>
          <cell r="K558">
            <v>2013</v>
          </cell>
          <cell r="L558" t="str">
            <v>803.28</v>
          </cell>
        </row>
        <row r="559">
          <cell r="J559" t="str">
            <v>9789866282881</v>
          </cell>
          <cell r="K559">
            <v>2013</v>
          </cell>
          <cell r="L559" t="str">
            <v>803.12</v>
          </cell>
        </row>
        <row r="560">
          <cell r="J560" t="str">
            <v>9789866282898</v>
          </cell>
          <cell r="K560">
            <v>2013</v>
          </cell>
          <cell r="L560" t="str">
            <v>803.28</v>
          </cell>
        </row>
        <row r="561">
          <cell r="J561" t="str">
            <v>9789866282904</v>
          </cell>
          <cell r="K561">
            <v>2013</v>
          </cell>
          <cell r="L561" t="str">
            <v>803.188</v>
          </cell>
        </row>
        <row r="562">
          <cell r="J562" t="str">
            <v>9789866282911</v>
          </cell>
          <cell r="K562">
            <v>2013</v>
          </cell>
          <cell r="L562" t="str">
            <v>528.2</v>
          </cell>
        </row>
        <row r="563">
          <cell r="J563" t="str">
            <v>9789868895577</v>
          </cell>
          <cell r="K563">
            <v>2013</v>
          </cell>
          <cell r="L563" t="str">
            <v>803.28</v>
          </cell>
        </row>
        <row r="564">
          <cell r="J564" t="str">
            <v>9789868840591</v>
          </cell>
          <cell r="K564">
            <v>2013</v>
          </cell>
          <cell r="L564" t="str">
            <v>177.2</v>
          </cell>
        </row>
        <row r="565">
          <cell r="J565" t="str">
            <v>9789868894433</v>
          </cell>
          <cell r="K565">
            <v>2013</v>
          </cell>
          <cell r="L565" t="str">
            <v>494.35</v>
          </cell>
        </row>
        <row r="566">
          <cell r="J566" t="str">
            <v>9789868894457</v>
          </cell>
          <cell r="K566">
            <v>2013</v>
          </cell>
          <cell r="L566" t="str">
            <v>563.5</v>
          </cell>
        </row>
        <row r="567">
          <cell r="J567" t="str">
            <v>9789868894402</v>
          </cell>
          <cell r="K567">
            <v>2013</v>
          </cell>
          <cell r="L567" t="str">
            <v>805.18</v>
          </cell>
        </row>
        <row r="568">
          <cell r="J568" t="str">
            <v>9789868834033</v>
          </cell>
          <cell r="K568">
            <v>2013</v>
          </cell>
          <cell r="L568" t="str">
            <v>177.2</v>
          </cell>
        </row>
        <row r="569">
          <cell r="J569" t="str">
            <v>9789574512225</v>
          </cell>
          <cell r="K569">
            <v>2013</v>
          </cell>
          <cell r="L569" t="str">
            <v>857.7</v>
          </cell>
        </row>
        <row r="570">
          <cell r="J570" t="str">
            <v>9789868066762</v>
          </cell>
          <cell r="K570">
            <v>2013</v>
          </cell>
          <cell r="L570" t="str">
            <v>857.7</v>
          </cell>
        </row>
        <row r="571">
          <cell r="J571" t="str">
            <v>9789868887428</v>
          </cell>
          <cell r="K571">
            <v>2013</v>
          </cell>
          <cell r="L571" t="str">
            <v>540.92</v>
          </cell>
        </row>
        <row r="572">
          <cell r="J572" t="str">
            <v>9789574590520</v>
          </cell>
          <cell r="K572">
            <v>2013</v>
          </cell>
          <cell r="L572" t="str">
            <v>857.7</v>
          </cell>
        </row>
        <row r="573">
          <cell r="J573" t="str">
            <v>9789867888938</v>
          </cell>
          <cell r="K573">
            <v>2013</v>
          </cell>
          <cell r="L573" t="str">
            <v>857.7</v>
          </cell>
        </row>
        <row r="574">
          <cell r="J574" t="str">
            <v>9789574590799</v>
          </cell>
          <cell r="K574">
            <v>2013</v>
          </cell>
          <cell r="L574" t="str">
            <v>177.2</v>
          </cell>
        </row>
        <row r="575">
          <cell r="J575" t="str">
            <v>9789574562569</v>
          </cell>
          <cell r="K575">
            <v>2013</v>
          </cell>
          <cell r="L575" t="str">
            <v>857.7</v>
          </cell>
        </row>
        <row r="576">
          <cell r="J576" t="str">
            <v>9789868013674</v>
          </cell>
          <cell r="K576">
            <v>2013</v>
          </cell>
          <cell r="L576" t="str">
            <v>857.7</v>
          </cell>
        </row>
        <row r="577">
          <cell r="J577" t="str">
            <v>9789868911239</v>
          </cell>
          <cell r="K577">
            <v>2013</v>
          </cell>
          <cell r="L577" t="str">
            <v>733.4</v>
          </cell>
        </row>
        <row r="578">
          <cell r="J578" t="str">
            <v>9789866366604</v>
          </cell>
          <cell r="K578">
            <v>2013</v>
          </cell>
          <cell r="L578" t="str">
            <v>563.536</v>
          </cell>
        </row>
        <row r="579">
          <cell r="J579" t="str">
            <v>9789866366598</v>
          </cell>
          <cell r="K579">
            <v>2013</v>
          </cell>
          <cell r="L579" t="str">
            <v>563.534</v>
          </cell>
        </row>
        <row r="580">
          <cell r="J580" t="str">
            <v>9789868895140</v>
          </cell>
          <cell r="K580">
            <v>2013</v>
          </cell>
          <cell r="L580" t="str">
            <v>713</v>
          </cell>
        </row>
        <row r="581">
          <cell r="J581" t="str">
            <v>9789868895119</v>
          </cell>
          <cell r="K581">
            <v>2013</v>
          </cell>
          <cell r="L581" t="str">
            <v>913.6032</v>
          </cell>
        </row>
        <row r="582">
          <cell r="J582" t="str">
            <v>9789868858145</v>
          </cell>
          <cell r="K582">
            <v>2013</v>
          </cell>
          <cell r="L582" t="str">
            <v>857.7</v>
          </cell>
        </row>
        <row r="583">
          <cell r="J583" t="str">
            <v>9789868895164</v>
          </cell>
          <cell r="K583">
            <v>2013</v>
          </cell>
          <cell r="L583" t="str">
            <v>711</v>
          </cell>
        </row>
        <row r="584">
          <cell r="J584" t="str">
            <v>9789865834043</v>
          </cell>
          <cell r="K584">
            <v>2013</v>
          </cell>
          <cell r="L584" t="str">
            <v>711</v>
          </cell>
        </row>
        <row r="585">
          <cell r="J585" t="str">
            <v>9789865834005</v>
          </cell>
          <cell r="K585">
            <v>2013</v>
          </cell>
          <cell r="L585" t="str">
            <v>857.63</v>
          </cell>
        </row>
        <row r="586">
          <cell r="J586" t="str">
            <v>9789868802735</v>
          </cell>
          <cell r="K586">
            <v>2013</v>
          </cell>
          <cell r="L586" t="str">
            <v>803.28</v>
          </cell>
        </row>
        <row r="587">
          <cell r="J587" t="str">
            <v>9789865834067</v>
          </cell>
          <cell r="K587">
            <v>2013</v>
          </cell>
          <cell r="L587" t="str">
            <v>803.28</v>
          </cell>
        </row>
        <row r="588">
          <cell r="J588" t="str">
            <v>9789865936396</v>
          </cell>
          <cell r="K588">
            <v>2013</v>
          </cell>
          <cell r="L588" t="str">
            <v>496</v>
          </cell>
        </row>
        <row r="589">
          <cell r="J589" t="str">
            <v>9789865936426</v>
          </cell>
          <cell r="K589">
            <v>2013</v>
          </cell>
          <cell r="L589" t="str">
            <v>501.1</v>
          </cell>
        </row>
        <row r="590">
          <cell r="J590" t="str">
            <v>9789865936488</v>
          </cell>
          <cell r="K590">
            <v>2013</v>
          </cell>
          <cell r="L590" t="str">
            <v>781</v>
          </cell>
        </row>
        <row r="591">
          <cell r="J591" t="str">
            <v>9789865936471</v>
          </cell>
          <cell r="K591">
            <v>2013</v>
          </cell>
          <cell r="L591" t="str">
            <v>177.2</v>
          </cell>
        </row>
        <row r="592">
          <cell r="J592" t="str">
            <v>9789865936310</v>
          </cell>
          <cell r="K592">
            <v>2013</v>
          </cell>
          <cell r="L592" t="str">
            <v>856.8</v>
          </cell>
        </row>
        <row r="593">
          <cell r="J593" t="str">
            <v>9789865936303</v>
          </cell>
          <cell r="K593">
            <v>2013</v>
          </cell>
          <cell r="L593" t="str">
            <v>121.337</v>
          </cell>
        </row>
        <row r="594">
          <cell r="J594" t="str">
            <v>9789865936297</v>
          </cell>
          <cell r="K594">
            <v>2013</v>
          </cell>
          <cell r="L594" t="str">
            <v>177.2</v>
          </cell>
        </row>
        <row r="595">
          <cell r="J595" t="str">
            <v>9789865936327</v>
          </cell>
          <cell r="K595">
            <v>2013</v>
          </cell>
          <cell r="L595" t="str">
            <v>177.2</v>
          </cell>
        </row>
        <row r="596">
          <cell r="J596" t="str">
            <v>9789865936334</v>
          </cell>
          <cell r="K596">
            <v>2013</v>
          </cell>
          <cell r="L596" t="str">
            <v>417.8</v>
          </cell>
        </row>
        <row r="597">
          <cell r="J597" t="str">
            <v>9789865936358</v>
          </cell>
          <cell r="K597">
            <v>2013</v>
          </cell>
          <cell r="L597" t="str">
            <v>192.1</v>
          </cell>
        </row>
        <row r="598">
          <cell r="J598" t="str">
            <v>9789865936365</v>
          </cell>
          <cell r="K598">
            <v>2013</v>
          </cell>
          <cell r="L598" t="str">
            <v>429</v>
          </cell>
        </row>
        <row r="599">
          <cell r="J599" t="str">
            <v>9789862767108</v>
          </cell>
          <cell r="K599">
            <v>2013</v>
          </cell>
          <cell r="L599" t="str">
            <v>312.1695</v>
          </cell>
        </row>
        <row r="600">
          <cell r="J600" t="str">
            <v>9789862765807</v>
          </cell>
          <cell r="K600">
            <v>2013</v>
          </cell>
          <cell r="L600" t="str">
            <v>312.954</v>
          </cell>
        </row>
        <row r="601">
          <cell r="J601" t="str">
            <v>9789862764473</v>
          </cell>
          <cell r="K601">
            <v>2013</v>
          </cell>
          <cell r="L601" t="str">
            <v>312.49O4</v>
          </cell>
        </row>
        <row r="602">
          <cell r="J602" t="str">
            <v>9789862764961</v>
          </cell>
          <cell r="K602">
            <v>2013</v>
          </cell>
          <cell r="L602" t="str">
            <v>312.49O4</v>
          </cell>
        </row>
        <row r="603">
          <cell r="J603" t="str">
            <v>9789862765364</v>
          </cell>
          <cell r="K603">
            <v>2013</v>
          </cell>
          <cell r="L603" t="str">
            <v>312.54</v>
          </cell>
        </row>
        <row r="604">
          <cell r="J604" t="str">
            <v>9789862768044</v>
          </cell>
          <cell r="K604">
            <v>2013</v>
          </cell>
          <cell r="L604" t="str">
            <v>312.54</v>
          </cell>
        </row>
        <row r="605">
          <cell r="J605" t="str">
            <v>9789862764695</v>
          </cell>
          <cell r="K605">
            <v>2013</v>
          </cell>
          <cell r="L605" t="str">
            <v>312.1695</v>
          </cell>
        </row>
        <row r="606">
          <cell r="J606" t="str">
            <v>9789862764336</v>
          </cell>
          <cell r="K606">
            <v>2013</v>
          </cell>
          <cell r="L606" t="str">
            <v>312.932C</v>
          </cell>
        </row>
        <row r="607">
          <cell r="J607" t="str">
            <v>9789862767245</v>
          </cell>
          <cell r="K607">
            <v>2013</v>
          </cell>
          <cell r="L607" t="str">
            <v>312.2</v>
          </cell>
        </row>
        <row r="608">
          <cell r="J608" t="str">
            <v>9789862768198</v>
          </cell>
          <cell r="K608">
            <v>2013</v>
          </cell>
          <cell r="L608" t="str">
            <v>312.1695</v>
          </cell>
        </row>
        <row r="609">
          <cell r="J609" t="str">
            <v>9789862765234</v>
          </cell>
          <cell r="K609">
            <v>2013</v>
          </cell>
          <cell r="L609" t="str">
            <v>490.29</v>
          </cell>
        </row>
        <row r="610">
          <cell r="J610" t="str">
            <v>9789862765999</v>
          </cell>
          <cell r="K610">
            <v>2013</v>
          </cell>
          <cell r="L610" t="str">
            <v>496</v>
          </cell>
        </row>
        <row r="611">
          <cell r="J611" t="str">
            <v>9789862768020</v>
          </cell>
          <cell r="K611">
            <v>2013</v>
          </cell>
          <cell r="L611" t="str">
            <v>312.52</v>
          </cell>
        </row>
        <row r="612">
          <cell r="J612" t="str">
            <v>9789862768037</v>
          </cell>
          <cell r="K612">
            <v>2013</v>
          </cell>
          <cell r="L612" t="str">
            <v>312.1695</v>
          </cell>
        </row>
        <row r="613">
          <cell r="J613" t="str">
            <v>9789862767023</v>
          </cell>
          <cell r="K613">
            <v>2013</v>
          </cell>
          <cell r="L613" t="str">
            <v>312.16</v>
          </cell>
        </row>
        <row r="614">
          <cell r="J614" t="str">
            <v>9789862768655</v>
          </cell>
          <cell r="K614">
            <v>2013</v>
          </cell>
          <cell r="L614" t="str">
            <v>312.53</v>
          </cell>
        </row>
        <row r="615">
          <cell r="J615" t="str">
            <v>9789862768556</v>
          </cell>
          <cell r="K615">
            <v>2013</v>
          </cell>
          <cell r="L615" t="str">
            <v>312.32</v>
          </cell>
        </row>
        <row r="616">
          <cell r="J616" t="str">
            <v>9789868847675</v>
          </cell>
          <cell r="K616">
            <v>2013</v>
          </cell>
          <cell r="L616" t="str">
            <v>494.35</v>
          </cell>
        </row>
        <row r="617">
          <cell r="J617" t="str">
            <v>9789868937215</v>
          </cell>
          <cell r="K617">
            <v>2013</v>
          </cell>
          <cell r="L617" t="str">
            <v>494.01</v>
          </cell>
        </row>
        <row r="618">
          <cell r="J618" t="str">
            <v>9789577135186</v>
          </cell>
          <cell r="K618">
            <v>2013</v>
          </cell>
          <cell r="L618" t="str">
            <v>830</v>
          </cell>
        </row>
        <row r="619">
          <cell r="J619" t="str">
            <v>9789577135193</v>
          </cell>
          <cell r="K619">
            <v>2013</v>
          </cell>
          <cell r="L619" t="str">
            <v>225</v>
          </cell>
        </row>
        <row r="620">
          <cell r="J620" t="str">
            <v>9789577135179</v>
          </cell>
          <cell r="K620">
            <v>2013</v>
          </cell>
          <cell r="L620" t="str">
            <v>226.65</v>
          </cell>
        </row>
        <row r="621">
          <cell r="J621" t="str">
            <v>9789577135131</v>
          </cell>
          <cell r="K621">
            <v>2013</v>
          </cell>
          <cell r="L621" t="str">
            <v>177.2</v>
          </cell>
        </row>
        <row r="622">
          <cell r="J622" t="str">
            <v>9789577135155</v>
          </cell>
          <cell r="K622">
            <v>2013</v>
          </cell>
          <cell r="L622" t="str">
            <v>494</v>
          </cell>
        </row>
        <row r="623">
          <cell r="J623" t="str">
            <v>9789577135209</v>
          </cell>
          <cell r="K623">
            <v>2013</v>
          </cell>
          <cell r="L623" t="str">
            <v>177.2</v>
          </cell>
        </row>
        <row r="624">
          <cell r="J624" t="str">
            <v>9789577135162</v>
          </cell>
          <cell r="K624">
            <v>2013</v>
          </cell>
          <cell r="L624" t="str">
            <v>561.78</v>
          </cell>
        </row>
        <row r="625">
          <cell r="J625" t="str">
            <v>9789577135247</v>
          </cell>
          <cell r="K625">
            <v>2013</v>
          </cell>
          <cell r="L625" t="str">
            <v>496.5</v>
          </cell>
        </row>
        <row r="626">
          <cell r="J626" t="str">
            <v>9789577135261</v>
          </cell>
          <cell r="K626">
            <v>2013</v>
          </cell>
          <cell r="L626" t="str">
            <v>496.51</v>
          </cell>
        </row>
        <row r="627">
          <cell r="J627" t="str">
            <v>9789577135254</v>
          </cell>
          <cell r="K627">
            <v>2013</v>
          </cell>
          <cell r="L627" t="str">
            <v>542.77</v>
          </cell>
        </row>
        <row r="628">
          <cell r="J628" t="str">
            <v>9789866012150</v>
          </cell>
          <cell r="K628">
            <v>2013</v>
          </cell>
          <cell r="L628" t="str">
            <v>177.2</v>
          </cell>
        </row>
        <row r="629">
          <cell r="J629" t="str">
            <v>9789866012129</v>
          </cell>
          <cell r="K629">
            <v>2013</v>
          </cell>
          <cell r="L629" t="str">
            <v>528.2</v>
          </cell>
        </row>
        <row r="630">
          <cell r="J630" t="str">
            <v>9789866012143</v>
          </cell>
          <cell r="K630">
            <v>2013</v>
          </cell>
          <cell r="L630" t="str">
            <v>177.2</v>
          </cell>
        </row>
        <row r="631">
          <cell r="J631" t="str">
            <v>9789866012167</v>
          </cell>
          <cell r="K631">
            <v>2013</v>
          </cell>
          <cell r="L631" t="str">
            <v>494</v>
          </cell>
        </row>
        <row r="632">
          <cell r="J632" t="str">
            <v>9789866012174</v>
          </cell>
          <cell r="K632">
            <v>2013</v>
          </cell>
          <cell r="L632" t="str">
            <v>494</v>
          </cell>
        </row>
        <row r="633">
          <cell r="J633" t="str">
            <v>9789868895966</v>
          </cell>
          <cell r="K633">
            <v>2013</v>
          </cell>
          <cell r="L633" t="str">
            <v>857.63</v>
          </cell>
        </row>
        <row r="634">
          <cell r="J634" t="str">
            <v>9789868895980</v>
          </cell>
          <cell r="K634">
            <v>2013</v>
          </cell>
          <cell r="L634" t="str">
            <v>857.7</v>
          </cell>
        </row>
        <row r="635">
          <cell r="J635" t="str">
            <v>9789868895973</v>
          </cell>
          <cell r="K635">
            <v>2013</v>
          </cell>
          <cell r="L635" t="str">
            <v>857.7</v>
          </cell>
        </row>
        <row r="636">
          <cell r="J636" t="str">
            <v>9789868881150</v>
          </cell>
          <cell r="K636">
            <v>2013</v>
          </cell>
          <cell r="L636" t="str">
            <v>810.1</v>
          </cell>
        </row>
        <row r="637">
          <cell r="J637" t="str">
            <v>9789868881198</v>
          </cell>
          <cell r="K637">
            <v>2013</v>
          </cell>
          <cell r="L637" t="str">
            <v>857.7</v>
          </cell>
        </row>
        <row r="638">
          <cell r="J638" t="str">
            <v>9789868881174</v>
          </cell>
          <cell r="K638">
            <v>2013</v>
          </cell>
          <cell r="L638" t="str">
            <v>857.7</v>
          </cell>
        </row>
        <row r="639">
          <cell r="J639" t="str">
            <v>9789868881167</v>
          </cell>
          <cell r="K639">
            <v>2013</v>
          </cell>
          <cell r="L639" t="str">
            <v>857.7</v>
          </cell>
        </row>
        <row r="640">
          <cell r="J640" t="str">
            <v>9789868895959</v>
          </cell>
          <cell r="K640">
            <v>2013</v>
          </cell>
          <cell r="L640" t="str">
            <v>628.402</v>
          </cell>
        </row>
        <row r="641">
          <cell r="J641" t="str">
            <v>9789868895942</v>
          </cell>
          <cell r="K641">
            <v>2013</v>
          </cell>
          <cell r="L641" t="str">
            <v>783.887</v>
          </cell>
        </row>
        <row r="642">
          <cell r="J642" t="str">
            <v>9789868943513</v>
          </cell>
          <cell r="K642">
            <v>2013</v>
          </cell>
          <cell r="L642" t="str">
            <v>143.41</v>
          </cell>
        </row>
        <row r="643">
          <cell r="J643" t="str">
            <v>9789868949041</v>
          </cell>
          <cell r="K643">
            <v>2013</v>
          </cell>
          <cell r="L643" t="str">
            <v>599.92</v>
          </cell>
        </row>
        <row r="644">
          <cell r="J644" t="str">
            <v>9789868949010</v>
          </cell>
          <cell r="K644">
            <v>2013</v>
          </cell>
          <cell r="L644" t="str">
            <v>574.1</v>
          </cell>
        </row>
        <row r="645">
          <cell r="J645" t="str">
            <v>9789868949058</v>
          </cell>
          <cell r="K645">
            <v>2013</v>
          </cell>
          <cell r="L645" t="str">
            <v>574.18</v>
          </cell>
        </row>
        <row r="646">
          <cell r="J646" t="str">
            <v>9789868943575</v>
          </cell>
          <cell r="K646">
            <v>2013</v>
          </cell>
          <cell r="L646" t="str">
            <v>848.6</v>
          </cell>
        </row>
        <row r="647">
          <cell r="J647" t="str">
            <v>9789868943520</v>
          </cell>
          <cell r="K647">
            <v>2013</v>
          </cell>
          <cell r="L647" t="str">
            <v>851.486</v>
          </cell>
        </row>
        <row r="648">
          <cell r="J648" t="str">
            <v>9789868943551</v>
          </cell>
          <cell r="K648">
            <v>2013</v>
          </cell>
          <cell r="L648" t="str">
            <v>851.486</v>
          </cell>
        </row>
        <row r="649">
          <cell r="J649" t="str">
            <v>9789868949065</v>
          </cell>
          <cell r="K649">
            <v>2013</v>
          </cell>
          <cell r="L649" t="str">
            <v>578.193</v>
          </cell>
        </row>
        <row r="650">
          <cell r="J650" t="str">
            <v>9789868949072</v>
          </cell>
          <cell r="K650">
            <v>2013</v>
          </cell>
          <cell r="L650" t="str">
            <v>573.09</v>
          </cell>
        </row>
        <row r="651">
          <cell r="J651" t="str">
            <v>9789868949034</v>
          </cell>
          <cell r="K651">
            <v>2013</v>
          </cell>
          <cell r="L651" t="str">
            <v>573.09</v>
          </cell>
        </row>
        <row r="652">
          <cell r="J652" t="str">
            <v>9789868949003</v>
          </cell>
          <cell r="K652">
            <v>2013</v>
          </cell>
          <cell r="L652" t="str">
            <v>573.09</v>
          </cell>
        </row>
        <row r="653">
          <cell r="J653" t="str">
            <v>9789868949027</v>
          </cell>
          <cell r="K653">
            <v>2013</v>
          </cell>
          <cell r="L653" t="str">
            <v>558.15</v>
          </cell>
        </row>
        <row r="654">
          <cell r="J654" t="str">
            <v>9789868949089</v>
          </cell>
          <cell r="K654">
            <v>2013</v>
          </cell>
          <cell r="L654" t="str">
            <v>541.831655</v>
          </cell>
        </row>
        <row r="655">
          <cell r="J655" t="str">
            <v>9789868961302</v>
          </cell>
          <cell r="K655">
            <v>2013</v>
          </cell>
          <cell r="L655" t="str">
            <v>414.92</v>
          </cell>
        </row>
        <row r="656">
          <cell r="J656" t="str">
            <v>9789868949096</v>
          </cell>
          <cell r="K656">
            <v>2013</v>
          </cell>
          <cell r="L656" t="str">
            <v>857.27</v>
          </cell>
        </row>
        <row r="657">
          <cell r="J657" t="str">
            <v>9789868943568</v>
          </cell>
          <cell r="K657">
            <v>2013</v>
          </cell>
          <cell r="L657" t="str">
            <v>078</v>
          </cell>
        </row>
        <row r="658">
          <cell r="J658" t="str">
            <v>9789868943506</v>
          </cell>
          <cell r="K658">
            <v>2013</v>
          </cell>
          <cell r="L658" t="str">
            <v>948.5</v>
          </cell>
        </row>
        <row r="659">
          <cell r="J659" t="str">
            <v>9789868943582</v>
          </cell>
          <cell r="K659">
            <v>2013</v>
          </cell>
          <cell r="L659" t="str">
            <v>101</v>
          </cell>
        </row>
        <row r="660">
          <cell r="J660" t="str">
            <v>9789868943599</v>
          </cell>
          <cell r="K660">
            <v>2013</v>
          </cell>
          <cell r="L660" t="str">
            <v>101</v>
          </cell>
        </row>
        <row r="661">
          <cell r="J661" t="str">
            <v>9789868974708</v>
          </cell>
          <cell r="K661">
            <v>2013</v>
          </cell>
          <cell r="L661" t="str">
            <v>101</v>
          </cell>
        </row>
        <row r="662">
          <cell r="J662" t="str">
            <v>9789868974715</v>
          </cell>
          <cell r="K662">
            <v>2013</v>
          </cell>
          <cell r="L662" t="str">
            <v>101</v>
          </cell>
        </row>
        <row r="663">
          <cell r="J663" t="str">
            <v>9789868588073</v>
          </cell>
          <cell r="K663">
            <v>2013</v>
          </cell>
          <cell r="L663" t="str">
            <v>192.1</v>
          </cell>
        </row>
        <row r="664">
          <cell r="J664" t="str">
            <v>9789579201469_1</v>
          </cell>
          <cell r="K664">
            <v>2013</v>
          </cell>
          <cell r="L664" t="str">
            <v>415</v>
          </cell>
        </row>
        <row r="665">
          <cell r="J665" t="str">
            <v>9789579201469_2</v>
          </cell>
          <cell r="K665">
            <v>2013</v>
          </cell>
          <cell r="L665" t="str">
            <v>415</v>
          </cell>
        </row>
        <row r="666">
          <cell r="J666" t="str">
            <v>9789579201469_3</v>
          </cell>
          <cell r="K666">
            <v>2013</v>
          </cell>
          <cell r="L666" t="str">
            <v>415</v>
          </cell>
        </row>
        <row r="667">
          <cell r="J667" t="str">
            <v>9789579201469_4</v>
          </cell>
          <cell r="K667">
            <v>2013</v>
          </cell>
          <cell r="L667" t="str">
            <v>415</v>
          </cell>
        </row>
        <row r="668">
          <cell r="J668" t="str">
            <v>9789868951303</v>
          </cell>
          <cell r="K668">
            <v>2013</v>
          </cell>
          <cell r="L668" t="str">
            <v>521.8331</v>
          </cell>
        </row>
        <row r="669">
          <cell r="J669" t="str">
            <v>9789868643390</v>
          </cell>
          <cell r="K669">
            <v>2013</v>
          </cell>
          <cell r="L669" t="str">
            <v>314</v>
          </cell>
        </row>
        <row r="670">
          <cell r="J670" t="str">
            <v>9789860294972_2</v>
          </cell>
          <cell r="K670">
            <v>2013</v>
          </cell>
          <cell r="L670" t="str">
            <v>910.7</v>
          </cell>
        </row>
        <row r="671">
          <cell r="J671" t="str">
            <v>9789860294972_1</v>
          </cell>
          <cell r="K671">
            <v>2013</v>
          </cell>
          <cell r="L671" t="str">
            <v>910.7</v>
          </cell>
        </row>
        <row r="672">
          <cell r="J672" t="str">
            <v>9789860172348</v>
          </cell>
          <cell r="K672">
            <v>2013</v>
          </cell>
          <cell r="L672" t="str">
            <v>523.37</v>
          </cell>
        </row>
        <row r="673">
          <cell r="J673" t="str">
            <v>9789860147797</v>
          </cell>
          <cell r="K673">
            <v>2013</v>
          </cell>
          <cell r="L673" t="str">
            <v>820.9406</v>
          </cell>
        </row>
        <row r="674">
          <cell r="J674" t="str">
            <v>9789860297799</v>
          </cell>
          <cell r="K674">
            <v>2013</v>
          </cell>
          <cell r="L674" t="str">
            <v>976.71</v>
          </cell>
        </row>
        <row r="675">
          <cell r="J675" t="str">
            <v>9789860249798</v>
          </cell>
          <cell r="K675">
            <v>2013</v>
          </cell>
          <cell r="L675" t="str">
            <v>739.39</v>
          </cell>
        </row>
        <row r="676">
          <cell r="J676" t="str">
            <v>9789868553132</v>
          </cell>
          <cell r="K676">
            <v>2013</v>
          </cell>
          <cell r="L676" t="str">
            <v>910.8</v>
          </cell>
        </row>
        <row r="677">
          <cell r="J677" t="str">
            <v>9789867516718</v>
          </cell>
          <cell r="K677">
            <v>2013</v>
          </cell>
          <cell r="L677" t="str">
            <v>563.7</v>
          </cell>
        </row>
        <row r="678">
          <cell r="J678" t="str">
            <v>9789867516725</v>
          </cell>
          <cell r="K678">
            <v>2013</v>
          </cell>
          <cell r="L678" t="str">
            <v>563.76022</v>
          </cell>
        </row>
        <row r="679">
          <cell r="J679" t="str">
            <v>EBK1020000004</v>
          </cell>
          <cell r="K679">
            <v>2013</v>
          </cell>
          <cell r="L679" t="str">
            <v>419</v>
          </cell>
        </row>
        <row r="680">
          <cell r="J680" t="str">
            <v>EBK9900000540</v>
          </cell>
          <cell r="K680">
            <v>2013</v>
          </cell>
          <cell r="L680" t="str">
            <v>496.3</v>
          </cell>
        </row>
        <row r="681">
          <cell r="J681" t="str">
            <v>EBK9900000541</v>
          </cell>
          <cell r="K681">
            <v>2013</v>
          </cell>
          <cell r="L681" t="str">
            <v>496.3</v>
          </cell>
        </row>
        <row r="682">
          <cell r="J682" t="str">
            <v>EBK9900000542</v>
          </cell>
          <cell r="K682">
            <v>2013</v>
          </cell>
          <cell r="L682" t="str">
            <v>496.3</v>
          </cell>
        </row>
        <row r="683">
          <cell r="J683" t="str">
            <v>EBK9900000543</v>
          </cell>
          <cell r="K683">
            <v>2013</v>
          </cell>
          <cell r="L683" t="str">
            <v>496.3</v>
          </cell>
        </row>
        <row r="684">
          <cell r="J684" t="str">
            <v>EBK9900000544</v>
          </cell>
          <cell r="K684">
            <v>2013</v>
          </cell>
          <cell r="L684" t="str">
            <v>496.3</v>
          </cell>
        </row>
        <row r="685">
          <cell r="J685" t="str">
            <v>EBK9900000545</v>
          </cell>
          <cell r="K685">
            <v>2013</v>
          </cell>
          <cell r="L685" t="str">
            <v>496.3</v>
          </cell>
        </row>
        <row r="686">
          <cell r="J686" t="str">
            <v>EBK9900000546</v>
          </cell>
          <cell r="K686">
            <v>2013</v>
          </cell>
          <cell r="L686" t="str">
            <v>496.3</v>
          </cell>
        </row>
        <row r="687">
          <cell r="J687" t="str">
            <v>EBK9900000547</v>
          </cell>
          <cell r="K687">
            <v>2013</v>
          </cell>
          <cell r="L687" t="str">
            <v>496.3</v>
          </cell>
        </row>
        <row r="688">
          <cell r="J688" t="str">
            <v>EBK9900000548</v>
          </cell>
          <cell r="K688">
            <v>2013</v>
          </cell>
          <cell r="L688" t="str">
            <v>496.3</v>
          </cell>
        </row>
        <row r="689">
          <cell r="J689" t="str">
            <v>EBK9900000549</v>
          </cell>
          <cell r="K689">
            <v>2013</v>
          </cell>
          <cell r="L689" t="str">
            <v>496.3</v>
          </cell>
        </row>
        <row r="690">
          <cell r="J690" t="str">
            <v>EBK9900000550</v>
          </cell>
          <cell r="K690">
            <v>2013</v>
          </cell>
          <cell r="L690" t="str">
            <v>496.3</v>
          </cell>
        </row>
        <row r="691">
          <cell r="J691" t="str">
            <v>EBK9900000551</v>
          </cell>
          <cell r="K691">
            <v>2013</v>
          </cell>
          <cell r="L691" t="str">
            <v>496.3</v>
          </cell>
        </row>
        <row r="692">
          <cell r="J692" t="str">
            <v>EBK9900000552</v>
          </cell>
          <cell r="K692">
            <v>2013</v>
          </cell>
          <cell r="L692" t="str">
            <v>496.3</v>
          </cell>
        </row>
        <row r="693">
          <cell r="J693" t="str">
            <v>EBK9900000553</v>
          </cell>
          <cell r="K693">
            <v>2013</v>
          </cell>
          <cell r="L693" t="str">
            <v>496.3</v>
          </cell>
        </row>
        <row r="694">
          <cell r="J694" t="str">
            <v>EBK9900000554</v>
          </cell>
          <cell r="K694">
            <v>2013</v>
          </cell>
          <cell r="L694" t="str">
            <v>496.3</v>
          </cell>
        </row>
        <row r="695">
          <cell r="J695" t="str">
            <v>EBK9900000555</v>
          </cell>
          <cell r="K695">
            <v>2013</v>
          </cell>
          <cell r="L695" t="str">
            <v>496.3</v>
          </cell>
        </row>
        <row r="696">
          <cell r="J696" t="str">
            <v>EBK9900000556</v>
          </cell>
          <cell r="K696">
            <v>2013</v>
          </cell>
          <cell r="L696" t="str">
            <v>496.3</v>
          </cell>
        </row>
        <row r="697">
          <cell r="J697" t="str">
            <v>EBK9900000557</v>
          </cell>
          <cell r="K697">
            <v>2013</v>
          </cell>
          <cell r="L697" t="str">
            <v>496.3</v>
          </cell>
        </row>
        <row r="698">
          <cell r="J698" t="str">
            <v>EBK9900000558</v>
          </cell>
          <cell r="K698">
            <v>2013</v>
          </cell>
          <cell r="L698" t="str">
            <v>496.3</v>
          </cell>
        </row>
        <row r="699">
          <cell r="J699" t="str">
            <v>EBK9900000559</v>
          </cell>
          <cell r="K699">
            <v>2013</v>
          </cell>
          <cell r="L699" t="str">
            <v>496.3</v>
          </cell>
        </row>
        <row r="700">
          <cell r="J700" t="str">
            <v>EBK9900000560</v>
          </cell>
          <cell r="K700">
            <v>2013</v>
          </cell>
          <cell r="L700" t="str">
            <v>496.3</v>
          </cell>
        </row>
        <row r="701">
          <cell r="J701" t="str">
            <v>EBK9900000561</v>
          </cell>
          <cell r="K701">
            <v>2013</v>
          </cell>
          <cell r="L701" t="str">
            <v>496.3</v>
          </cell>
        </row>
        <row r="702">
          <cell r="J702" t="str">
            <v>EBK9900000562</v>
          </cell>
          <cell r="K702">
            <v>2013</v>
          </cell>
          <cell r="L702" t="str">
            <v>496.3</v>
          </cell>
        </row>
        <row r="703">
          <cell r="J703" t="str">
            <v>EBK9900000563</v>
          </cell>
          <cell r="K703">
            <v>2013</v>
          </cell>
          <cell r="L703" t="str">
            <v>496.3</v>
          </cell>
        </row>
        <row r="704">
          <cell r="J704" t="str">
            <v>EBK9900000564</v>
          </cell>
          <cell r="K704">
            <v>2013</v>
          </cell>
          <cell r="L704" t="str">
            <v>496.3</v>
          </cell>
        </row>
        <row r="705">
          <cell r="J705" t="str">
            <v>EBK9900000565</v>
          </cell>
          <cell r="K705">
            <v>2013</v>
          </cell>
          <cell r="L705" t="str">
            <v>496.3</v>
          </cell>
        </row>
        <row r="706">
          <cell r="J706" t="str">
            <v>EBK9900000566</v>
          </cell>
          <cell r="K706">
            <v>2013</v>
          </cell>
          <cell r="L706" t="str">
            <v>496.3</v>
          </cell>
        </row>
        <row r="707">
          <cell r="J707" t="str">
            <v>EBK9900000567</v>
          </cell>
          <cell r="K707">
            <v>2013</v>
          </cell>
          <cell r="L707" t="str">
            <v>496.3</v>
          </cell>
        </row>
        <row r="708">
          <cell r="J708" t="str">
            <v>EBK9900000568</v>
          </cell>
          <cell r="K708">
            <v>2013</v>
          </cell>
          <cell r="L708" t="str">
            <v>496.3</v>
          </cell>
        </row>
        <row r="709">
          <cell r="J709" t="str">
            <v>EBK9900000569</v>
          </cell>
          <cell r="K709">
            <v>2013</v>
          </cell>
          <cell r="L709" t="str">
            <v>496.3</v>
          </cell>
        </row>
        <row r="710">
          <cell r="J710" t="str">
            <v>EBK9900000570</v>
          </cell>
          <cell r="K710">
            <v>2013</v>
          </cell>
          <cell r="L710" t="str">
            <v>496.3</v>
          </cell>
        </row>
        <row r="711">
          <cell r="J711" t="str">
            <v>EBK9900000571</v>
          </cell>
          <cell r="K711">
            <v>2013</v>
          </cell>
          <cell r="L711" t="str">
            <v>496.3</v>
          </cell>
        </row>
        <row r="712">
          <cell r="J712" t="str">
            <v>EBK9900000572</v>
          </cell>
          <cell r="K712">
            <v>2013</v>
          </cell>
          <cell r="L712" t="str">
            <v>496.3</v>
          </cell>
        </row>
        <row r="713">
          <cell r="J713" t="str">
            <v>EBK9900000573</v>
          </cell>
          <cell r="K713">
            <v>2013</v>
          </cell>
          <cell r="L713" t="str">
            <v>496.3</v>
          </cell>
        </row>
        <row r="714">
          <cell r="J714" t="str">
            <v>EBK9900000574</v>
          </cell>
          <cell r="K714">
            <v>2013</v>
          </cell>
          <cell r="L714" t="str">
            <v>496.3</v>
          </cell>
        </row>
        <row r="715">
          <cell r="J715" t="str">
            <v>EBK9900000575</v>
          </cell>
          <cell r="K715">
            <v>2013</v>
          </cell>
          <cell r="L715" t="str">
            <v>496.3</v>
          </cell>
        </row>
        <row r="716">
          <cell r="J716" t="str">
            <v>EBK9900000576</v>
          </cell>
          <cell r="K716">
            <v>2013</v>
          </cell>
          <cell r="L716" t="str">
            <v>496.3</v>
          </cell>
        </row>
        <row r="717">
          <cell r="J717" t="str">
            <v>EBK9900000577</v>
          </cell>
          <cell r="K717">
            <v>2013</v>
          </cell>
          <cell r="L717" t="str">
            <v>496.3</v>
          </cell>
        </row>
        <row r="718">
          <cell r="J718" t="str">
            <v>EBK9900000578</v>
          </cell>
          <cell r="K718">
            <v>2013</v>
          </cell>
          <cell r="L718" t="str">
            <v>496.3</v>
          </cell>
        </row>
        <row r="719">
          <cell r="J719" t="str">
            <v>EBK9900000579</v>
          </cell>
          <cell r="K719">
            <v>2013</v>
          </cell>
          <cell r="L719" t="str">
            <v>496.3</v>
          </cell>
        </row>
        <row r="720">
          <cell r="J720" t="str">
            <v>EBK9900000580</v>
          </cell>
          <cell r="K720">
            <v>2013</v>
          </cell>
          <cell r="L720" t="str">
            <v>496.3</v>
          </cell>
        </row>
        <row r="721">
          <cell r="J721" t="str">
            <v>EBK9900000581</v>
          </cell>
          <cell r="K721">
            <v>2013</v>
          </cell>
          <cell r="L721" t="str">
            <v>496.3</v>
          </cell>
        </row>
        <row r="722">
          <cell r="J722" t="str">
            <v>EBK9900000582</v>
          </cell>
          <cell r="K722">
            <v>2013</v>
          </cell>
          <cell r="L722" t="str">
            <v>496.3</v>
          </cell>
        </row>
        <row r="723">
          <cell r="J723" t="str">
            <v>EBK9900000583</v>
          </cell>
          <cell r="K723">
            <v>2013</v>
          </cell>
          <cell r="L723" t="str">
            <v>496.3</v>
          </cell>
        </row>
        <row r="724">
          <cell r="J724" t="str">
            <v>EBK9900000584</v>
          </cell>
          <cell r="K724">
            <v>2013</v>
          </cell>
          <cell r="L724" t="str">
            <v>496.3</v>
          </cell>
        </row>
        <row r="725">
          <cell r="J725" t="str">
            <v>EBK9900000585</v>
          </cell>
          <cell r="K725">
            <v>2013</v>
          </cell>
          <cell r="L725" t="str">
            <v>496.3</v>
          </cell>
        </row>
        <row r="726">
          <cell r="J726" t="str">
            <v>EBK9900000586</v>
          </cell>
          <cell r="K726">
            <v>2013</v>
          </cell>
          <cell r="L726" t="str">
            <v>496.3</v>
          </cell>
        </row>
        <row r="727">
          <cell r="J727" t="str">
            <v>EBK9900000587</v>
          </cell>
          <cell r="K727">
            <v>2013</v>
          </cell>
          <cell r="L727" t="str">
            <v>496.3</v>
          </cell>
        </row>
        <row r="728">
          <cell r="J728" t="str">
            <v>EBK9900000588</v>
          </cell>
          <cell r="K728">
            <v>2013</v>
          </cell>
          <cell r="L728" t="str">
            <v>496.3</v>
          </cell>
        </row>
        <row r="729">
          <cell r="J729" t="str">
            <v>EBK9900000589</v>
          </cell>
          <cell r="K729">
            <v>2013</v>
          </cell>
          <cell r="L729" t="str">
            <v>496.3</v>
          </cell>
        </row>
        <row r="730">
          <cell r="J730" t="str">
            <v>EBK9900000590</v>
          </cell>
          <cell r="K730">
            <v>2013</v>
          </cell>
          <cell r="L730" t="str">
            <v>496.3</v>
          </cell>
        </row>
        <row r="731">
          <cell r="J731" t="str">
            <v>EBK9900000591</v>
          </cell>
          <cell r="K731">
            <v>2013</v>
          </cell>
          <cell r="L731" t="str">
            <v>496.3</v>
          </cell>
        </row>
        <row r="732">
          <cell r="J732" t="str">
            <v>EBK9900000592</v>
          </cell>
          <cell r="K732">
            <v>2013</v>
          </cell>
          <cell r="L732" t="str">
            <v>496.3</v>
          </cell>
        </row>
        <row r="733">
          <cell r="J733" t="str">
            <v>EBK9900000593</v>
          </cell>
          <cell r="K733">
            <v>2013</v>
          </cell>
          <cell r="L733" t="str">
            <v>496.3</v>
          </cell>
        </row>
        <row r="734">
          <cell r="J734" t="str">
            <v>EBK9900000594</v>
          </cell>
          <cell r="K734">
            <v>2013</v>
          </cell>
          <cell r="L734" t="str">
            <v>496.3</v>
          </cell>
        </row>
        <row r="735">
          <cell r="J735" t="str">
            <v>EBK9900000595</v>
          </cell>
          <cell r="K735">
            <v>2013</v>
          </cell>
          <cell r="L735" t="str">
            <v>496.3</v>
          </cell>
        </row>
        <row r="736">
          <cell r="J736" t="str">
            <v>EBK9900000596</v>
          </cell>
          <cell r="K736">
            <v>2013</v>
          </cell>
          <cell r="L736" t="str">
            <v>496.3</v>
          </cell>
        </row>
        <row r="737">
          <cell r="J737" t="str">
            <v>EBK9900000597</v>
          </cell>
          <cell r="K737">
            <v>2013</v>
          </cell>
          <cell r="L737" t="str">
            <v>496.3</v>
          </cell>
        </row>
        <row r="738">
          <cell r="J738" t="str">
            <v>EBK9900000598</v>
          </cell>
          <cell r="K738">
            <v>2013</v>
          </cell>
          <cell r="L738" t="str">
            <v>496.3</v>
          </cell>
        </row>
        <row r="739">
          <cell r="J739" t="str">
            <v>EBK9900000599</v>
          </cell>
          <cell r="K739">
            <v>2013</v>
          </cell>
          <cell r="L739" t="str">
            <v>496.3</v>
          </cell>
        </row>
        <row r="740">
          <cell r="J740" t="str">
            <v>EBK9900000600</v>
          </cell>
          <cell r="K740">
            <v>2013</v>
          </cell>
          <cell r="L740" t="str">
            <v>496.3</v>
          </cell>
        </row>
        <row r="741">
          <cell r="J741" t="str">
            <v>EBK9900000601</v>
          </cell>
          <cell r="K741">
            <v>2013</v>
          </cell>
          <cell r="L741" t="str">
            <v>496.3</v>
          </cell>
        </row>
        <row r="742">
          <cell r="J742" t="str">
            <v>EBK9900000602</v>
          </cell>
          <cell r="K742">
            <v>2013</v>
          </cell>
          <cell r="L742" t="str">
            <v>496.3</v>
          </cell>
        </row>
        <row r="743">
          <cell r="J743" t="str">
            <v>EBK9900000603</v>
          </cell>
          <cell r="K743">
            <v>2013</v>
          </cell>
          <cell r="L743" t="str">
            <v>496.3</v>
          </cell>
        </row>
        <row r="744">
          <cell r="J744" t="str">
            <v>EBK9900000604</v>
          </cell>
          <cell r="K744">
            <v>2013</v>
          </cell>
          <cell r="L744" t="str">
            <v>496.3</v>
          </cell>
        </row>
        <row r="745">
          <cell r="J745" t="str">
            <v>EBK9900000605</v>
          </cell>
          <cell r="K745">
            <v>2013</v>
          </cell>
          <cell r="L745" t="str">
            <v>496.3</v>
          </cell>
        </row>
        <row r="746">
          <cell r="J746" t="str">
            <v>EBK9900000606</v>
          </cell>
          <cell r="K746">
            <v>2013</v>
          </cell>
          <cell r="L746" t="str">
            <v>496.3</v>
          </cell>
        </row>
        <row r="747">
          <cell r="J747" t="str">
            <v>EBK9900000607</v>
          </cell>
          <cell r="K747">
            <v>2013</v>
          </cell>
          <cell r="L747" t="str">
            <v>496.3</v>
          </cell>
        </row>
        <row r="748">
          <cell r="J748" t="str">
            <v>EBK9900000608</v>
          </cell>
          <cell r="K748">
            <v>2013</v>
          </cell>
          <cell r="L748" t="str">
            <v>496.3</v>
          </cell>
        </row>
        <row r="749">
          <cell r="J749" t="str">
            <v>EBK9900000609</v>
          </cell>
          <cell r="K749">
            <v>2013</v>
          </cell>
          <cell r="L749" t="str">
            <v>496.3</v>
          </cell>
        </row>
        <row r="750">
          <cell r="J750" t="str">
            <v>EBK9900000610</v>
          </cell>
          <cell r="K750">
            <v>2013</v>
          </cell>
          <cell r="L750" t="str">
            <v>496.3</v>
          </cell>
        </row>
        <row r="751">
          <cell r="J751" t="str">
            <v>EBK9900000611</v>
          </cell>
          <cell r="K751">
            <v>2013</v>
          </cell>
          <cell r="L751" t="str">
            <v>496.3</v>
          </cell>
        </row>
        <row r="752">
          <cell r="J752" t="str">
            <v>EBK9900000612</v>
          </cell>
          <cell r="K752">
            <v>2013</v>
          </cell>
          <cell r="L752" t="str">
            <v>496.3</v>
          </cell>
        </row>
        <row r="753">
          <cell r="J753" t="str">
            <v>EBK9900000613</v>
          </cell>
          <cell r="K753">
            <v>2013</v>
          </cell>
          <cell r="L753" t="str">
            <v>496.3</v>
          </cell>
        </row>
        <row r="754">
          <cell r="J754" t="str">
            <v>EBK9900000614</v>
          </cell>
          <cell r="K754">
            <v>2013</v>
          </cell>
          <cell r="L754" t="str">
            <v>496.3</v>
          </cell>
        </row>
        <row r="755">
          <cell r="J755" t="str">
            <v>EBK9900000615</v>
          </cell>
          <cell r="K755">
            <v>2013</v>
          </cell>
          <cell r="L755" t="str">
            <v>496.3</v>
          </cell>
        </row>
        <row r="756">
          <cell r="J756" t="str">
            <v>EBK9900000616</v>
          </cell>
          <cell r="K756">
            <v>2013</v>
          </cell>
          <cell r="L756" t="str">
            <v>496.3</v>
          </cell>
        </row>
        <row r="757">
          <cell r="J757" t="str">
            <v>EBK9900000617</v>
          </cell>
          <cell r="K757">
            <v>2013</v>
          </cell>
          <cell r="L757" t="str">
            <v>496.3</v>
          </cell>
        </row>
        <row r="758">
          <cell r="J758" t="str">
            <v>EBK9900000618</v>
          </cell>
          <cell r="K758">
            <v>2013</v>
          </cell>
          <cell r="L758" t="str">
            <v>496.3</v>
          </cell>
        </row>
        <row r="759">
          <cell r="J759" t="str">
            <v>EBK9900000619</v>
          </cell>
          <cell r="K759">
            <v>2013</v>
          </cell>
          <cell r="L759" t="str">
            <v>496.3</v>
          </cell>
        </row>
        <row r="760">
          <cell r="J760" t="str">
            <v>EBK9900000620</v>
          </cell>
          <cell r="K760">
            <v>2013</v>
          </cell>
          <cell r="L760" t="str">
            <v>496.3</v>
          </cell>
        </row>
        <row r="761">
          <cell r="J761" t="str">
            <v>EBK9900000621</v>
          </cell>
          <cell r="K761">
            <v>2013</v>
          </cell>
          <cell r="L761" t="str">
            <v>496.3</v>
          </cell>
        </row>
        <row r="762">
          <cell r="J762" t="str">
            <v>EBK9900000622</v>
          </cell>
          <cell r="K762">
            <v>2013</v>
          </cell>
          <cell r="L762" t="str">
            <v>496.3</v>
          </cell>
        </row>
        <row r="763">
          <cell r="J763" t="str">
            <v>EBK9900000623</v>
          </cell>
          <cell r="K763">
            <v>2013</v>
          </cell>
          <cell r="L763" t="str">
            <v>496.3</v>
          </cell>
        </row>
        <row r="764">
          <cell r="J764" t="str">
            <v>EBK9900000624</v>
          </cell>
          <cell r="K764">
            <v>2013</v>
          </cell>
          <cell r="L764" t="str">
            <v>496.3</v>
          </cell>
        </row>
        <row r="765">
          <cell r="J765" t="str">
            <v>EBK9900000625</v>
          </cell>
          <cell r="K765">
            <v>2013</v>
          </cell>
          <cell r="L765" t="str">
            <v>496.3</v>
          </cell>
        </row>
        <row r="766">
          <cell r="J766" t="str">
            <v>EBK9900000626</v>
          </cell>
          <cell r="K766">
            <v>2013</v>
          </cell>
          <cell r="L766" t="str">
            <v>496.3</v>
          </cell>
        </row>
        <row r="767">
          <cell r="J767" t="str">
            <v>EBK9900000627</v>
          </cell>
          <cell r="K767">
            <v>2013</v>
          </cell>
          <cell r="L767" t="str">
            <v>496.3</v>
          </cell>
        </row>
        <row r="768">
          <cell r="J768" t="str">
            <v>EBK9900000628</v>
          </cell>
          <cell r="K768">
            <v>2013</v>
          </cell>
          <cell r="L768" t="str">
            <v>496.3</v>
          </cell>
        </row>
        <row r="769">
          <cell r="J769" t="str">
            <v>EBK9900000629</v>
          </cell>
          <cell r="K769">
            <v>2013</v>
          </cell>
          <cell r="L769" t="str">
            <v>496.3</v>
          </cell>
        </row>
        <row r="770">
          <cell r="J770" t="str">
            <v>EBK9900000630</v>
          </cell>
          <cell r="K770">
            <v>2013</v>
          </cell>
          <cell r="L770" t="str">
            <v>496.3</v>
          </cell>
        </row>
        <row r="771">
          <cell r="J771" t="str">
            <v>EBK9900000631</v>
          </cell>
          <cell r="K771">
            <v>2013</v>
          </cell>
          <cell r="L771" t="str">
            <v>496.3</v>
          </cell>
        </row>
        <row r="772">
          <cell r="J772" t="str">
            <v>EBK9900000632</v>
          </cell>
          <cell r="K772">
            <v>2013</v>
          </cell>
          <cell r="L772" t="str">
            <v>496.3</v>
          </cell>
        </row>
        <row r="773">
          <cell r="J773" t="str">
            <v>EBK9900000633</v>
          </cell>
          <cell r="K773">
            <v>2013</v>
          </cell>
          <cell r="L773" t="str">
            <v>496.3</v>
          </cell>
        </row>
        <row r="774">
          <cell r="J774" t="str">
            <v>EBK9900000634</v>
          </cell>
          <cell r="K774">
            <v>2013</v>
          </cell>
          <cell r="L774" t="str">
            <v>496.3</v>
          </cell>
        </row>
        <row r="775">
          <cell r="J775" t="str">
            <v>EBK9900000635</v>
          </cell>
          <cell r="K775">
            <v>2013</v>
          </cell>
          <cell r="L775" t="str">
            <v>496.3</v>
          </cell>
        </row>
        <row r="776">
          <cell r="J776" t="str">
            <v>EBK9900000636</v>
          </cell>
          <cell r="K776">
            <v>2013</v>
          </cell>
          <cell r="L776" t="str">
            <v>496.3</v>
          </cell>
        </row>
        <row r="777">
          <cell r="J777" t="str">
            <v>EBK9900000637</v>
          </cell>
          <cell r="K777">
            <v>2013</v>
          </cell>
          <cell r="L777" t="str">
            <v>496.3</v>
          </cell>
        </row>
        <row r="778">
          <cell r="J778" t="str">
            <v>EBK9900000638</v>
          </cell>
          <cell r="K778">
            <v>2013</v>
          </cell>
          <cell r="L778" t="str">
            <v>496.3</v>
          </cell>
        </row>
        <row r="779">
          <cell r="J779" t="str">
            <v>EBK9900000639</v>
          </cell>
          <cell r="K779">
            <v>2013</v>
          </cell>
          <cell r="L779" t="str">
            <v>496.3</v>
          </cell>
        </row>
        <row r="780">
          <cell r="J780" t="str">
            <v>EBK9900000640</v>
          </cell>
          <cell r="K780">
            <v>2013</v>
          </cell>
          <cell r="L780" t="str">
            <v>496.3</v>
          </cell>
        </row>
        <row r="781">
          <cell r="J781" t="str">
            <v>EBK9900000641</v>
          </cell>
          <cell r="K781">
            <v>2013</v>
          </cell>
          <cell r="L781" t="str">
            <v>496.3</v>
          </cell>
        </row>
        <row r="782">
          <cell r="J782" t="str">
            <v>EBK9900000642</v>
          </cell>
          <cell r="K782">
            <v>2013</v>
          </cell>
          <cell r="L782" t="str">
            <v>496.3</v>
          </cell>
        </row>
        <row r="783">
          <cell r="J783" t="str">
            <v>EBK9900000643</v>
          </cell>
          <cell r="K783">
            <v>2013</v>
          </cell>
          <cell r="L783" t="str">
            <v>496.3</v>
          </cell>
        </row>
        <row r="784">
          <cell r="J784" t="str">
            <v>EBK9900000644</v>
          </cell>
          <cell r="K784">
            <v>2013</v>
          </cell>
          <cell r="L784" t="str">
            <v>496.3</v>
          </cell>
        </row>
        <row r="785">
          <cell r="J785" t="str">
            <v>EBK9900000645</v>
          </cell>
          <cell r="K785">
            <v>2013</v>
          </cell>
          <cell r="L785" t="str">
            <v>496.3</v>
          </cell>
        </row>
        <row r="786">
          <cell r="J786" t="str">
            <v>EBK9900000646</v>
          </cell>
          <cell r="K786">
            <v>2013</v>
          </cell>
          <cell r="L786" t="str">
            <v>496.3</v>
          </cell>
        </row>
        <row r="787">
          <cell r="J787" t="str">
            <v>EBK9900000647</v>
          </cell>
          <cell r="K787">
            <v>2013</v>
          </cell>
          <cell r="L787" t="str">
            <v>496.3</v>
          </cell>
        </row>
        <row r="788">
          <cell r="J788" t="str">
            <v>EBK9900000648</v>
          </cell>
          <cell r="K788">
            <v>2013</v>
          </cell>
          <cell r="L788" t="str">
            <v>496.3</v>
          </cell>
        </row>
        <row r="789">
          <cell r="J789" t="str">
            <v>EBK9900000649</v>
          </cell>
          <cell r="K789">
            <v>2013</v>
          </cell>
          <cell r="L789" t="str">
            <v>496.3</v>
          </cell>
        </row>
        <row r="790">
          <cell r="J790" t="str">
            <v>EBK9900000650</v>
          </cell>
          <cell r="K790">
            <v>2013</v>
          </cell>
          <cell r="L790" t="str">
            <v>496.3</v>
          </cell>
        </row>
        <row r="791">
          <cell r="J791" t="str">
            <v>EBK9900000651</v>
          </cell>
          <cell r="K791">
            <v>2013</v>
          </cell>
          <cell r="L791" t="str">
            <v>496.3</v>
          </cell>
        </row>
        <row r="792">
          <cell r="J792" t="str">
            <v>EBK9900000652</v>
          </cell>
          <cell r="K792">
            <v>2013</v>
          </cell>
          <cell r="L792" t="str">
            <v>496.3</v>
          </cell>
        </row>
        <row r="793">
          <cell r="J793" t="str">
            <v>EBK9900000653</v>
          </cell>
          <cell r="K793">
            <v>2013</v>
          </cell>
          <cell r="L793" t="str">
            <v>496.3</v>
          </cell>
        </row>
        <row r="794">
          <cell r="J794" t="str">
            <v>EBK9900000654</v>
          </cell>
          <cell r="K794">
            <v>2013</v>
          </cell>
          <cell r="L794" t="str">
            <v>496.3</v>
          </cell>
        </row>
        <row r="795">
          <cell r="J795" t="str">
            <v>EBK9900000655</v>
          </cell>
          <cell r="K795">
            <v>2013</v>
          </cell>
          <cell r="L795" t="str">
            <v>496.3</v>
          </cell>
        </row>
        <row r="796">
          <cell r="J796" t="str">
            <v>EBK9900000656</v>
          </cell>
          <cell r="K796">
            <v>2013</v>
          </cell>
          <cell r="L796" t="str">
            <v>496.3</v>
          </cell>
        </row>
        <row r="797">
          <cell r="J797" t="str">
            <v>EBK9900000657</v>
          </cell>
          <cell r="K797">
            <v>2013</v>
          </cell>
          <cell r="L797" t="str">
            <v>496.3</v>
          </cell>
        </row>
        <row r="798">
          <cell r="J798" t="str">
            <v>EBK9900000658</v>
          </cell>
          <cell r="K798">
            <v>2013</v>
          </cell>
          <cell r="L798" t="str">
            <v>496.3</v>
          </cell>
        </row>
        <row r="799">
          <cell r="J799" t="str">
            <v>EBK9900000659</v>
          </cell>
          <cell r="K799">
            <v>2013</v>
          </cell>
          <cell r="L799" t="str">
            <v>496.3</v>
          </cell>
        </row>
        <row r="800">
          <cell r="J800" t="str">
            <v>EBK9900000660</v>
          </cell>
          <cell r="K800">
            <v>2013</v>
          </cell>
          <cell r="L800" t="str">
            <v>496.3</v>
          </cell>
        </row>
        <row r="801">
          <cell r="J801" t="str">
            <v>EBK9900000661</v>
          </cell>
          <cell r="K801">
            <v>2013</v>
          </cell>
          <cell r="L801" t="str">
            <v>496.3</v>
          </cell>
        </row>
        <row r="802">
          <cell r="J802" t="str">
            <v>EBK9900000662</v>
          </cell>
          <cell r="K802">
            <v>2013</v>
          </cell>
          <cell r="L802" t="str">
            <v>496.3</v>
          </cell>
        </row>
        <row r="803">
          <cell r="J803" t="str">
            <v>EBK9900000663</v>
          </cell>
          <cell r="K803">
            <v>2013</v>
          </cell>
          <cell r="L803" t="str">
            <v>496.3</v>
          </cell>
        </row>
        <row r="804">
          <cell r="J804" t="str">
            <v>EBK9900000664</v>
          </cell>
          <cell r="K804">
            <v>2013</v>
          </cell>
          <cell r="L804" t="str">
            <v>496.3</v>
          </cell>
        </row>
        <row r="805">
          <cell r="J805" t="str">
            <v>EBK9900000665</v>
          </cell>
          <cell r="K805">
            <v>2013</v>
          </cell>
          <cell r="L805" t="str">
            <v>496.3</v>
          </cell>
        </row>
        <row r="806">
          <cell r="J806" t="str">
            <v>EBK9900000666</v>
          </cell>
          <cell r="K806">
            <v>2013</v>
          </cell>
          <cell r="L806" t="str">
            <v>496.3</v>
          </cell>
        </row>
        <row r="807">
          <cell r="J807" t="str">
            <v>EBK9900000667</v>
          </cell>
          <cell r="K807">
            <v>2013</v>
          </cell>
          <cell r="L807" t="str">
            <v>496.3</v>
          </cell>
        </row>
        <row r="808">
          <cell r="J808" t="str">
            <v>EBK9900000668</v>
          </cell>
          <cell r="K808">
            <v>2013</v>
          </cell>
          <cell r="L808" t="str">
            <v>496.3</v>
          </cell>
        </row>
        <row r="809">
          <cell r="J809" t="str">
            <v>EBK9900000669</v>
          </cell>
          <cell r="K809">
            <v>2013</v>
          </cell>
          <cell r="L809" t="str">
            <v>496.3</v>
          </cell>
        </row>
        <row r="810">
          <cell r="J810" t="str">
            <v>EBK9900000670</v>
          </cell>
          <cell r="K810">
            <v>2013</v>
          </cell>
          <cell r="L810" t="str">
            <v>496.3</v>
          </cell>
        </row>
        <row r="811">
          <cell r="J811" t="str">
            <v>EBK9900000671</v>
          </cell>
          <cell r="K811">
            <v>2013</v>
          </cell>
          <cell r="L811" t="str">
            <v>496.3</v>
          </cell>
        </row>
        <row r="812">
          <cell r="J812" t="str">
            <v>EBK9900000672</v>
          </cell>
          <cell r="K812">
            <v>2013</v>
          </cell>
          <cell r="L812" t="str">
            <v>496.3</v>
          </cell>
        </row>
        <row r="813">
          <cell r="J813" t="str">
            <v>EBK9900000673</v>
          </cell>
          <cell r="K813">
            <v>2013</v>
          </cell>
          <cell r="L813" t="str">
            <v>496.3</v>
          </cell>
        </row>
        <row r="814">
          <cell r="J814" t="str">
            <v>EBK9900000674</v>
          </cell>
          <cell r="K814">
            <v>2013</v>
          </cell>
          <cell r="L814" t="str">
            <v>496.3</v>
          </cell>
        </row>
        <row r="815">
          <cell r="J815" t="str">
            <v>EBK9900000675</v>
          </cell>
          <cell r="K815">
            <v>2013</v>
          </cell>
          <cell r="L815" t="str">
            <v>496.3</v>
          </cell>
        </row>
        <row r="816">
          <cell r="J816" t="str">
            <v>EBK9900000676</v>
          </cell>
          <cell r="K816">
            <v>2013</v>
          </cell>
          <cell r="L816" t="str">
            <v>496.3</v>
          </cell>
        </row>
        <row r="817">
          <cell r="J817" t="str">
            <v>EBK9900000677</v>
          </cell>
          <cell r="K817">
            <v>2013</v>
          </cell>
          <cell r="L817" t="str">
            <v>496.3</v>
          </cell>
        </row>
        <row r="818">
          <cell r="J818" t="str">
            <v>EBK9900000678</v>
          </cell>
          <cell r="K818">
            <v>2013</v>
          </cell>
          <cell r="L818" t="str">
            <v>496.3</v>
          </cell>
        </row>
        <row r="819">
          <cell r="J819" t="str">
            <v>EBK9900000679</v>
          </cell>
          <cell r="K819">
            <v>2013</v>
          </cell>
          <cell r="L819" t="str">
            <v>496.3</v>
          </cell>
        </row>
        <row r="820">
          <cell r="J820" t="str">
            <v>EBK9900000680</v>
          </cell>
          <cell r="K820">
            <v>2013</v>
          </cell>
          <cell r="L820" t="str">
            <v>496.3</v>
          </cell>
        </row>
        <row r="821">
          <cell r="J821" t="str">
            <v>EBK9900000681</v>
          </cell>
          <cell r="K821">
            <v>2013</v>
          </cell>
          <cell r="L821" t="str">
            <v>496.3</v>
          </cell>
        </row>
        <row r="822">
          <cell r="J822" t="str">
            <v>EBK9900000682</v>
          </cell>
          <cell r="K822">
            <v>2013</v>
          </cell>
          <cell r="L822" t="str">
            <v>496.3</v>
          </cell>
        </row>
        <row r="823">
          <cell r="J823" t="str">
            <v>EBK9900000683</v>
          </cell>
          <cell r="K823">
            <v>2013</v>
          </cell>
          <cell r="L823" t="str">
            <v>496.3</v>
          </cell>
        </row>
        <row r="824">
          <cell r="J824" t="str">
            <v>EBK9900000684</v>
          </cell>
          <cell r="K824">
            <v>2013</v>
          </cell>
          <cell r="L824" t="str">
            <v>496.3</v>
          </cell>
        </row>
        <row r="825">
          <cell r="J825" t="str">
            <v>EBK9900000685</v>
          </cell>
          <cell r="K825">
            <v>2013</v>
          </cell>
          <cell r="L825" t="str">
            <v>496.3</v>
          </cell>
        </row>
        <row r="826">
          <cell r="J826" t="str">
            <v>EBK9900000686</v>
          </cell>
          <cell r="K826">
            <v>2013</v>
          </cell>
          <cell r="L826" t="str">
            <v>496.3</v>
          </cell>
        </row>
        <row r="827">
          <cell r="J827" t="str">
            <v>EBK9900000687</v>
          </cell>
          <cell r="K827">
            <v>2013</v>
          </cell>
          <cell r="L827" t="str">
            <v>496.3</v>
          </cell>
        </row>
        <row r="828">
          <cell r="J828" t="str">
            <v>EBK9900000688</v>
          </cell>
          <cell r="K828">
            <v>2013</v>
          </cell>
          <cell r="L828" t="str">
            <v>496.3</v>
          </cell>
        </row>
        <row r="829">
          <cell r="J829" t="str">
            <v>EBK9900000689</v>
          </cell>
          <cell r="K829">
            <v>2013</v>
          </cell>
          <cell r="L829" t="str">
            <v>496.3</v>
          </cell>
        </row>
        <row r="830">
          <cell r="J830" t="str">
            <v>EBK9900000690</v>
          </cell>
          <cell r="K830">
            <v>2013</v>
          </cell>
          <cell r="L830" t="str">
            <v>496.3</v>
          </cell>
        </row>
        <row r="831">
          <cell r="J831" t="str">
            <v>EBK9900000691</v>
          </cell>
          <cell r="K831">
            <v>2013</v>
          </cell>
          <cell r="L831" t="str">
            <v>496.3</v>
          </cell>
        </row>
        <row r="832">
          <cell r="J832" t="str">
            <v>EBK9900000692</v>
          </cell>
          <cell r="K832">
            <v>2013</v>
          </cell>
          <cell r="L832" t="str">
            <v>496.3</v>
          </cell>
        </row>
        <row r="833">
          <cell r="J833" t="str">
            <v>EBK9900000693</v>
          </cell>
          <cell r="K833">
            <v>2013</v>
          </cell>
          <cell r="L833" t="str">
            <v>496.3</v>
          </cell>
        </row>
        <row r="834">
          <cell r="J834" t="str">
            <v>EBK9900000694</v>
          </cell>
          <cell r="K834">
            <v>2013</v>
          </cell>
          <cell r="L834" t="str">
            <v>496.3</v>
          </cell>
        </row>
        <row r="835">
          <cell r="J835" t="str">
            <v>EBK9900000695</v>
          </cell>
          <cell r="K835">
            <v>2013</v>
          </cell>
          <cell r="L835" t="str">
            <v>496.3</v>
          </cell>
        </row>
        <row r="836">
          <cell r="J836" t="str">
            <v>EBK9900000696</v>
          </cell>
          <cell r="K836">
            <v>2013</v>
          </cell>
          <cell r="L836" t="str">
            <v>496.3</v>
          </cell>
        </row>
        <row r="837">
          <cell r="J837" t="str">
            <v>EBK9900000697</v>
          </cell>
          <cell r="K837">
            <v>2013</v>
          </cell>
          <cell r="L837" t="str">
            <v>496.3</v>
          </cell>
        </row>
        <row r="838">
          <cell r="J838" t="str">
            <v>EBK9900000698</v>
          </cell>
          <cell r="K838">
            <v>2013</v>
          </cell>
          <cell r="L838" t="str">
            <v>496.3</v>
          </cell>
        </row>
        <row r="839">
          <cell r="J839" t="str">
            <v>EBK9900000699</v>
          </cell>
          <cell r="K839">
            <v>2013</v>
          </cell>
          <cell r="L839" t="str">
            <v>496.3</v>
          </cell>
        </row>
        <row r="840">
          <cell r="J840" t="str">
            <v>EBK9900000700</v>
          </cell>
          <cell r="K840">
            <v>2013</v>
          </cell>
          <cell r="L840" t="str">
            <v>496.3</v>
          </cell>
        </row>
        <row r="841">
          <cell r="J841" t="str">
            <v>EBK9900000701</v>
          </cell>
          <cell r="K841">
            <v>2013</v>
          </cell>
          <cell r="L841" t="str">
            <v>496.3</v>
          </cell>
        </row>
        <row r="842">
          <cell r="J842" t="str">
            <v>EBK9900000702</v>
          </cell>
          <cell r="K842">
            <v>2013</v>
          </cell>
          <cell r="L842" t="str">
            <v>496.3</v>
          </cell>
        </row>
        <row r="843">
          <cell r="J843" t="str">
            <v>EBK9900000703</v>
          </cell>
          <cell r="K843">
            <v>2013</v>
          </cell>
          <cell r="L843" t="str">
            <v>496.3</v>
          </cell>
        </row>
        <row r="844">
          <cell r="J844" t="str">
            <v>EBK9900000704</v>
          </cell>
          <cell r="K844">
            <v>2013</v>
          </cell>
          <cell r="L844" t="str">
            <v>496.3</v>
          </cell>
        </row>
        <row r="845">
          <cell r="J845" t="str">
            <v>EBK9900000705</v>
          </cell>
          <cell r="K845">
            <v>2013</v>
          </cell>
          <cell r="L845" t="str">
            <v>496.3</v>
          </cell>
        </row>
        <row r="846">
          <cell r="J846" t="str">
            <v>EBK9900000706</v>
          </cell>
          <cell r="K846">
            <v>2013</v>
          </cell>
          <cell r="L846" t="str">
            <v>496.3</v>
          </cell>
        </row>
        <row r="847">
          <cell r="J847" t="str">
            <v>EBK9900000707</v>
          </cell>
          <cell r="K847">
            <v>2013</v>
          </cell>
          <cell r="L847" t="str">
            <v>496.3</v>
          </cell>
        </row>
        <row r="848">
          <cell r="J848" t="str">
            <v>EBK9900000708</v>
          </cell>
          <cell r="K848">
            <v>2013</v>
          </cell>
          <cell r="L848" t="str">
            <v>496.3</v>
          </cell>
        </row>
        <row r="849">
          <cell r="J849" t="str">
            <v>EBK9900000709</v>
          </cell>
          <cell r="K849">
            <v>2013</v>
          </cell>
          <cell r="L849" t="str">
            <v>496.3</v>
          </cell>
        </row>
        <row r="850">
          <cell r="J850" t="str">
            <v>EBK9900000710</v>
          </cell>
          <cell r="K850">
            <v>2013</v>
          </cell>
          <cell r="L850" t="str">
            <v>496.3</v>
          </cell>
        </row>
        <row r="851">
          <cell r="J851" t="str">
            <v>EBK9900000711</v>
          </cell>
          <cell r="K851">
            <v>2013</v>
          </cell>
          <cell r="L851" t="str">
            <v>496.3</v>
          </cell>
        </row>
        <row r="852">
          <cell r="J852" t="str">
            <v>EBK9900000712</v>
          </cell>
          <cell r="K852">
            <v>2013</v>
          </cell>
          <cell r="L852" t="str">
            <v>496.3</v>
          </cell>
        </row>
        <row r="853">
          <cell r="J853" t="str">
            <v>EBK9900000713</v>
          </cell>
          <cell r="K853">
            <v>2013</v>
          </cell>
          <cell r="L853" t="str">
            <v>496.3</v>
          </cell>
        </row>
        <row r="854">
          <cell r="J854" t="str">
            <v>EBK9900000714</v>
          </cell>
          <cell r="K854">
            <v>2013</v>
          </cell>
          <cell r="L854" t="str">
            <v>496.3</v>
          </cell>
        </row>
        <row r="855">
          <cell r="J855" t="str">
            <v>EBK9900000715</v>
          </cell>
          <cell r="K855">
            <v>2013</v>
          </cell>
          <cell r="L855" t="str">
            <v>496.3</v>
          </cell>
        </row>
        <row r="856">
          <cell r="J856" t="str">
            <v>EBK9900000716</v>
          </cell>
          <cell r="K856">
            <v>2013</v>
          </cell>
          <cell r="L856" t="str">
            <v>496.3</v>
          </cell>
        </row>
        <row r="857">
          <cell r="J857" t="str">
            <v>EBK9900000717</v>
          </cell>
          <cell r="K857">
            <v>2013</v>
          </cell>
          <cell r="L857" t="str">
            <v>496.3</v>
          </cell>
        </row>
        <row r="858">
          <cell r="J858" t="str">
            <v>EBK9900000718</v>
          </cell>
          <cell r="K858">
            <v>2013</v>
          </cell>
          <cell r="L858" t="str">
            <v>496.3</v>
          </cell>
        </row>
        <row r="859">
          <cell r="J859" t="str">
            <v>EBK9900000719</v>
          </cell>
          <cell r="K859">
            <v>2013</v>
          </cell>
          <cell r="L859" t="str">
            <v>496.3</v>
          </cell>
        </row>
        <row r="860">
          <cell r="J860" t="str">
            <v>EBK9900000720</v>
          </cell>
          <cell r="K860">
            <v>2013</v>
          </cell>
          <cell r="L860" t="str">
            <v>496.3</v>
          </cell>
        </row>
        <row r="861">
          <cell r="J861" t="str">
            <v>EBK9900000721</v>
          </cell>
          <cell r="K861">
            <v>2013</v>
          </cell>
          <cell r="L861" t="str">
            <v>496.3</v>
          </cell>
        </row>
        <row r="862">
          <cell r="J862" t="str">
            <v>EBK9900000722</v>
          </cell>
          <cell r="K862">
            <v>2013</v>
          </cell>
          <cell r="L862" t="str">
            <v>496.3</v>
          </cell>
        </row>
        <row r="863">
          <cell r="J863" t="str">
            <v>EBK9900000723</v>
          </cell>
          <cell r="K863">
            <v>2013</v>
          </cell>
          <cell r="L863" t="str">
            <v>496.3</v>
          </cell>
        </row>
        <row r="864">
          <cell r="J864" t="str">
            <v>EBK9900000724</v>
          </cell>
          <cell r="K864">
            <v>2013</v>
          </cell>
          <cell r="L864" t="str">
            <v>496.3</v>
          </cell>
        </row>
        <row r="865">
          <cell r="J865" t="str">
            <v>EBK9900000725</v>
          </cell>
          <cell r="K865">
            <v>2013</v>
          </cell>
          <cell r="L865" t="str">
            <v>496.3</v>
          </cell>
        </row>
        <row r="866">
          <cell r="J866" t="str">
            <v>EBK9900000726</v>
          </cell>
          <cell r="K866">
            <v>2013</v>
          </cell>
          <cell r="L866" t="str">
            <v>496.3</v>
          </cell>
        </row>
        <row r="867">
          <cell r="J867" t="str">
            <v>EBK9900000727</v>
          </cell>
          <cell r="K867">
            <v>2013</v>
          </cell>
          <cell r="L867" t="str">
            <v>496.3</v>
          </cell>
        </row>
        <row r="868">
          <cell r="J868" t="str">
            <v>EBK9900000728</v>
          </cell>
          <cell r="K868">
            <v>2013</v>
          </cell>
          <cell r="L868" t="str">
            <v>496.3</v>
          </cell>
        </row>
        <row r="869">
          <cell r="J869" t="str">
            <v>EBK9900000729</v>
          </cell>
          <cell r="K869">
            <v>2013</v>
          </cell>
          <cell r="L869" t="str">
            <v>496.3</v>
          </cell>
        </row>
        <row r="870">
          <cell r="J870" t="str">
            <v>EBK9900000730</v>
          </cell>
          <cell r="K870">
            <v>2013</v>
          </cell>
          <cell r="L870" t="str">
            <v>496.3</v>
          </cell>
        </row>
        <row r="871">
          <cell r="J871" t="str">
            <v>EBK9900000731</v>
          </cell>
          <cell r="K871">
            <v>2013</v>
          </cell>
          <cell r="L871" t="str">
            <v>496.3</v>
          </cell>
        </row>
        <row r="872">
          <cell r="J872" t="str">
            <v>EBK9900000732</v>
          </cell>
          <cell r="K872">
            <v>2013</v>
          </cell>
          <cell r="L872" t="str">
            <v>496.3</v>
          </cell>
        </row>
        <row r="873">
          <cell r="J873" t="str">
            <v>EBK9900000733</v>
          </cell>
          <cell r="K873">
            <v>2013</v>
          </cell>
          <cell r="L873" t="str">
            <v>496.3</v>
          </cell>
        </row>
        <row r="874">
          <cell r="J874" t="str">
            <v>EBK9900000734</v>
          </cell>
          <cell r="K874">
            <v>2013</v>
          </cell>
          <cell r="L874" t="str">
            <v>496.3</v>
          </cell>
        </row>
        <row r="875">
          <cell r="J875" t="str">
            <v>EBK9900000735</v>
          </cell>
          <cell r="K875">
            <v>2013</v>
          </cell>
          <cell r="L875" t="str">
            <v>496.3</v>
          </cell>
        </row>
        <row r="876">
          <cell r="J876" t="str">
            <v>EBK9900000736</v>
          </cell>
          <cell r="K876">
            <v>2013</v>
          </cell>
          <cell r="L876" t="str">
            <v>496.3</v>
          </cell>
        </row>
        <row r="877">
          <cell r="J877" t="str">
            <v>EBK9900000737</v>
          </cell>
          <cell r="K877">
            <v>2013</v>
          </cell>
          <cell r="L877" t="str">
            <v>496.3</v>
          </cell>
        </row>
        <row r="878">
          <cell r="J878" t="str">
            <v>EBK9900000738</v>
          </cell>
          <cell r="K878">
            <v>2013</v>
          </cell>
          <cell r="L878" t="str">
            <v>496.3</v>
          </cell>
        </row>
        <row r="879">
          <cell r="J879" t="str">
            <v>EBK9900000739</v>
          </cell>
          <cell r="K879">
            <v>2013</v>
          </cell>
          <cell r="L879" t="str">
            <v>496.3</v>
          </cell>
        </row>
        <row r="880">
          <cell r="J880" t="str">
            <v>EBK9900000740</v>
          </cell>
          <cell r="K880">
            <v>2013</v>
          </cell>
          <cell r="L880" t="str">
            <v>496.3</v>
          </cell>
        </row>
        <row r="881">
          <cell r="J881" t="str">
            <v>EBK9900000741</v>
          </cell>
          <cell r="K881">
            <v>2013</v>
          </cell>
          <cell r="L881" t="str">
            <v>496.3</v>
          </cell>
        </row>
        <row r="882">
          <cell r="J882" t="str">
            <v>EBK9900000742</v>
          </cell>
          <cell r="K882">
            <v>2013</v>
          </cell>
          <cell r="L882" t="str">
            <v>496.3</v>
          </cell>
        </row>
        <row r="883">
          <cell r="J883" t="str">
            <v>EBK9900000743</v>
          </cell>
          <cell r="K883">
            <v>2013</v>
          </cell>
          <cell r="L883" t="str">
            <v>496.3</v>
          </cell>
        </row>
        <row r="884">
          <cell r="J884" t="str">
            <v>EBK9900000744</v>
          </cell>
          <cell r="K884">
            <v>2013</v>
          </cell>
          <cell r="L884" t="str">
            <v>496.3</v>
          </cell>
        </row>
        <row r="885">
          <cell r="J885" t="str">
            <v>EBK9900000745</v>
          </cell>
          <cell r="K885">
            <v>2013</v>
          </cell>
          <cell r="L885" t="str">
            <v>496.3</v>
          </cell>
        </row>
        <row r="886">
          <cell r="J886" t="str">
            <v>EBK9900000746</v>
          </cell>
          <cell r="K886">
            <v>2013</v>
          </cell>
          <cell r="L886" t="str">
            <v>496.3</v>
          </cell>
        </row>
        <row r="887">
          <cell r="J887" t="str">
            <v>EBK9900000747</v>
          </cell>
          <cell r="K887">
            <v>2013</v>
          </cell>
          <cell r="L887" t="str">
            <v>496.3</v>
          </cell>
        </row>
        <row r="888">
          <cell r="J888" t="str">
            <v>EBK9900000748</v>
          </cell>
          <cell r="K888">
            <v>2013</v>
          </cell>
          <cell r="L888" t="str">
            <v>496.3</v>
          </cell>
        </row>
        <row r="889">
          <cell r="J889" t="str">
            <v>EBK9900000749</v>
          </cell>
          <cell r="K889">
            <v>2013</v>
          </cell>
          <cell r="L889" t="str">
            <v>496.3</v>
          </cell>
        </row>
        <row r="890">
          <cell r="J890" t="str">
            <v>EBK9900000750</v>
          </cell>
          <cell r="K890">
            <v>2013</v>
          </cell>
          <cell r="L890" t="str">
            <v>496.3</v>
          </cell>
        </row>
        <row r="891">
          <cell r="J891" t="str">
            <v>EBK9900000751</v>
          </cell>
          <cell r="K891">
            <v>2013</v>
          </cell>
          <cell r="L891" t="str">
            <v>496.3</v>
          </cell>
        </row>
        <row r="892">
          <cell r="J892" t="str">
            <v>EBK9900000752</v>
          </cell>
          <cell r="K892">
            <v>2013</v>
          </cell>
          <cell r="L892" t="str">
            <v>496.3</v>
          </cell>
        </row>
        <row r="893">
          <cell r="J893" t="str">
            <v>EBK9900000753</v>
          </cell>
          <cell r="K893">
            <v>2013</v>
          </cell>
          <cell r="L893" t="str">
            <v>496.3</v>
          </cell>
        </row>
        <row r="894">
          <cell r="J894" t="str">
            <v>EBK9900000754</v>
          </cell>
          <cell r="K894">
            <v>2013</v>
          </cell>
          <cell r="L894" t="str">
            <v>496.3</v>
          </cell>
        </row>
        <row r="895">
          <cell r="J895" t="str">
            <v>EBK9900000755</v>
          </cell>
          <cell r="K895">
            <v>2013</v>
          </cell>
          <cell r="L895" t="str">
            <v>496.3</v>
          </cell>
        </row>
        <row r="896">
          <cell r="J896" t="str">
            <v>EBK9900000756</v>
          </cell>
          <cell r="K896">
            <v>2013</v>
          </cell>
          <cell r="L896" t="str">
            <v>496.3</v>
          </cell>
        </row>
        <row r="897">
          <cell r="J897" t="str">
            <v>EBK9900000757</v>
          </cell>
          <cell r="K897">
            <v>2013</v>
          </cell>
          <cell r="L897" t="str">
            <v>496.3</v>
          </cell>
        </row>
        <row r="898">
          <cell r="J898" t="str">
            <v>EBK9900000758</v>
          </cell>
          <cell r="K898">
            <v>2013</v>
          </cell>
          <cell r="L898" t="str">
            <v>496.3</v>
          </cell>
        </row>
        <row r="899">
          <cell r="J899" t="str">
            <v>EBK9900000759</v>
          </cell>
          <cell r="K899">
            <v>2013</v>
          </cell>
          <cell r="L899" t="str">
            <v>496.3</v>
          </cell>
        </row>
        <row r="900">
          <cell r="J900" t="str">
            <v>EBK9900000760</v>
          </cell>
          <cell r="K900">
            <v>2013</v>
          </cell>
          <cell r="L900" t="str">
            <v>496.3</v>
          </cell>
        </row>
        <row r="901">
          <cell r="J901" t="str">
            <v>EBK9900000761</v>
          </cell>
          <cell r="K901">
            <v>2013</v>
          </cell>
          <cell r="L901" t="str">
            <v>496.3</v>
          </cell>
        </row>
        <row r="902">
          <cell r="J902" t="str">
            <v>EBK9900000762</v>
          </cell>
          <cell r="K902">
            <v>2013</v>
          </cell>
          <cell r="L902" t="str">
            <v>496.3</v>
          </cell>
        </row>
        <row r="903">
          <cell r="J903" t="str">
            <v>EBK9900000763</v>
          </cell>
          <cell r="K903">
            <v>2013</v>
          </cell>
          <cell r="L903" t="str">
            <v>496.3</v>
          </cell>
        </row>
        <row r="904">
          <cell r="J904" t="str">
            <v>EBK9900000764</v>
          </cell>
          <cell r="K904">
            <v>2013</v>
          </cell>
          <cell r="L904" t="str">
            <v>496.3</v>
          </cell>
        </row>
        <row r="905">
          <cell r="J905" t="str">
            <v>EBK9900000765</v>
          </cell>
          <cell r="K905">
            <v>2013</v>
          </cell>
          <cell r="L905" t="str">
            <v>496.3</v>
          </cell>
        </row>
        <row r="906">
          <cell r="J906" t="str">
            <v>EBK9900000766</v>
          </cell>
          <cell r="K906">
            <v>2013</v>
          </cell>
          <cell r="L906" t="str">
            <v>496.3</v>
          </cell>
        </row>
        <row r="907">
          <cell r="J907" t="str">
            <v>EBK9900000767</v>
          </cell>
          <cell r="K907">
            <v>2013</v>
          </cell>
          <cell r="L907" t="str">
            <v>496.3</v>
          </cell>
        </row>
        <row r="908">
          <cell r="J908" t="str">
            <v>EBK9900000768</v>
          </cell>
          <cell r="K908">
            <v>2013</v>
          </cell>
          <cell r="L908" t="str">
            <v>496.3</v>
          </cell>
        </row>
        <row r="909">
          <cell r="J909" t="str">
            <v>EBK9900000769</v>
          </cell>
          <cell r="K909">
            <v>2013</v>
          </cell>
          <cell r="L909" t="str">
            <v>496.3</v>
          </cell>
        </row>
        <row r="910">
          <cell r="J910" t="str">
            <v>EBK9900000770</v>
          </cell>
          <cell r="K910">
            <v>2013</v>
          </cell>
          <cell r="L910" t="str">
            <v>496.3</v>
          </cell>
        </row>
        <row r="911">
          <cell r="J911" t="str">
            <v>EBK9900000771</v>
          </cell>
          <cell r="K911">
            <v>2013</v>
          </cell>
          <cell r="L911" t="str">
            <v>496.3</v>
          </cell>
        </row>
        <row r="912">
          <cell r="J912" t="str">
            <v>EBK9900000772</v>
          </cell>
          <cell r="K912">
            <v>2013</v>
          </cell>
          <cell r="L912" t="str">
            <v>496.3</v>
          </cell>
        </row>
        <row r="913">
          <cell r="J913" t="str">
            <v>EBK9900000773</v>
          </cell>
          <cell r="K913">
            <v>2013</v>
          </cell>
          <cell r="L913" t="str">
            <v>496.3</v>
          </cell>
        </row>
        <row r="914">
          <cell r="J914" t="str">
            <v>EBK9900000774</v>
          </cell>
          <cell r="K914">
            <v>2013</v>
          </cell>
          <cell r="L914" t="str">
            <v>496.3</v>
          </cell>
        </row>
        <row r="915">
          <cell r="J915" t="str">
            <v>EBK9900000775</v>
          </cell>
          <cell r="K915">
            <v>2013</v>
          </cell>
          <cell r="L915" t="str">
            <v>496.3</v>
          </cell>
        </row>
        <row r="916">
          <cell r="J916" t="str">
            <v>EBK9900000776</v>
          </cell>
          <cell r="K916">
            <v>2013</v>
          </cell>
          <cell r="L916" t="str">
            <v>496.3</v>
          </cell>
        </row>
        <row r="917">
          <cell r="J917" t="str">
            <v>EBK9900000777</v>
          </cell>
          <cell r="K917">
            <v>2013</v>
          </cell>
          <cell r="L917" t="str">
            <v>496.3</v>
          </cell>
        </row>
        <row r="918">
          <cell r="J918" t="str">
            <v>EBK9900000778</v>
          </cell>
          <cell r="K918">
            <v>2013</v>
          </cell>
          <cell r="L918" t="str">
            <v>496.3</v>
          </cell>
        </row>
        <row r="919">
          <cell r="J919" t="str">
            <v>EBK9900000779</v>
          </cell>
          <cell r="K919">
            <v>2013</v>
          </cell>
          <cell r="L919" t="str">
            <v>496.3</v>
          </cell>
        </row>
        <row r="920">
          <cell r="J920" t="str">
            <v>EBK9900000780</v>
          </cell>
          <cell r="K920">
            <v>2013</v>
          </cell>
          <cell r="L920" t="str">
            <v>496.3</v>
          </cell>
        </row>
        <row r="921">
          <cell r="J921" t="str">
            <v>EBK9900000781</v>
          </cell>
          <cell r="K921">
            <v>2013</v>
          </cell>
          <cell r="L921" t="str">
            <v>496.3</v>
          </cell>
        </row>
        <row r="922">
          <cell r="J922" t="str">
            <v>EBK9900000782</v>
          </cell>
          <cell r="K922">
            <v>2013</v>
          </cell>
          <cell r="L922" t="str">
            <v>496.3</v>
          </cell>
        </row>
        <row r="923">
          <cell r="J923" t="str">
            <v>EBK9900000783</v>
          </cell>
          <cell r="K923">
            <v>2013</v>
          </cell>
          <cell r="L923" t="str">
            <v>496.3</v>
          </cell>
        </row>
        <row r="924">
          <cell r="J924" t="str">
            <v>EBK9900000784</v>
          </cell>
          <cell r="K924">
            <v>2013</v>
          </cell>
          <cell r="L924" t="str">
            <v>496.3</v>
          </cell>
        </row>
        <row r="925">
          <cell r="J925" t="str">
            <v>EBK9900000785</v>
          </cell>
          <cell r="K925">
            <v>2013</v>
          </cell>
          <cell r="L925" t="str">
            <v>496.3</v>
          </cell>
        </row>
        <row r="926">
          <cell r="J926" t="str">
            <v>EBK9900000786</v>
          </cell>
          <cell r="K926">
            <v>2013</v>
          </cell>
          <cell r="L926" t="str">
            <v>496.3</v>
          </cell>
        </row>
        <row r="927">
          <cell r="J927" t="str">
            <v>EBK9900000787</v>
          </cell>
          <cell r="K927">
            <v>2013</v>
          </cell>
          <cell r="L927" t="str">
            <v>496.3</v>
          </cell>
        </row>
        <row r="928">
          <cell r="J928" t="str">
            <v>EBK9900000788</v>
          </cell>
          <cell r="K928">
            <v>2013</v>
          </cell>
          <cell r="L928" t="str">
            <v>496.3</v>
          </cell>
        </row>
        <row r="929">
          <cell r="J929" t="str">
            <v>EBK9900000789</v>
          </cell>
          <cell r="K929">
            <v>2013</v>
          </cell>
          <cell r="L929" t="str">
            <v>496.3</v>
          </cell>
        </row>
        <row r="930">
          <cell r="J930" t="str">
            <v>EBK9900000790</v>
          </cell>
          <cell r="K930">
            <v>2013</v>
          </cell>
          <cell r="L930" t="str">
            <v>496.3</v>
          </cell>
        </row>
        <row r="931">
          <cell r="J931" t="str">
            <v>EBK9900000791</v>
          </cell>
          <cell r="K931">
            <v>2013</v>
          </cell>
          <cell r="L931" t="str">
            <v>496.3</v>
          </cell>
        </row>
        <row r="932">
          <cell r="J932" t="str">
            <v>EBK9900000792</v>
          </cell>
          <cell r="K932">
            <v>2013</v>
          </cell>
          <cell r="L932" t="str">
            <v>496.3</v>
          </cell>
        </row>
        <row r="933">
          <cell r="J933" t="str">
            <v>EBK9900000793</v>
          </cell>
          <cell r="K933">
            <v>2013</v>
          </cell>
          <cell r="L933" t="str">
            <v>496.3</v>
          </cell>
        </row>
        <row r="934">
          <cell r="J934" t="str">
            <v>EBK9900000794</v>
          </cell>
          <cell r="K934">
            <v>2013</v>
          </cell>
          <cell r="L934" t="str">
            <v>496.3</v>
          </cell>
        </row>
        <row r="935">
          <cell r="J935" t="str">
            <v>EBK9900000795</v>
          </cell>
          <cell r="K935">
            <v>2013</v>
          </cell>
          <cell r="L935" t="str">
            <v>496.3</v>
          </cell>
        </row>
        <row r="936">
          <cell r="J936" t="str">
            <v>EBK9900000796</v>
          </cell>
          <cell r="K936">
            <v>2013</v>
          </cell>
          <cell r="L936" t="str">
            <v>496.3</v>
          </cell>
        </row>
        <row r="937">
          <cell r="J937" t="str">
            <v>EBK9900000797</v>
          </cell>
          <cell r="K937">
            <v>2013</v>
          </cell>
          <cell r="L937" t="str">
            <v>496.3</v>
          </cell>
        </row>
        <row r="938">
          <cell r="J938" t="str">
            <v>EBK9900000798</v>
          </cell>
          <cell r="K938">
            <v>2013</v>
          </cell>
          <cell r="L938" t="str">
            <v>496.3</v>
          </cell>
        </row>
        <row r="939">
          <cell r="J939" t="str">
            <v>EBK9900000799</v>
          </cell>
          <cell r="K939">
            <v>2013</v>
          </cell>
          <cell r="L939" t="str">
            <v>496.3</v>
          </cell>
        </row>
        <row r="940">
          <cell r="J940" t="str">
            <v>EBK9900000800</v>
          </cell>
          <cell r="K940">
            <v>2013</v>
          </cell>
          <cell r="L940" t="str">
            <v>496.3</v>
          </cell>
        </row>
        <row r="941">
          <cell r="J941" t="str">
            <v>EBK9900000801</v>
          </cell>
          <cell r="K941">
            <v>2013</v>
          </cell>
          <cell r="L941" t="str">
            <v>496.3</v>
          </cell>
        </row>
        <row r="942">
          <cell r="J942" t="str">
            <v>EBK9900000802</v>
          </cell>
          <cell r="K942">
            <v>2013</v>
          </cell>
          <cell r="L942" t="str">
            <v>496.3</v>
          </cell>
        </row>
        <row r="943">
          <cell r="J943" t="str">
            <v>EBK9900000803</v>
          </cell>
          <cell r="K943">
            <v>2013</v>
          </cell>
          <cell r="L943" t="str">
            <v>496.3</v>
          </cell>
        </row>
        <row r="944">
          <cell r="J944" t="str">
            <v>EBK9900000804</v>
          </cell>
          <cell r="K944">
            <v>2013</v>
          </cell>
          <cell r="L944" t="str">
            <v>496.3</v>
          </cell>
        </row>
        <row r="945">
          <cell r="J945" t="str">
            <v>EBK9900000805</v>
          </cell>
          <cell r="K945">
            <v>2013</v>
          </cell>
          <cell r="L945" t="str">
            <v>496.3</v>
          </cell>
        </row>
        <row r="946">
          <cell r="J946" t="str">
            <v>EBK9900000806</v>
          </cell>
          <cell r="K946">
            <v>2013</v>
          </cell>
          <cell r="L946" t="str">
            <v>496.3</v>
          </cell>
        </row>
        <row r="947">
          <cell r="J947" t="str">
            <v>EBK9900000807</v>
          </cell>
          <cell r="K947">
            <v>2013</v>
          </cell>
          <cell r="L947" t="str">
            <v>496.3</v>
          </cell>
        </row>
        <row r="948">
          <cell r="J948" t="str">
            <v>EBK9900000808</v>
          </cell>
          <cell r="K948">
            <v>2013</v>
          </cell>
          <cell r="L948" t="str">
            <v>496.3</v>
          </cell>
        </row>
        <row r="949">
          <cell r="J949" t="str">
            <v>EBK9900000809</v>
          </cell>
          <cell r="K949">
            <v>2013</v>
          </cell>
          <cell r="L949" t="str">
            <v>496.3</v>
          </cell>
        </row>
        <row r="950">
          <cell r="J950" t="str">
            <v>EBK9900000810</v>
          </cell>
          <cell r="K950">
            <v>2013</v>
          </cell>
          <cell r="L950" t="str">
            <v>496.3</v>
          </cell>
        </row>
        <row r="951">
          <cell r="J951" t="str">
            <v>EBK9900000811</v>
          </cell>
          <cell r="K951">
            <v>2013</v>
          </cell>
          <cell r="L951" t="str">
            <v>496.3</v>
          </cell>
        </row>
        <row r="952">
          <cell r="J952" t="str">
            <v>EBK9900000812</v>
          </cell>
          <cell r="K952">
            <v>2013</v>
          </cell>
          <cell r="L952" t="str">
            <v>496.3</v>
          </cell>
        </row>
        <row r="953">
          <cell r="J953" t="str">
            <v>EBK9900000813</v>
          </cell>
          <cell r="K953">
            <v>2013</v>
          </cell>
          <cell r="L953" t="str">
            <v>496.3</v>
          </cell>
        </row>
        <row r="954">
          <cell r="J954" t="str">
            <v>EBK9900000814</v>
          </cell>
          <cell r="K954">
            <v>2013</v>
          </cell>
          <cell r="L954" t="str">
            <v>496.3</v>
          </cell>
        </row>
        <row r="955">
          <cell r="J955" t="str">
            <v>EBK9900000815</v>
          </cell>
          <cell r="K955">
            <v>2013</v>
          </cell>
          <cell r="L955" t="str">
            <v>496.3</v>
          </cell>
        </row>
        <row r="956">
          <cell r="J956" t="str">
            <v>EBK9900000816</v>
          </cell>
          <cell r="K956">
            <v>2013</v>
          </cell>
          <cell r="L956" t="str">
            <v>496.3</v>
          </cell>
        </row>
        <row r="957">
          <cell r="J957" t="str">
            <v>EBK9900000817</v>
          </cell>
          <cell r="K957">
            <v>2013</v>
          </cell>
          <cell r="L957" t="str">
            <v>496.3</v>
          </cell>
        </row>
        <row r="958">
          <cell r="J958" t="str">
            <v>EBK9900000818</v>
          </cell>
          <cell r="K958">
            <v>2013</v>
          </cell>
          <cell r="L958" t="str">
            <v>496.3</v>
          </cell>
        </row>
        <row r="959">
          <cell r="J959" t="str">
            <v>EBK9900000819</v>
          </cell>
          <cell r="K959">
            <v>2013</v>
          </cell>
          <cell r="L959" t="str">
            <v>496.3</v>
          </cell>
        </row>
        <row r="960">
          <cell r="J960" t="str">
            <v>EBK9900000820</v>
          </cell>
          <cell r="K960">
            <v>2013</v>
          </cell>
          <cell r="L960" t="str">
            <v>496.3</v>
          </cell>
        </row>
        <row r="961">
          <cell r="J961" t="str">
            <v>EBK9900000821</v>
          </cell>
          <cell r="K961">
            <v>2013</v>
          </cell>
          <cell r="L961" t="str">
            <v>496.3</v>
          </cell>
        </row>
        <row r="962">
          <cell r="J962" t="str">
            <v>EBK9900000822</v>
          </cell>
          <cell r="K962">
            <v>2013</v>
          </cell>
          <cell r="L962" t="str">
            <v>496.3</v>
          </cell>
        </row>
        <row r="963">
          <cell r="J963" t="str">
            <v>EBK9900000823</v>
          </cell>
          <cell r="K963">
            <v>2013</v>
          </cell>
          <cell r="L963" t="str">
            <v>496.3</v>
          </cell>
        </row>
        <row r="964">
          <cell r="J964" t="str">
            <v>EBK9900000824</v>
          </cell>
          <cell r="K964">
            <v>2013</v>
          </cell>
          <cell r="L964" t="str">
            <v>496.3</v>
          </cell>
        </row>
        <row r="965">
          <cell r="J965" t="str">
            <v>EBK9900000825</v>
          </cell>
          <cell r="K965">
            <v>2013</v>
          </cell>
          <cell r="L965" t="str">
            <v>496.3</v>
          </cell>
        </row>
        <row r="966">
          <cell r="J966" t="str">
            <v>EBK9900000826</v>
          </cell>
          <cell r="K966">
            <v>2013</v>
          </cell>
          <cell r="L966" t="str">
            <v>496.3</v>
          </cell>
        </row>
        <row r="967">
          <cell r="J967" t="str">
            <v>EBK9900000827</v>
          </cell>
          <cell r="K967">
            <v>2013</v>
          </cell>
          <cell r="L967" t="str">
            <v>496.3</v>
          </cell>
        </row>
        <row r="968">
          <cell r="J968" t="str">
            <v>EBK9900000828</v>
          </cell>
          <cell r="K968">
            <v>2013</v>
          </cell>
          <cell r="L968" t="str">
            <v>496.3</v>
          </cell>
        </row>
        <row r="969">
          <cell r="J969" t="str">
            <v>EBK9900000829</v>
          </cell>
          <cell r="K969">
            <v>2013</v>
          </cell>
          <cell r="L969" t="str">
            <v>496.3</v>
          </cell>
        </row>
        <row r="970">
          <cell r="J970" t="str">
            <v>EBK9900000830</v>
          </cell>
          <cell r="K970">
            <v>2013</v>
          </cell>
          <cell r="L970" t="str">
            <v>496.3</v>
          </cell>
        </row>
        <row r="971">
          <cell r="J971" t="str">
            <v>EBK9900000831</v>
          </cell>
          <cell r="K971">
            <v>2013</v>
          </cell>
          <cell r="L971" t="str">
            <v>496.3</v>
          </cell>
        </row>
        <row r="972">
          <cell r="J972" t="str">
            <v>EBK9900000832</v>
          </cell>
          <cell r="K972">
            <v>2013</v>
          </cell>
          <cell r="L972" t="str">
            <v>496.3</v>
          </cell>
        </row>
        <row r="973">
          <cell r="J973" t="str">
            <v>EBK9900000833</v>
          </cell>
          <cell r="K973">
            <v>2013</v>
          </cell>
          <cell r="L973" t="str">
            <v>496.3</v>
          </cell>
        </row>
        <row r="974">
          <cell r="J974" t="str">
            <v>EBK9900000834</v>
          </cell>
          <cell r="K974">
            <v>2013</v>
          </cell>
          <cell r="L974" t="str">
            <v>496.3</v>
          </cell>
        </row>
        <row r="975">
          <cell r="J975" t="str">
            <v>EBK9900000835</v>
          </cell>
          <cell r="K975">
            <v>2013</v>
          </cell>
          <cell r="L975" t="str">
            <v>496.3</v>
          </cell>
        </row>
        <row r="976">
          <cell r="J976" t="str">
            <v>EBK9900000836</v>
          </cell>
          <cell r="K976">
            <v>2013</v>
          </cell>
          <cell r="L976" t="str">
            <v>496.3</v>
          </cell>
        </row>
        <row r="977">
          <cell r="J977" t="str">
            <v>EBK9900000837</v>
          </cell>
          <cell r="K977">
            <v>2013</v>
          </cell>
          <cell r="L977" t="str">
            <v>496.3</v>
          </cell>
        </row>
        <row r="978">
          <cell r="J978" t="str">
            <v>EBK9900000838</v>
          </cell>
          <cell r="K978">
            <v>2013</v>
          </cell>
          <cell r="L978" t="str">
            <v>496.3</v>
          </cell>
        </row>
        <row r="979">
          <cell r="J979" t="str">
            <v>EBK9900000839</v>
          </cell>
          <cell r="K979">
            <v>2013</v>
          </cell>
          <cell r="L979" t="str">
            <v>496.3</v>
          </cell>
        </row>
        <row r="980">
          <cell r="J980" t="str">
            <v>EBK9900000840</v>
          </cell>
          <cell r="K980">
            <v>2013</v>
          </cell>
          <cell r="L980" t="str">
            <v>496.3</v>
          </cell>
        </row>
        <row r="981">
          <cell r="J981" t="str">
            <v>EBK9900000841</v>
          </cell>
          <cell r="K981">
            <v>2013</v>
          </cell>
          <cell r="L981" t="str">
            <v>496.3</v>
          </cell>
        </row>
        <row r="982">
          <cell r="J982" t="str">
            <v>EBK9900000842</v>
          </cell>
          <cell r="K982">
            <v>2013</v>
          </cell>
          <cell r="L982" t="str">
            <v>496.3</v>
          </cell>
        </row>
        <row r="983">
          <cell r="J983" t="str">
            <v>EBK9900000843</v>
          </cell>
          <cell r="K983">
            <v>2013</v>
          </cell>
          <cell r="L983" t="str">
            <v>496.3</v>
          </cell>
        </row>
        <row r="984">
          <cell r="J984" t="str">
            <v>EBK9900000844</v>
          </cell>
          <cell r="K984">
            <v>2013</v>
          </cell>
          <cell r="L984" t="str">
            <v>496.3</v>
          </cell>
        </row>
        <row r="985">
          <cell r="J985" t="str">
            <v>EBK9900000845</v>
          </cell>
          <cell r="K985">
            <v>2013</v>
          </cell>
          <cell r="L985" t="str">
            <v>496.3</v>
          </cell>
        </row>
        <row r="986">
          <cell r="J986" t="str">
            <v>EBK9900000846</v>
          </cell>
          <cell r="K986">
            <v>2013</v>
          </cell>
          <cell r="L986" t="str">
            <v>496.3</v>
          </cell>
        </row>
        <row r="987">
          <cell r="J987" t="str">
            <v>EBK9900000847</v>
          </cell>
          <cell r="K987">
            <v>2013</v>
          </cell>
          <cell r="L987" t="str">
            <v>496.3</v>
          </cell>
        </row>
        <row r="988">
          <cell r="J988" t="str">
            <v>EBK9900000848</v>
          </cell>
          <cell r="K988">
            <v>2013</v>
          </cell>
          <cell r="L988" t="str">
            <v>496.3</v>
          </cell>
        </row>
        <row r="989">
          <cell r="J989" t="str">
            <v>EBK9900000849</v>
          </cell>
          <cell r="K989">
            <v>2013</v>
          </cell>
          <cell r="L989" t="str">
            <v>496.3</v>
          </cell>
        </row>
        <row r="990">
          <cell r="J990" t="str">
            <v>EBK9900000850</v>
          </cell>
          <cell r="K990">
            <v>2013</v>
          </cell>
          <cell r="L990" t="str">
            <v>496.3</v>
          </cell>
        </row>
        <row r="991">
          <cell r="J991" t="str">
            <v>EBK9900000851</v>
          </cell>
          <cell r="K991">
            <v>2013</v>
          </cell>
          <cell r="L991" t="str">
            <v>496.3</v>
          </cell>
        </row>
        <row r="992">
          <cell r="J992" t="str">
            <v>EBK9900000852</v>
          </cell>
          <cell r="K992">
            <v>2013</v>
          </cell>
          <cell r="L992" t="str">
            <v>496.3</v>
          </cell>
        </row>
        <row r="993">
          <cell r="J993" t="str">
            <v>EBK9900000853</v>
          </cell>
          <cell r="K993">
            <v>2013</v>
          </cell>
          <cell r="L993" t="str">
            <v>496.3</v>
          </cell>
        </row>
        <row r="994">
          <cell r="J994" t="str">
            <v>EBK9900000854</v>
          </cell>
          <cell r="K994">
            <v>2013</v>
          </cell>
          <cell r="L994" t="str">
            <v>496.3</v>
          </cell>
        </row>
        <row r="995">
          <cell r="J995" t="str">
            <v>EBK9900000855</v>
          </cell>
          <cell r="K995">
            <v>2013</v>
          </cell>
          <cell r="L995" t="str">
            <v>496.3</v>
          </cell>
        </row>
        <row r="996">
          <cell r="J996" t="str">
            <v>EBK9900000856</v>
          </cell>
          <cell r="K996">
            <v>2013</v>
          </cell>
          <cell r="L996" t="str">
            <v>496.3</v>
          </cell>
        </row>
        <row r="997">
          <cell r="J997" t="str">
            <v>EBK9900000857</v>
          </cell>
          <cell r="K997">
            <v>2013</v>
          </cell>
          <cell r="L997" t="str">
            <v>496.3</v>
          </cell>
        </row>
        <row r="998">
          <cell r="J998" t="str">
            <v>EBK9900000858</v>
          </cell>
          <cell r="K998">
            <v>2013</v>
          </cell>
          <cell r="L998" t="str">
            <v>496.3</v>
          </cell>
        </row>
        <row r="999">
          <cell r="J999" t="str">
            <v>EBK9900000859</v>
          </cell>
          <cell r="K999">
            <v>2013</v>
          </cell>
          <cell r="L999" t="str">
            <v>496.3</v>
          </cell>
        </row>
        <row r="1000">
          <cell r="J1000" t="str">
            <v>EBK9900000860</v>
          </cell>
          <cell r="K1000">
            <v>2013</v>
          </cell>
          <cell r="L1000" t="str">
            <v>496.3</v>
          </cell>
        </row>
        <row r="1001">
          <cell r="J1001" t="str">
            <v>EBK9900000861</v>
          </cell>
          <cell r="K1001">
            <v>2013</v>
          </cell>
          <cell r="L1001" t="str">
            <v>496.3</v>
          </cell>
        </row>
        <row r="1002">
          <cell r="J1002" t="str">
            <v>EBK9900000862</v>
          </cell>
          <cell r="K1002">
            <v>2013</v>
          </cell>
          <cell r="L1002" t="str">
            <v>496.3</v>
          </cell>
        </row>
        <row r="1003">
          <cell r="J1003" t="str">
            <v>EBK9900000863</v>
          </cell>
          <cell r="K1003">
            <v>2013</v>
          </cell>
          <cell r="L1003" t="str">
            <v>496.3</v>
          </cell>
        </row>
        <row r="1004">
          <cell r="J1004" t="str">
            <v>EBK9900000864</v>
          </cell>
          <cell r="K1004">
            <v>2013</v>
          </cell>
          <cell r="L1004" t="str">
            <v>496.3</v>
          </cell>
        </row>
        <row r="1005">
          <cell r="J1005" t="str">
            <v>EBK9900000865</v>
          </cell>
          <cell r="K1005">
            <v>2013</v>
          </cell>
          <cell r="L1005" t="str">
            <v>496.3</v>
          </cell>
        </row>
        <row r="1006">
          <cell r="J1006" t="str">
            <v>EBK9900000866</v>
          </cell>
          <cell r="K1006">
            <v>2013</v>
          </cell>
          <cell r="L1006" t="str">
            <v>496.3</v>
          </cell>
        </row>
        <row r="1007">
          <cell r="J1007" t="str">
            <v>EBK9900000867</v>
          </cell>
          <cell r="K1007">
            <v>2013</v>
          </cell>
          <cell r="L1007" t="str">
            <v>496.3</v>
          </cell>
        </row>
        <row r="1008">
          <cell r="J1008" t="str">
            <v>EBK9900000868</v>
          </cell>
          <cell r="K1008">
            <v>2013</v>
          </cell>
          <cell r="L1008" t="str">
            <v>496.3</v>
          </cell>
        </row>
        <row r="1009">
          <cell r="J1009" t="str">
            <v>EBK9900000869</v>
          </cell>
          <cell r="K1009">
            <v>2013</v>
          </cell>
          <cell r="L1009" t="str">
            <v>496.3</v>
          </cell>
        </row>
        <row r="1010">
          <cell r="J1010" t="str">
            <v>EBK9900000870</v>
          </cell>
          <cell r="K1010">
            <v>2013</v>
          </cell>
          <cell r="L1010" t="str">
            <v>496.3</v>
          </cell>
        </row>
        <row r="1011">
          <cell r="J1011" t="str">
            <v>EBK9900000871</v>
          </cell>
          <cell r="K1011">
            <v>2013</v>
          </cell>
          <cell r="L1011" t="str">
            <v>496.3</v>
          </cell>
        </row>
        <row r="1012">
          <cell r="J1012" t="str">
            <v>EBK9900000872</v>
          </cell>
          <cell r="K1012">
            <v>2013</v>
          </cell>
          <cell r="L1012" t="str">
            <v>496.3</v>
          </cell>
        </row>
        <row r="1013">
          <cell r="J1013" t="str">
            <v>EBK9900000873</v>
          </cell>
          <cell r="K1013">
            <v>2013</v>
          </cell>
          <cell r="L1013" t="str">
            <v>496.3</v>
          </cell>
        </row>
        <row r="1014">
          <cell r="J1014" t="str">
            <v>EBK9900000874</v>
          </cell>
          <cell r="K1014">
            <v>2013</v>
          </cell>
          <cell r="L1014" t="str">
            <v>496.3</v>
          </cell>
        </row>
        <row r="1015">
          <cell r="J1015" t="str">
            <v>EBK9900000875</v>
          </cell>
          <cell r="K1015">
            <v>2013</v>
          </cell>
          <cell r="L1015" t="str">
            <v>496.3</v>
          </cell>
        </row>
        <row r="1016">
          <cell r="J1016" t="str">
            <v>EBK9900000876</v>
          </cell>
          <cell r="K1016">
            <v>2013</v>
          </cell>
          <cell r="L1016" t="str">
            <v>496.3</v>
          </cell>
        </row>
        <row r="1017">
          <cell r="J1017" t="str">
            <v>EBK9900000877</v>
          </cell>
          <cell r="K1017">
            <v>2013</v>
          </cell>
          <cell r="L1017" t="str">
            <v>496.3</v>
          </cell>
        </row>
        <row r="1018">
          <cell r="J1018" t="str">
            <v>EBK9900000878</v>
          </cell>
          <cell r="K1018">
            <v>2013</v>
          </cell>
          <cell r="L1018" t="str">
            <v>496.3</v>
          </cell>
        </row>
        <row r="1019">
          <cell r="J1019" t="str">
            <v>EBK9900000879</v>
          </cell>
          <cell r="K1019">
            <v>2013</v>
          </cell>
          <cell r="L1019" t="str">
            <v>496.3</v>
          </cell>
        </row>
        <row r="1020">
          <cell r="J1020" t="str">
            <v>EBK9900000880</v>
          </cell>
          <cell r="K1020">
            <v>2013</v>
          </cell>
          <cell r="L1020" t="str">
            <v>496.3</v>
          </cell>
        </row>
        <row r="1021">
          <cell r="J1021" t="str">
            <v>EBK9900000881</v>
          </cell>
          <cell r="K1021">
            <v>2013</v>
          </cell>
          <cell r="L1021" t="str">
            <v>496.3</v>
          </cell>
        </row>
        <row r="1022">
          <cell r="J1022" t="str">
            <v>EBK9900000882</v>
          </cell>
          <cell r="K1022">
            <v>2013</v>
          </cell>
          <cell r="L1022" t="str">
            <v>496.3</v>
          </cell>
        </row>
        <row r="1023">
          <cell r="J1023" t="str">
            <v>EBK9900000883</v>
          </cell>
          <cell r="K1023">
            <v>2013</v>
          </cell>
          <cell r="L1023" t="str">
            <v>496.3</v>
          </cell>
        </row>
        <row r="1024">
          <cell r="J1024" t="str">
            <v>9789575567149</v>
          </cell>
          <cell r="K1024">
            <v>2013</v>
          </cell>
          <cell r="L1024" t="str">
            <v>240.5</v>
          </cell>
        </row>
        <row r="1025">
          <cell r="J1025" t="str">
            <v>9789575567163</v>
          </cell>
          <cell r="K1025">
            <v>2013</v>
          </cell>
          <cell r="L1025" t="str">
            <v>240.5</v>
          </cell>
        </row>
        <row r="1026">
          <cell r="J1026" t="str">
            <v>9789575567170</v>
          </cell>
          <cell r="K1026">
            <v>2013</v>
          </cell>
          <cell r="L1026" t="str">
            <v>240.5</v>
          </cell>
        </row>
        <row r="1027">
          <cell r="J1027" t="str">
            <v>9789575567125</v>
          </cell>
          <cell r="K1027">
            <v>2013</v>
          </cell>
          <cell r="L1027" t="str">
            <v>244.95</v>
          </cell>
        </row>
        <row r="1028">
          <cell r="J1028" t="str">
            <v>9789575567156</v>
          </cell>
          <cell r="K1028">
            <v>2013</v>
          </cell>
          <cell r="L1028" t="str">
            <v>244.95</v>
          </cell>
        </row>
        <row r="1029">
          <cell r="J1029" t="str">
            <v>9789575567262</v>
          </cell>
          <cell r="K1029">
            <v>2013</v>
          </cell>
          <cell r="L1029" t="str">
            <v>244.95</v>
          </cell>
        </row>
        <row r="1030">
          <cell r="J1030" t="str">
            <v>9789575567194</v>
          </cell>
          <cell r="K1030">
            <v>2013</v>
          </cell>
          <cell r="L1030" t="str">
            <v>240.5</v>
          </cell>
        </row>
        <row r="1031">
          <cell r="J1031" t="str">
            <v>9789575567255</v>
          </cell>
          <cell r="K1031">
            <v>2013</v>
          </cell>
          <cell r="L1031" t="str">
            <v>240.5</v>
          </cell>
        </row>
        <row r="1032">
          <cell r="J1032" t="str">
            <v>9789575567293</v>
          </cell>
          <cell r="K1032">
            <v>2013</v>
          </cell>
          <cell r="L1032" t="str">
            <v>240.5</v>
          </cell>
        </row>
        <row r="1033">
          <cell r="J1033" t="str">
            <v>EBK9900000440_3</v>
          </cell>
          <cell r="K1033">
            <v>2013</v>
          </cell>
          <cell r="L1033" t="str">
            <v>293.1</v>
          </cell>
        </row>
        <row r="1034">
          <cell r="J1034" t="str">
            <v>EBK9900000440_5</v>
          </cell>
          <cell r="K1034">
            <v>2013</v>
          </cell>
          <cell r="L1034" t="str">
            <v>293.1</v>
          </cell>
        </row>
        <row r="1035">
          <cell r="J1035" t="str">
            <v>EBK9900000440_4</v>
          </cell>
          <cell r="K1035">
            <v>2013</v>
          </cell>
          <cell r="L1035" t="str">
            <v>293.1</v>
          </cell>
        </row>
        <row r="1036">
          <cell r="J1036" t="str">
            <v>EBK9900000440_2</v>
          </cell>
          <cell r="K1036">
            <v>2013</v>
          </cell>
          <cell r="L1036" t="str">
            <v>293.1</v>
          </cell>
        </row>
        <row r="1037">
          <cell r="J1037" t="str">
            <v>EBK9900000440_1</v>
          </cell>
          <cell r="K1037">
            <v>2013</v>
          </cell>
          <cell r="L1037" t="str">
            <v>293.1</v>
          </cell>
        </row>
        <row r="1038">
          <cell r="J1038" t="str">
            <v>9789868931121</v>
          </cell>
          <cell r="K1038">
            <v>2013</v>
          </cell>
          <cell r="L1038" t="str">
            <v>855</v>
          </cell>
        </row>
        <row r="1039">
          <cell r="J1039" t="str">
            <v>9789868931114</v>
          </cell>
          <cell r="K1039">
            <v>2013</v>
          </cell>
          <cell r="L1039" t="str">
            <v>855</v>
          </cell>
        </row>
        <row r="1040">
          <cell r="J1040" t="str">
            <v>9789868868496</v>
          </cell>
          <cell r="K1040">
            <v>2013</v>
          </cell>
          <cell r="L1040" t="str">
            <v>544.37</v>
          </cell>
        </row>
        <row r="1041">
          <cell r="J1041" t="str">
            <v>9789868931145</v>
          </cell>
          <cell r="K1041">
            <v>2013</v>
          </cell>
          <cell r="L1041" t="str">
            <v>463.834</v>
          </cell>
        </row>
        <row r="1042">
          <cell r="J1042" t="str">
            <v>EBK9900000451</v>
          </cell>
          <cell r="K1042">
            <v>2013</v>
          </cell>
          <cell r="L1042" t="str">
            <v>676.16</v>
          </cell>
        </row>
        <row r="1043">
          <cell r="J1043" t="str">
            <v>9789868797628</v>
          </cell>
          <cell r="K1043">
            <v>2013</v>
          </cell>
          <cell r="L1043" t="str">
            <v>528.21</v>
          </cell>
        </row>
        <row r="1044">
          <cell r="J1044" t="str">
            <v>9789866724268</v>
          </cell>
          <cell r="K1044">
            <v>2013</v>
          </cell>
          <cell r="L1044" t="str">
            <v>563.12</v>
          </cell>
        </row>
        <row r="1045">
          <cell r="J1045" t="str">
            <v>EBK9900000884</v>
          </cell>
          <cell r="K1045">
            <v>2013</v>
          </cell>
          <cell r="L1045" t="str">
            <v>496</v>
          </cell>
        </row>
        <row r="1046">
          <cell r="J1046" t="str">
            <v>9789576083914</v>
          </cell>
          <cell r="K1046">
            <v>2013</v>
          </cell>
          <cell r="L1046" t="str">
            <v>859.6</v>
          </cell>
        </row>
        <row r="1047">
          <cell r="J1047" t="str">
            <v>9789576083921</v>
          </cell>
          <cell r="K1047">
            <v>2013</v>
          </cell>
          <cell r="L1047" t="str">
            <v>859.6</v>
          </cell>
        </row>
        <row r="1048">
          <cell r="J1048" t="str">
            <v>9789868779174</v>
          </cell>
          <cell r="K1048">
            <v>2013</v>
          </cell>
          <cell r="L1048" t="str">
            <v>425.3</v>
          </cell>
        </row>
        <row r="1049">
          <cell r="J1049" t="str">
            <v>9789868866744</v>
          </cell>
          <cell r="K1049">
            <v>2013</v>
          </cell>
          <cell r="L1049" t="str">
            <v>417.5</v>
          </cell>
        </row>
        <row r="1050">
          <cell r="J1050" t="str">
            <v>9789865956325</v>
          </cell>
          <cell r="K1050">
            <v>2013</v>
          </cell>
          <cell r="L1050" t="str">
            <v>874.5754</v>
          </cell>
        </row>
        <row r="1051">
          <cell r="J1051" t="str">
            <v>9789865956387</v>
          </cell>
          <cell r="K1051">
            <v>2013</v>
          </cell>
          <cell r="L1051" t="str">
            <v>874.57</v>
          </cell>
        </row>
        <row r="1052">
          <cell r="J1052" t="str">
            <v>4710446423573</v>
          </cell>
          <cell r="K1052">
            <v>2013</v>
          </cell>
          <cell r="L1052" t="str">
            <v>177.2</v>
          </cell>
        </row>
        <row r="1053">
          <cell r="J1053" t="str">
            <v>9789865956400</v>
          </cell>
          <cell r="K1053">
            <v>2013</v>
          </cell>
          <cell r="L1053" t="str">
            <v>873.57</v>
          </cell>
        </row>
        <row r="1054">
          <cell r="J1054" t="str">
            <v>9789868751941</v>
          </cell>
          <cell r="K1054">
            <v>2013</v>
          </cell>
          <cell r="L1054" t="str">
            <v>930</v>
          </cell>
        </row>
        <row r="1055">
          <cell r="J1055" t="str">
            <v>9789865977474</v>
          </cell>
          <cell r="K1055">
            <v>2013</v>
          </cell>
          <cell r="L1055" t="str">
            <v>731.72609</v>
          </cell>
        </row>
        <row r="1056">
          <cell r="J1056" t="str">
            <v>9789865977450</v>
          </cell>
          <cell r="K1056">
            <v>2013</v>
          </cell>
          <cell r="L1056" t="str">
            <v>738.2719</v>
          </cell>
        </row>
        <row r="1057">
          <cell r="J1057" t="str">
            <v>9789865977467</v>
          </cell>
          <cell r="K1057">
            <v>2013</v>
          </cell>
          <cell r="L1057" t="str">
            <v>741.89</v>
          </cell>
        </row>
        <row r="1058">
          <cell r="J1058" t="str">
            <v>9789865977481</v>
          </cell>
          <cell r="K1058">
            <v>2013</v>
          </cell>
          <cell r="L1058" t="str">
            <v>733.6</v>
          </cell>
        </row>
        <row r="1059">
          <cell r="J1059" t="str">
            <v>9789865977443</v>
          </cell>
          <cell r="K1059">
            <v>2013</v>
          </cell>
          <cell r="L1059" t="str">
            <v>731.75219</v>
          </cell>
        </row>
        <row r="1060">
          <cell r="J1060" t="str">
            <v>9789865977498</v>
          </cell>
          <cell r="K1060">
            <v>2013</v>
          </cell>
          <cell r="L1060" t="str">
            <v>672.39</v>
          </cell>
        </row>
        <row r="1061">
          <cell r="J1061" t="str">
            <v>9789865977504</v>
          </cell>
          <cell r="K1061">
            <v>2013</v>
          </cell>
          <cell r="L1061" t="str">
            <v>733.6</v>
          </cell>
        </row>
        <row r="1062">
          <cell r="J1062" t="str">
            <v>9789865977528</v>
          </cell>
          <cell r="K1062">
            <v>2013</v>
          </cell>
          <cell r="L1062" t="str">
            <v>731.759</v>
          </cell>
        </row>
        <row r="1063">
          <cell r="J1063" t="str">
            <v>9789865977511</v>
          </cell>
          <cell r="K1063">
            <v>2013</v>
          </cell>
          <cell r="L1063" t="str">
            <v>673.869</v>
          </cell>
        </row>
        <row r="1064">
          <cell r="J1064" t="str">
            <v>9789865977535</v>
          </cell>
          <cell r="K1064">
            <v>2013</v>
          </cell>
          <cell r="L1064" t="str">
            <v>733.6</v>
          </cell>
        </row>
        <row r="1065">
          <cell r="J1065" t="str">
            <v>9789865977580</v>
          </cell>
          <cell r="K1065">
            <v>2013</v>
          </cell>
          <cell r="L1065" t="str">
            <v>672.096</v>
          </cell>
        </row>
        <row r="1066">
          <cell r="J1066" t="str">
            <v>9789865977597</v>
          </cell>
          <cell r="K1066">
            <v>2013</v>
          </cell>
          <cell r="L1066" t="str">
            <v>673.869</v>
          </cell>
        </row>
        <row r="1067">
          <cell r="J1067" t="str">
            <v>9789865977634</v>
          </cell>
          <cell r="K1067">
            <v>2013</v>
          </cell>
          <cell r="L1067" t="str">
            <v>743.9</v>
          </cell>
        </row>
        <row r="1068">
          <cell r="J1068" t="str">
            <v>9789865977672</v>
          </cell>
          <cell r="K1068">
            <v>2013</v>
          </cell>
          <cell r="L1068" t="str">
            <v>732.7609</v>
          </cell>
        </row>
        <row r="1069">
          <cell r="J1069" t="str">
            <v>9789865977665</v>
          </cell>
          <cell r="K1069">
            <v>2013</v>
          </cell>
          <cell r="L1069" t="str">
            <v>731.7909</v>
          </cell>
        </row>
        <row r="1070">
          <cell r="J1070" t="str">
            <v>9789865977627</v>
          </cell>
          <cell r="K1070">
            <v>2013</v>
          </cell>
          <cell r="L1070" t="str">
            <v>738.29</v>
          </cell>
        </row>
        <row r="1071">
          <cell r="J1071" t="str">
            <v>9789865977689</v>
          </cell>
          <cell r="K1071">
            <v>2013</v>
          </cell>
          <cell r="L1071" t="str">
            <v>732.9</v>
          </cell>
        </row>
        <row r="1072">
          <cell r="J1072" t="str">
            <v>9789865977696</v>
          </cell>
          <cell r="K1072">
            <v>2013</v>
          </cell>
          <cell r="L1072" t="str">
            <v>731.7889</v>
          </cell>
        </row>
        <row r="1073">
          <cell r="J1073" t="str">
            <v>9789865977719</v>
          </cell>
          <cell r="K1073">
            <v>2013</v>
          </cell>
          <cell r="L1073" t="str">
            <v>738.29</v>
          </cell>
        </row>
        <row r="1074">
          <cell r="J1074" t="str">
            <v>9789865977641</v>
          </cell>
          <cell r="K1074">
            <v>2013</v>
          </cell>
          <cell r="L1074" t="str">
            <v>731.9</v>
          </cell>
        </row>
        <row r="1075">
          <cell r="J1075" t="str">
            <v>9789865977702</v>
          </cell>
          <cell r="K1075">
            <v>2013</v>
          </cell>
          <cell r="L1075" t="str">
            <v>732.7999</v>
          </cell>
        </row>
        <row r="1076">
          <cell r="J1076" t="str">
            <v>9789865977566</v>
          </cell>
          <cell r="K1076">
            <v>2013</v>
          </cell>
          <cell r="L1076" t="str">
            <v>673.99</v>
          </cell>
        </row>
        <row r="1077">
          <cell r="J1077" t="str">
            <v>9789865977542</v>
          </cell>
          <cell r="K1077">
            <v>2013</v>
          </cell>
          <cell r="L1077" t="str">
            <v>752.71719</v>
          </cell>
        </row>
        <row r="1078">
          <cell r="J1078" t="str">
            <v>9789865977610</v>
          </cell>
          <cell r="K1078">
            <v>2013</v>
          </cell>
          <cell r="L1078" t="str">
            <v>732.7609</v>
          </cell>
        </row>
        <row r="1079">
          <cell r="J1079" t="str">
            <v>9789865977603</v>
          </cell>
          <cell r="K1079">
            <v>2013</v>
          </cell>
          <cell r="L1079" t="str">
            <v>744.09</v>
          </cell>
        </row>
        <row r="1080">
          <cell r="J1080" t="str">
            <v>9789865977559</v>
          </cell>
          <cell r="K1080">
            <v>2013</v>
          </cell>
          <cell r="L1080" t="str">
            <v>738.79</v>
          </cell>
        </row>
        <row r="1081">
          <cell r="J1081" t="str">
            <v>9789865977764</v>
          </cell>
          <cell r="K1081">
            <v>2013</v>
          </cell>
          <cell r="L1081" t="str">
            <v>731.9</v>
          </cell>
        </row>
        <row r="1082">
          <cell r="J1082" t="str">
            <v>9789868910102</v>
          </cell>
          <cell r="K1082">
            <v>2013</v>
          </cell>
          <cell r="L1082" t="str">
            <v>857.7</v>
          </cell>
        </row>
        <row r="1083">
          <cell r="J1083" t="str">
            <v>9789868910119</v>
          </cell>
          <cell r="K1083">
            <v>2013</v>
          </cell>
          <cell r="L1083" t="str">
            <v>857.7</v>
          </cell>
        </row>
        <row r="1084">
          <cell r="J1084" t="str">
            <v>9789868910126</v>
          </cell>
          <cell r="K1084">
            <v>2013</v>
          </cell>
          <cell r="L1084" t="str">
            <v>857.7</v>
          </cell>
        </row>
        <row r="1085">
          <cell r="J1085" t="str">
            <v>9789868910133</v>
          </cell>
          <cell r="K1085">
            <v>2013</v>
          </cell>
          <cell r="L1085" t="str">
            <v>857.7</v>
          </cell>
        </row>
        <row r="1086">
          <cell r="J1086" t="str">
            <v>9789868910140</v>
          </cell>
          <cell r="K1086">
            <v>2013</v>
          </cell>
          <cell r="L1086" t="str">
            <v>857.7</v>
          </cell>
        </row>
        <row r="1087">
          <cell r="J1087" t="str">
            <v>9789868910157</v>
          </cell>
          <cell r="K1087">
            <v>2013</v>
          </cell>
          <cell r="L1087" t="str">
            <v>857.7</v>
          </cell>
        </row>
        <row r="1088">
          <cell r="J1088" t="str">
            <v>9789868910164</v>
          </cell>
          <cell r="K1088">
            <v>2013</v>
          </cell>
          <cell r="L1088" t="str">
            <v>857.7</v>
          </cell>
        </row>
        <row r="1089">
          <cell r="J1089" t="str">
            <v>9789868910171</v>
          </cell>
          <cell r="K1089">
            <v>2013</v>
          </cell>
          <cell r="L1089" t="str">
            <v>857.7</v>
          </cell>
        </row>
        <row r="1090">
          <cell r="J1090" t="str">
            <v>9789868910188</v>
          </cell>
          <cell r="K1090">
            <v>2013</v>
          </cell>
          <cell r="L1090" t="str">
            <v>874.57</v>
          </cell>
        </row>
        <row r="1091">
          <cell r="J1091" t="str">
            <v>9789868910195</v>
          </cell>
          <cell r="K1091">
            <v>2013</v>
          </cell>
          <cell r="L1091" t="str">
            <v>857.7</v>
          </cell>
        </row>
        <row r="1092">
          <cell r="J1092" t="str">
            <v>EBK1020000015</v>
          </cell>
          <cell r="K1092">
            <v>2013</v>
          </cell>
          <cell r="L1092" t="str">
            <v>523.313</v>
          </cell>
        </row>
        <row r="1093">
          <cell r="J1093" t="str">
            <v>EBK1020000016</v>
          </cell>
          <cell r="K1093">
            <v>2013</v>
          </cell>
          <cell r="L1093" t="str">
            <v>523.313</v>
          </cell>
        </row>
        <row r="1094">
          <cell r="J1094" t="str">
            <v>EBK1020000017</v>
          </cell>
          <cell r="K1094">
            <v>2013</v>
          </cell>
          <cell r="L1094" t="str">
            <v>523.313</v>
          </cell>
        </row>
        <row r="1095">
          <cell r="J1095" t="str">
            <v>EBK1020000018</v>
          </cell>
          <cell r="K1095">
            <v>2013</v>
          </cell>
          <cell r="L1095" t="str">
            <v>523.313</v>
          </cell>
        </row>
        <row r="1096">
          <cell r="J1096" t="str">
            <v>EBK1020000019</v>
          </cell>
          <cell r="K1096">
            <v>2013</v>
          </cell>
          <cell r="L1096" t="str">
            <v>523.313</v>
          </cell>
        </row>
        <row r="1097">
          <cell r="J1097" t="str">
            <v>EBK1020000020</v>
          </cell>
          <cell r="K1097">
            <v>2013</v>
          </cell>
          <cell r="L1097" t="str">
            <v>523.313</v>
          </cell>
        </row>
        <row r="1098">
          <cell r="J1098" t="str">
            <v>EBK1020000021</v>
          </cell>
          <cell r="K1098">
            <v>2013</v>
          </cell>
          <cell r="L1098" t="str">
            <v>523.313</v>
          </cell>
        </row>
        <row r="1099">
          <cell r="J1099" t="str">
            <v>EBK1020000022</v>
          </cell>
          <cell r="K1099">
            <v>2013</v>
          </cell>
          <cell r="L1099" t="str">
            <v>523.313</v>
          </cell>
        </row>
        <row r="1100">
          <cell r="J1100" t="str">
            <v>9789860365696</v>
          </cell>
          <cell r="K1100">
            <v>2013</v>
          </cell>
          <cell r="L1100" t="str">
            <v>487</v>
          </cell>
        </row>
        <row r="1101">
          <cell r="J1101" t="str">
            <v>9789860363609</v>
          </cell>
          <cell r="K1101">
            <v>2013</v>
          </cell>
          <cell r="L1101" t="str">
            <v>487</v>
          </cell>
        </row>
        <row r="1102">
          <cell r="J1102" t="str">
            <v>9789862641583</v>
          </cell>
          <cell r="K1102">
            <v>2013</v>
          </cell>
          <cell r="L1102" t="str">
            <v>448.65058</v>
          </cell>
        </row>
        <row r="1103">
          <cell r="J1103" t="str">
            <v>9789862641576</v>
          </cell>
          <cell r="K1103">
            <v>2013</v>
          </cell>
          <cell r="L1103" t="str">
            <v>469.45058</v>
          </cell>
        </row>
        <row r="1104">
          <cell r="J1104" t="str">
            <v>9789862641569</v>
          </cell>
          <cell r="K1104">
            <v>2013</v>
          </cell>
          <cell r="L1104" t="str">
            <v>484.6058</v>
          </cell>
        </row>
        <row r="1105">
          <cell r="J1105" t="str">
            <v>9789862641552</v>
          </cell>
          <cell r="K1105">
            <v>2013</v>
          </cell>
          <cell r="L1105" t="str">
            <v>448.614058</v>
          </cell>
        </row>
        <row r="1106">
          <cell r="J1106" t="str">
            <v>9789862641545</v>
          </cell>
          <cell r="K1106">
            <v>2013</v>
          </cell>
          <cell r="L1106" t="str">
            <v>484.5058</v>
          </cell>
        </row>
        <row r="1107">
          <cell r="J1107" t="str">
            <v>9789862641538</v>
          </cell>
          <cell r="K1107">
            <v>2013</v>
          </cell>
          <cell r="L1107" t="str">
            <v>460.58</v>
          </cell>
        </row>
        <row r="1108">
          <cell r="J1108" t="str">
            <v>9789862641521</v>
          </cell>
          <cell r="K1108">
            <v>2013</v>
          </cell>
          <cell r="L1108" t="str">
            <v>486.5058</v>
          </cell>
        </row>
        <row r="1109">
          <cell r="J1109" t="str">
            <v>9789862641514</v>
          </cell>
          <cell r="K1109">
            <v>2013</v>
          </cell>
          <cell r="L1109" t="str">
            <v>484.1058</v>
          </cell>
        </row>
        <row r="1110">
          <cell r="J1110" t="str">
            <v>9789862641507</v>
          </cell>
          <cell r="K1110">
            <v>2013</v>
          </cell>
          <cell r="L1110" t="str">
            <v>484.3058</v>
          </cell>
        </row>
        <row r="1111">
          <cell r="J1111" t="str">
            <v>9789862641491</v>
          </cell>
          <cell r="K1111">
            <v>2013</v>
          </cell>
          <cell r="L1111" t="str">
            <v>487.1058</v>
          </cell>
        </row>
        <row r="1112">
          <cell r="J1112" t="str">
            <v>9789862641484</v>
          </cell>
          <cell r="K1112">
            <v>2013</v>
          </cell>
          <cell r="L1112" t="str">
            <v>469.5058</v>
          </cell>
        </row>
        <row r="1113">
          <cell r="J1113" t="str">
            <v>9789862641477</v>
          </cell>
          <cell r="K1113">
            <v>2013</v>
          </cell>
          <cell r="L1113" t="str">
            <v>469.5058</v>
          </cell>
        </row>
        <row r="1114">
          <cell r="J1114" t="str">
            <v>9789868891609</v>
          </cell>
          <cell r="K1114">
            <v>2012</v>
          </cell>
          <cell r="L1114" t="str">
            <v>627.6</v>
          </cell>
        </row>
        <row r="1115">
          <cell r="J1115" t="str">
            <v>9789868891623</v>
          </cell>
          <cell r="K1115">
            <v>2012</v>
          </cell>
          <cell r="L1115" t="str">
            <v>050.9</v>
          </cell>
        </row>
        <row r="1116">
          <cell r="J1116" t="str">
            <v>9789862482827</v>
          </cell>
          <cell r="K1116">
            <v>2012</v>
          </cell>
          <cell r="L1116" t="str">
            <v>803.24</v>
          </cell>
        </row>
        <row r="1117">
          <cell r="J1117" t="str">
            <v>9789866436390</v>
          </cell>
          <cell r="K1117">
            <v>2012</v>
          </cell>
          <cell r="L1117" t="str">
            <v>192.1</v>
          </cell>
        </row>
        <row r="1118">
          <cell r="J1118" t="str">
            <v>9789868777378</v>
          </cell>
          <cell r="K1118">
            <v>2012</v>
          </cell>
          <cell r="L1118" t="str">
            <v>221.44</v>
          </cell>
        </row>
        <row r="1119">
          <cell r="J1119" t="str">
            <v>9789866055812</v>
          </cell>
          <cell r="K1119">
            <v>2012</v>
          </cell>
          <cell r="L1119" t="str">
            <v>427.1</v>
          </cell>
        </row>
        <row r="1120">
          <cell r="J1120" t="str">
            <v>9789865962036</v>
          </cell>
          <cell r="K1120">
            <v>2012</v>
          </cell>
          <cell r="L1120" t="str">
            <v>413.914</v>
          </cell>
        </row>
        <row r="1121">
          <cell r="J1121" t="str">
            <v>9789571354972</v>
          </cell>
          <cell r="K1121">
            <v>2012</v>
          </cell>
          <cell r="L1121" t="str">
            <v>855</v>
          </cell>
        </row>
        <row r="1122">
          <cell r="J1122" t="str">
            <v>9789865954611</v>
          </cell>
          <cell r="K1122">
            <v>2012</v>
          </cell>
          <cell r="L1122" t="str">
            <v>417.8</v>
          </cell>
        </row>
        <row r="1123">
          <cell r="J1123" t="str">
            <v>9789865962074</v>
          </cell>
          <cell r="K1123">
            <v>2012</v>
          </cell>
          <cell r="L1123" t="str">
            <v>411.4</v>
          </cell>
        </row>
        <row r="1124">
          <cell r="J1124" t="str">
            <v>9789868738065</v>
          </cell>
          <cell r="K1124">
            <v>2012</v>
          </cell>
          <cell r="L1124" t="str">
            <v>494.35</v>
          </cell>
        </row>
        <row r="1125">
          <cell r="J1125" t="str">
            <v>9789861921488</v>
          </cell>
          <cell r="K1125">
            <v>2012</v>
          </cell>
          <cell r="L1125" t="str">
            <v>719</v>
          </cell>
        </row>
        <row r="1126">
          <cell r="J1126" t="str">
            <v>9789865954369</v>
          </cell>
          <cell r="K1126">
            <v>2012</v>
          </cell>
          <cell r="L1126" t="str">
            <v>496</v>
          </cell>
        </row>
        <row r="1127">
          <cell r="J1127" t="str">
            <v>9789864136322</v>
          </cell>
          <cell r="K1127">
            <v>2012</v>
          </cell>
          <cell r="L1127" t="str">
            <v>428</v>
          </cell>
        </row>
        <row r="1128">
          <cell r="J1128" t="str">
            <v>9789866055874</v>
          </cell>
          <cell r="K1128">
            <v>2012</v>
          </cell>
          <cell r="L1128" t="str">
            <v>427.1</v>
          </cell>
        </row>
        <row r="1129">
          <cell r="J1129" t="str">
            <v>9789861921310</v>
          </cell>
          <cell r="K1129">
            <v>2012</v>
          </cell>
          <cell r="L1129" t="str">
            <v>734.69</v>
          </cell>
        </row>
        <row r="1130">
          <cell r="J1130" t="str">
            <v>9789868781078</v>
          </cell>
          <cell r="K1130">
            <v>2012</v>
          </cell>
          <cell r="L1130" t="str">
            <v>873.6</v>
          </cell>
        </row>
        <row r="1131">
          <cell r="J1131" t="str">
            <v>9789868889224</v>
          </cell>
          <cell r="K1131">
            <v>2012</v>
          </cell>
          <cell r="L1131" t="str">
            <v>496.5</v>
          </cell>
        </row>
        <row r="1132">
          <cell r="J1132" t="str">
            <v>9789868831438</v>
          </cell>
          <cell r="K1132">
            <v>2012</v>
          </cell>
          <cell r="L1132" t="str">
            <v>851.486</v>
          </cell>
        </row>
        <row r="1133">
          <cell r="J1133" t="str">
            <v>9789868774179</v>
          </cell>
          <cell r="K1133">
            <v>2012</v>
          </cell>
          <cell r="L1133" t="str">
            <v>427.1</v>
          </cell>
        </row>
        <row r="1134">
          <cell r="J1134" t="str">
            <v>9789868521247</v>
          </cell>
          <cell r="K1134">
            <v>2012</v>
          </cell>
          <cell r="L1134" t="str">
            <v>177.2</v>
          </cell>
        </row>
        <row r="1135">
          <cell r="J1135" t="str">
            <v>9789866137839</v>
          </cell>
          <cell r="K1135">
            <v>2012</v>
          </cell>
          <cell r="L1135" t="str">
            <v>312.1695</v>
          </cell>
        </row>
        <row r="1136">
          <cell r="J1136" t="str">
            <v>9789571355580</v>
          </cell>
          <cell r="K1136">
            <v>2012</v>
          </cell>
          <cell r="L1136" t="str">
            <v>528.2</v>
          </cell>
        </row>
        <row r="1137">
          <cell r="J1137" t="str">
            <v>9789868582842</v>
          </cell>
          <cell r="K1137">
            <v>2012</v>
          </cell>
          <cell r="L1137" t="str">
            <v>580.3</v>
          </cell>
        </row>
        <row r="1138">
          <cell r="J1138" t="str">
            <v>9789868582828</v>
          </cell>
          <cell r="K1138">
            <v>2012</v>
          </cell>
          <cell r="L1138" t="str">
            <v>580.8</v>
          </cell>
        </row>
        <row r="1139">
          <cell r="J1139" t="str">
            <v>9789868582835</v>
          </cell>
          <cell r="K1139">
            <v>2012</v>
          </cell>
          <cell r="L1139" t="str">
            <v>579.27022</v>
          </cell>
        </row>
        <row r="1140">
          <cell r="J1140" t="str">
            <v>9789868807570</v>
          </cell>
          <cell r="K1140">
            <v>2012</v>
          </cell>
          <cell r="L1140" t="str">
            <v>544.7</v>
          </cell>
        </row>
        <row r="1141">
          <cell r="J1141" t="str">
            <v>9789868779136</v>
          </cell>
          <cell r="K1141">
            <v>2012</v>
          </cell>
          <cell r="L1141" t="str">
            <v>528.97</v>
          </cell>
        </row>
        <row r="1142">
          <cell r="J1142" t="str">
            <v>9789575985929</v>
          </cell>
          <cell r="K1142">
            <v>2012</v>
          </cell>
          <cell r="L1142" t="str">
            <v>221.29</v>
          </cell>
        </row>
        <row r="1143">
          <cell r="J1143" t="str">
            <v>9789868698758</v>
          </cell>
          <cell r="K1143">
            <v>2012</v>
          </cell>
          <cell r="L1143" t="str">
            <v>415.988</v>
          </cell>
        </row>
        <row r="1144">
          <cell r="J1144" t="str">
            <v>9789575985783</v>
          </cell>
          <cell r="K1144">
            <v>2012</v>
          </cell>
          <cell r="L1144" t="str">
            <v>224.517</v>
          </cell>
        </row>
        <row r="1145">
          <cell r="J1145" t="str">
            <v>9789866047732</v>
          </cell>
          <cell r="K1145">
            <v>2012</v>
          </cell>
          <cell r="L1145" t="str">
            <v>293.3</v>
          </cell>
        </row>
        <row r="1146">
          <cell r="J1146" t="str">
            <v>9789866112348</v>
          </cell>
          <cell r="K1146">
            <v>2012</v>
          </cell>
          <cell r="L1146" t="str">
            <v>179.6</v>
          </cell>
        </row>
        <row r="1147">
          <cell r="J1147" t="str">
            <v>9789575748630</v>
          </cell>
          <cell r="K1147">
            <v>2012</v>
          </cell>
          <cell r="L1147" t="str">
            <v>307.9</v>
          </cell>
        </row>
        <row r="1148">
          <cell r="J1148" t="str">
            <v>9789575748753</v>
          </cell>
          <cell r="K1148">
            <v>2012</v>
          </cell>
          <cell r="L1148" t="str">
            <v>859.6</v>
          </cell>
        </row>
        <row r="1149">
          <cell r="J1149" t="str">
            <v>9789575748746</v>
          </cell>
          <cell r="K1149">
            <v>2012</v>
          </cell>
          <cell r="L1149" t="str">
            <v>859.7</v>
          </cell>
        </row>
        <row r="1150">
          <cell r="J1150" t="str">
            <v>9789575748609</v>
          </cell>
          <cell r="K1150">
            <v>2012</v>
          </cell>
          <cell r="L1150" t="str">
            <v>523.23</v>
          </cell>
        </row>
        <row r="1151">
          <cell r="J1151" t="str">
            <v>9789868858152</v>
          </cell>
          <cell r="K1151">
            <v>2012</v>
          </cell>
          <cell r="L1151" t="str">
            <v>803.28</v>
          </cell>
        </row>
        <row r="1152">
          <cell r="J1152" t="str">
            <v>9789868895102</v>
          </cell>
          <cell r="K1152">
            <v>2012</v>
          </cell>
          <cell r="L1152" t="str">
            <v>803.28</v>
          </cell>
        </row>
        <row r="1153">
          <cell r="J1153" t="str">
            <v>9789868802728</v>
          </cell>
          <cell r="K1153">
            <v>2012</v>
          </cell>
          <cell r="L1153" t="str">
            <v>803.28</v>
          </cell>
        </row>
        <row r="1154">
          <cell r="J1154" t="str">
            <v>9789868765191</v>
          </cell>
          <cell r="K1154">
            <v>2012</v>
          </cell>
          <cell r="L1154" t="str">
            <v>427.16</v>
          </cell>
        </row>
        <row r="1155">
          <cell r="J1155" t="str">
            <v>9789868774193</v>
          </cell>
          <cell r="K1155">
            <v>2012</v>
          </cell>
          <cell r="L1155" t="str">
            <v>427.212</v>
          </cell>
        </row>
        <row r="1156">
          <cell r="J1156" t="str">
            <v>9789576599026</v>
          </cell>
          <cell r="K1156">
            <v>2012</v>
          </cell>
          <cell r="L1156" t="str">
            <v>296</v>
          </cell>
        </row>
        <row r="1157">
          <cell r="J1157" t="str">
            <v>9789866047947</v>
          </cell>
          <cell r="K1157">
            <v>2012</v>
          </cell>
          <cell r="L1157" t="str">
            <v>294.1</v>
          </cell>
        </row>
        <row r="1158">
          <cell r="J1158" t="str">
            <v>9789575748623</v>
          </cell>
          <cell r="K1158">
            <v>2012</v>
          </cell>
          <cell r="L1158" t="str">
            <v>859.6</v>
          </cell>
        </row>
        <row r="1159">
          <cell r="J1159" t="str">
            <v>9789866153549</v>
          </cell>
          <cell r="K1159">
            <v>2012</v>
          </cell>
          <cell r="L1159" t="str">
            <v>747.79</v>
          </cell>
        </row>
        <row r="1160">
          <cell r="J1160" t="str">
            <v>9789862903407</v>
          </cell>
          <cell r="K1160">
            <v>2012</v>
          </cell>
          <cell r="L1160" t="str">
            <v>857.9</v>
          </cell>
        </row>
        <row r="1161">
          <cell r="J1161" t="str">
            <v>9789866105074</v>
          </cell>
          <cell r="K1161">
            <v>2012</v>
          </cell>
          <cell r="L1161" t="str">
            <v>410.9933</v>
          </cell>
        </row>
        <row r="1162">
          <cell r="J1162" t="str">
            <v>9789865954109</v>
          </cell>
          <cell r="K1162">
            <v>2012</v>
          </cell>
          <cell r="L1162" t="str">
            <v>494</v>
          </cell>
        </row>
        <row r="1163">
          <cell r="J1163" t="str">
            <v>9789867468871</v>
          </cell>
          <cell r="K1163">
            <v>2012</v>
          </cell>
          <cell r="L1163" t="str">
            <v>528.2</v>
          </cell>
        </row>
        <row r="1164">
          <cell r="J1164" t="str">
            <v>9789864136377</v>
          </cell>
          <cell r="K1164">
            <v>2012</v>
          </cell>
          <cell r="L1164" t="str">
            <v>528.2</v>
          </cell>
        </row>
        <row r="1165">
          <cell r="J1165" t="str">
            <v>9789866137723</v>
          </cell>
          <cell r="K1165">
            <v>2012</v>
          </cell>
          <cell r="L1165" t="str">
            <v>528.2</v>
          </cell>
        </row>
        <row r="1166">
          <cell r="J1166" t="str">
            <v>9789865916053</v>
          </cell>
          <cell r="K1166">
            <v>2012</v>
          </cell>
          <cell r="L1166" t="str">
            <v>580.3</v>
          </cell>
        </row>
        <row r="1167">
          <cell r="J1167" t="str">
            <v>9789866137877</v>
          </cell>
          <cell r="K1167">
            <v>2012</v>
          </cell>
          <cell r="L1167" t="str">
            <v>546.7</v>
          </cell>
        </row>
        <row r="1168">
          <cell r="J1168" t="str">
            <v>9789570839678</v>
          </cell>
          <cell r="K1168">
            <v>2012</v>
          </cell>
          <cell r="L1168" t="str">
            <v>859.6</v>
          </cell>
        </row>
        <row r="1169">
          <cell r="J1169" t="str">
            <v>9789866137556</v>
          </cell>
          <cell r="K1169">
            <v>2012</v>
          </cell>
          <cell r="L1169" t="str">
            <v>177.2</v>
          </cell>
        </row>
        <row r="1170">
          <cell r="J1170" t="str">
            <v>9789866490736</v>
          </cell>
          <cell r="K1170">
            <v>2012</v>
          </cell>
          <cell r="L1170" t="str">
            <v>427.07</v>
          </cell>
        </row>
        <row r="1171">
          <cell r="J1171" t="str">
            <v>9789868807532</v>
          </cell>
          <cell r="K1171">
            <v>2012</v>
          </cell>
          <cell r="L1171" t="str">
            <v>957.5</v>
          </cell>
        </row>
        <row r="1172">
          <cell r="J1172" t="str">
            <v>9789866191220</v>
          </cell>
          <cell r="K1172">
            <v>2012</v>
          </cell>
          <cell r="L1172" t="str">
            <v>271.9</v>
          </cell>
        </row>
        <row r="1173">
          <cell r="J1173" t="str">
            <v>9789862712085</v>
          </cell>
          <cell r="K1173">
            <v>2012</v>
          </cell>
          <cell r="L1173" t="str">
            <v>592.092</v>
          </cell>
        </row>
        <row r="1174">
          <cell r="J1174" t="str">
            <v>9789868774926</v>
          </cell>
          <cell r="K1174">
            <v>2012</v>
          </cell>
          <cell r="L1174" t="str">
            <v>732.7609</v>
          </cell>
        </row>
        <row r="1175">
          <cell r="J1175" t="str">
            <v>9789868781085</v>
          </cell>
          <cell r="K1175">
            <v>2012</v>
          </cell>
          <cell r="L1175" t="str">
            <v>752.261</v>
          </cell>
        </row>
        <row r="1176">
          <cell r="J1176" t="str">
            <v>9789866451690</v>
          </cell>
          <cell r="K1176">
            <v>2012</v>
          </cell>
          <cell r="L1176" t="str">
            <v>561</v>
          </cell>
        </row>
        <row r="1177">
          <cell r="J1177" t="str">
            <v>9789866451713</v>
          </cell>
          <cell r="K1177">
            <v>2012</v>
          </cell>
          <cell r="L1177" t="str">
            <v>490</v>
          </cell>
        </row>
        <row r="1178">
          <cell r="J1178" t="str">
            <v>9789866451706</v>
          </cell>
          <cell r="K1178">
            <v>2012</v>
          </cell>
          <cell r="L1178" t="str">
            <v>563</v>
          </cell>
        </row>
        <row r="1179">
          <cell r="J1179" t="str">
            <v>9789866238864</v>
          </cell>
          <cell r="K1179">
            <v>2012</v>
          </cell>
          <cell r="L1179" t="str">
            <v>417.8</v>
          </cell>
        </row>
        <row r="1180">
          <cell r="J1180" t="str">
            <v>9789865954093</v>
          </cell>
          <cell r="K1180">
            <v>2012</v>
          </cell>
          <cell r="L1180" t="str">
            <v>528</v>
          </cell>
        </row>
        <row r="1181">
          <cell r="J1181" t="str">
            <v>4712755200418</v>
          </cell>
          <cell r="K1181">
            <v>2012</v>
          </cell>
          <cell r="L1181" t="str">
            <v>192.1</v>
          </cell>
        </row>
        <row r="1182">
          <cell r="J1182" t="str">
            <v>4712755200425</v>
          </cell>
          <cell r="K1182">
            <v>2012</v>
          </cell>
          <cell r="L1182" t="str">
            <v>192.1</v>
          </cell>
        </row>
        <row r="1183">
          <cell r="J1183" t="str">
            <v>4712755200449</v>
          </cell>
          <cell r="K1183">
            <v>2012</v>
          </cell>
          <cell r="L1183" t="str">
            <v>192.1</v>
          </cell>
        </row>
        <row r="1184">
          <cell r="J1184" t="str">
            <v>4712755200456</v>
          </cell>
          <cell r="K1184">
            <v>2012</v>
          </cell>
          <cell r="L1184" t="str">
            <v>192.1</v>
          </cell>
        </row>
        <row r="1185">
          <cell r="J1185" t="str">
            <v>4712755200487</v>
          </cell>
          <cell r="K1185">
            <v>2012</v>
          </cell>
          <cell r="L1185" t="str">
            <v>192.1</v>
          </cell>
        </row>
        <row r="1186">
          <cell r="J1186" t="str">
            <v>4712755200494</v>
          </cell>
          <cell r="K1186">
            <v>2012</v>
          </cell>
          <cell r="L1186" t="str">
            <v>192.1</v>
          </cell>
        </row>
        <row r="1187">
          <cell r="J1187" t="str">
            <v>9789867468918</v>
          </cell>
          <cell r="K1187">
            <v>2012</v>
          </cell>
          <cell r="L1187" t="str">
            <v>772.9</v>
          </cell>
        </row>
        <row r="1188">
          <cell r="J1188" t="str">
            <v>9789862902936</v>
          </cell>
          <cell r="K1188">
            <v>2012</v>
          </cell>
          <cell r="L1188" t="str">
            <v>857.9</v>
          </cell>
        </row>
        <row r="1189">
          <cell r="J1189" t="str">
            <v>9789865979195</v>
          </cell>
          <cell r="K1189">
            <v>2012</v>
          </cell>
          <cell r="L1189" t="str">
            <v>418</v>
          </cell>
        </row>
        <row r="1190">
          <cell r="J1190" t="str">
            <v>9789862903315</v>
          </cell>
          <cell r="K1190">
            <v>2012</v>
          </cell>
          <cell r="L1190" t="str">
            <v>857.9</v>
          </cell>
        </row>
        <row r="1191">
          <cell r="J1191" t="str">
            <v>9789865988180</v>
          </cell>
          <cell r="K1191">
            <v>2012</v>
          </cell>
          <cell r="L1191" t="str">
            <v>859.6</v>
          </cell>
        </row>
        <row r="1192">
          <cell r="J1192" t="str">
            <v>9789865988135</v>
          </cell>
          <cell r="K1192">
            <v>2012</v>
          </cell>
          <cell r="L1192" t="str">
            <v>859.6</v>
          </cell>
        </row>
        <row r="1193">
          <cell r="J1193" t="str">
            <v>9789866544941</v>
          </cell>
          <cell r="K1193">
            <v>2012</v>
          </cell>
          <cell r="L1193" t="str">
            <v>859.6</v>
          </cell>
        </row>
        <row r="1194">
          <cell r="J1194" t="str">
            <v>9789868840584</v>
          </cell>
          <cell r="K1194">
            <v>2012</v>
          </cell>
          <cell r="L1194" t="str">
            <v>563</v>
          </cell>
        </row>
        <row r="1195">
          <cell r="J1195" t="str">
            <v>9789866286599</v>
          </cell>
          <cell r="K1195">
            <v>2012</v>
          </cell>
          <cell r="L1195" t="str">
            <v>578.07</v>
          </cell>
        </row>
        <row r="1196">
          <cell r="J1196" t="str">
            <v>9789576938054</v>
          </cell>
          <cell r="K1196">
            <v>2012</v>
          </cell>
          <cell r="L1196" t="str">
            <v>527.47</v>
          </cell>
        </row>
        <row r="1197">
          <cell r="J1197" t="str">
            <v>9789571356655</v>
          </cell>
          <cell r="K1197">
            <v>2012</v>
          </cell>
          <cell r="L1197" t="str">
            <v>140</v>
          </cell>
        </row>
        <row r="1198">
          <cell r="J1198" t="str">
            <v>9789577479433</v>
          </cell>
          <cell r="K1198">
            <v>2012</v>
          </cell>
          <cell r="L1198" t="str">
            <v>571.182</v>
          </cell>
        </row>
        <row r="1199">
          <cell r="J1199" t="str">
            <v>9789864136841</v>
          </cell>
          <cell r="K1199">
            <v>2012</v>
          </cell>
          <cell r="L1199" t="str">
            <v>539.528</v>
          </cell>
        </row>
        <row r="1200">
          <cell r="J1200" t="str">
            <v>9789868868465</v>
          </cell>
          <cell r="K1200">
            <v>2012</v>
          </cell>
          <cell r="L1200" t="str">
            <v>544.37</v>
          </cell>
        </row>
        <row r="1201">
          <cell r="J1201" t="str">
            <v>9789868827011</v>
          </cell>
          <cell r="K1201">
            <v>2012</v>
          </cell>
          <cell r="L1201" t="str">
            <v>496.14</v>
          </cell>
        </row>
        <row r="1202">
          <cell r="J1202" t="str">
            <v>9789866366505</v>
          </cell>
          <cell r="K1202">
            <v>2012</v>
          </cell>
          <cell r="L1202" t="str">
            <v>563.53</v>
          </cell>
        </row>
        <row r="1203">
          <cell r="J1203" t="str">
            <v>9789868774964</v>
          </cell>
          <cell r="K1203">
            <v>2012</v>
          </cell>
          <cell r="L1203" t="str">
            <v>733.9</v>
          </cell>
        </row>
        <row r="1204">
          <cell r="J1204" t="str">
            <v>9789576596667</v>
          </cell>
          <cell r="K1204">
            <v>2012</v>
          </cell>
          <cell r="L1204" t="str">
            <v>855</v>
          </cell>
        </row>
        <row r="1205">
          <cell r="J1205" t="str">
            <v>9789862482711</v>
          </cell>
          <cell r="K1205">
            <v>2012</v>
          </cell>
          <cell r="L1205" t="str">
            <v>427.16</v>
          </cell>
        </row>
        <row r="1206">
          <cell r="J1206" t="str">
            <v>9789866490798</v>
          </cell>
          <cell r="K1206">
            <v>2012</v>
          </cell>
          <cell r="L1206" t="str">
            <v>855</v>
          </cell>
        </row>
        <row r="1207">
          <cell r="J1207" t="str">
            <v>9789861921358</v>
          </cell>
          <cell r="K1207">
            <v>2012</v>
          </cell>
          <cell r="L1207" t="str">
            <v>741.89</v>
          </cell>
        </row>
        <row r="1208">
          <cell r="J1208" t="str">
            <v>9789868553125</v>
          </cell>
          <cell r="K1208">
            <v>2012</v>
          </cell>
          <cell r="L1208" t="str">
            <v>910.8</v>
          </cell>
        </row>
        <row r="1209">
          <cell r="J1209" t="str">
            <v>9789867025746</v>
          </cell>
          <cell r="K1209">
            <v>2012</v>
          </cell>
          <cell r="L1209" t="str">
            <v>805.171</v>
          </cell>
        </row>
        <row r="1210">
          <cell r="J1210" t="str">
            <v>9789861775586</v>
          </cell>
          <cell r="K1210">
            <v>2012</v>
          </cell>
          <cell r="L1210" t="str">
            <v>805.12</v>
          </cell>
        </row>
        <row r="1211">
          <cell r="J1211" t="str">
            <v>9789860299250</v>
          </cell>
          <cell r="K1211">
            <v>2012</v>
          </cell>
          <cell r="L1211" t="str">
            <v>914</v>
          </cell>
        </row>
        <row r="1212">
          <cell r="J1212" t="str">
            <v>9789571356280</v>
          </cell>
          <cell r="K1212">
            <v>2012</v>
          </cell>
          <cell r="L1212" t="str">
            <v>782.887</v>
          </cell>
        </row>
        <row r="1213">
          <cell r="J1213" t="str">
            <v>9789577527417</v>
          </cell>
          <cell r="K1213">
            <v>2012</v>
          </cell>
          <cell r="L1213" t="str">
            <v>525.933</v>
          </cell>
        </row>
        <row r="1214">
          <cell r="J1214" t="str">
            <v>9789867310866</v>
          </cell>
          <cell r="K1214">
            <v>2012</v>
          </cell>
          <cell r="L1214" t="str">
            <v>528.2</v>
          </cell>
        </row>
        <row r="1215">
          <cell r="J1215" t="str">
            <v>9789576937996</v>
          </cell>
          <cell r="K1215">
            <v>2012</v>
          </cell>
          <cell r="L1215" t="str">
            <v>544.1</v>
          </cell>
        </row>
        <row r="1216">
          <cell r="J1216" t="str">
            <v>9789861975320</v>
          </cell>
          <cell r="K1216">
            <v>2012</v>
          </cell>
          <cell r="L1216" t="str">
            <v>225.87</v>
          </cell>
        </row>
        <row r="1217">
          <cell r="J1217" t="str">
            <v>9789866366529</v>
          </cell>
          <cell r="K1217">
            <v>2012</v>
          </cell>
          <cell r="L1217" t="str">
            <v>563.53</v>
          </cell>
        </row>
        <row r="1218">
          <cell r="J1218" t="str">
            <v>9789861578408</v>
          </cell>
          <cell r="K1218">
            <v>2012</v>
          </cell>
          <cell r="L1218" t="str">
            <v>494.2</v>
          </cell>
        </row>
        <row r="1219">
          <cell r="J1219" t="str">
            <v>9789862712054</v>
          </cell>
          <cell r="K1219">
            <v>2012</v>
          </cell>
          <cell r="L1219" t="str">
            <v>528.2</v>
          </cell>
        </row>
        <row r="1220">
          <cell r="J1220" t="str">
            <v>9789862712061</v>
          </cell>
          <cell r="K1220">
            <v>2012</v>
          </cell>
          <cell r="L1220" t="str">
            <v>528.2</v>
          </cell>
        </row>
        <row r="1221">
          <cell r="J1221" t="str">
            <v>9789868817470</v>
          </cell>
          <cell r="K1221">
            <v>2012</v>
          </cell>
          <cell r="L1221" t="str">
            <v>177.2</v>
          </cell>
        </row>
        <row r="1222">
          <cell r="J1222" t="str">
            <v>9789867120458</v>
          </cell>
          <cell r="K1222">
            <v>2012</v>
          </cell>
          <cell r="L1222" t="str">
            <v>909.933</v>
          </cell>
        </row>
        <row r="1223">
          <cell r="J1223" t="str">
            <v>9789865916008</v>
          </cell>
          <cell r="K1223">
            <v>2012</v>
          </cell>
          <cell r="L1223" t="str">
            <v>528.2</v>
          </cell>
        </row>
        <row r="1224">
          <cell r="J1224" t="str">
            <v>9789861921396</v>
          </cell>
          <cell r="K1224">
            <v>2012</v>
          </cell>
          <cell r="L1224" t="str">
            <v>191.9</v>
          </cell>
        </row>
        <row r="1225">
          <cell r="J1225" t="str">
            <v>9789868777361</v>
          </cell>
          <cell r="K1225">
            <v>2012</v>
          </cell>
          <cell r="L1225" t="str">
            <v>221.721</v>
          </cell>
        </row>
        <row r="1226">
          <cell r="J1226" t="str">
            <v>9789867468987</v>
          </cell>
          <cell r="K1226">
            <v>2012</v>
          </cell>
          <cell r="L1226" t="str">
            <v>528.2</v>
          </cell>
        </row>
        <row r="1227">
          <cell r="J1227" t="str">
            <v>9789868830349</v>
          </cell>
          <cell r="K1227">
            <v>2012</v>
          </cell>
          <cell r="L1227" t="str">
            <v>544</v>
          </cell>
        </row>
        <row r="1228">
          <cell r="J1228" t="str">
            <v>9789866366512</v>
          </cell>
          <cell r="K1228">
            <v>2012</v>
          </cell>
          <cell r="L1228" t="str">
            <v>563.53</v>
          </cell>
        </row>
        <row r="1229">
          <cell r="J1229" t="str">
            <v>9861270914</v>
          </cell>
          <cell r="K1229">
            <v>2012</v>
          </cell>
          <cell r="L1229" t="str">
            <v>873.57</v>
          </cell>
        </row>
        <row r="1230">
          <cell r="J1230" t="str">
            <v>9574599752</v>
          </cell>
          <cell r="K1230">
            <v>2012</v>
          </cell>
          <cell r="L1230" t="str">
            <v>865.59</v>
          </cell>
        </row>
        <row r="1231">
          <cell r="J1231" t="str">
            <v>9789868820944</v>
          </cell>
          <cell r="K1231">
            <v>2012</v>
          </cell>
          <cell r="L1231" t="str">
            <v>192.1</v>
          </cell>
        </row>
        <row r="1232">
          <cell r="J1232" t="str">
            <v>9789868781030</v>
          </cell>
          <cell r="K1232">
            <v>2012</v>
          </cell>
          <cell r="L1232" t="str">
            <v>177.2</v>
          </cell>
        </row>
        <row r="1233">
          <cell r="J1233" t="str">
            <v>9789868781092</v>
          </cell>
          <cell r="K1233">
            <v>2012</v>
          </cell>
          <cell r="L1233" t="str">
            <v>177.2</v>
          </cell>
        </row>
        <row r="1234">
          <cell r="J1234" t="str">
            <v>9861270582</v>
          </cell>
          <cell r="K1234">
            <v>2012</v>
          </cell>
          <cell r="L1234" t="str">
            <v>876.57</v>
          </cell>
        </row>
        <row r="1235">
          <cell r="J1235" t="str">
            <v>9574597814</v>
          </cell>
          <cell r="K1235">
            <v>2012</v>
          </cell>
          <cell r="L1235" t="str">
            <v>873.57</v>
          </cell>
        </row>
        <row r="1236">
          <cell r="J1236" t="str">
            <v>9789868820913</v>
          </cell>
          <cell r="K1236">
            <v>2012</v>
          </cell>
          <cell r="L1236" t="str">
            <v>177.2</v>
          </cell>
        </row>
        <row r="1237">
          <cell r="J1237" t="str">
            <v>9789864136070</v>
          </cell>
          <cell r="K1237">
            <v>2012</v>
          </cell>
          <cell r="L1237" t="str">
            <v>528.2</v>
          </cell>
        </row>
        <row r="1238">
          <cell r="J1238" t="str">
            <v>9789864136087</v>
          </cell>
          <cell r="K1238">
            <v>2012</v>
          </cell>
          <cell r="L1238" t="str">
            <v>528.2</v>
          </cell>
        </row>
        <row r="1239">
          <cell r="J1239" t="str">
            <v>9789865988128</v>
          </cell>
          <cell r="K1239">
            <v>2012</v>
          </cell>
          <cell r="L1239" t="str">
            <v>857.7</v>
          </cell>
        </row>
        <row r="1240">
          <cell r="J1240" t="str">
            <v>9789866055560</v>
          </cell>
          <cell r="K1240">
            <v>2012</v>
          </cell>
          <cell r="L1240" t="str">
            <v>415.3</v>
          </cell>
        </row>
        <row r="1241">
          <cell r="J1241" t="str">
            <v>9789571355405</v>
          </cell>
          <cell r="K1241">
            <v>2012</v>
          </cell>
          <cell r="L1241" t="str">
            <v>857.7</v>
          </cell>
        </row>
        <row r="1242">
          <cell r="J1242" t="str">
            <v>9789866055751</v>
          </cell>
          <cell r="K1242">
            <v>2012</v>
          </cell>
          <cell r="L1242" t="str">
            <v>427.133</v>
          </cell>
        </row>
        <row r="1243">
          <cell r="J1243" t="str">
            <v>9789866055102</v>
          </cell>
          <cell r="K1243">
            <v>2012</v>
          </cell>
          <cell r="L1243" t="str">
            <v>427.1</v>
          </cell>
        </row>
        <row r="1244">
          <cell r="J1244" t="str">
            <v>9789868767010</v>
          </cell>
          <cell r="K1244">
            <v>2012</v>
          </cell>
          <cell r="L1244" t="str">
            <v>563.5</v>
          </cell>
        </row>
        <row r="1245">
          <cell r="J1245" t="str">
            <v>9789862282809</v>
          </cell>
          <cell r="K1245">
            <v>2012</v>
          </cell>
          <cell r="L1245" t="str">
            <v>740.9</v>
          </cell>
        </row>
        <row r="1246">
          <cell r="J1246" t="str">
            <v>9789868781061</v>
          </cell>
          <cell r="K1246">
            <v>2012</v>
          </cell>
          <cell r="L1246" t="str">
            <v>177.2</v>
          </cell>
        </row>
        <row r="1247">
          <cell r="J1247" t="str">
            <v>9789865988272</v>
          </cell>
          <cell r="K1247">
            <v>2012</v>
          </cell>
          <cell r="L1247" t="str">
            <v>859.6</v>
          </cell>
        </row>
        <row r="1248">
          <cell r="J1248" t="str">
            <v>9789868774124</v>
          </cell>
          <cell r="K1248">
            <v>2012</v>
          </cell>
          <cell r="L1248" t="str">
            <v>427.61</v>
          </cell>
        </row>
        <row r="1249">
          <cell r="J1249" t="str">
            <v>9789868721746</v>
          </cell>
          <cell r="K1249">
            <v>2012</v>
          </cell>
          <cell r="L1249" t="str">
            <v>578.19307</v>
          </cell>
        </row>
        <row r="1250">
          <cell r="J1250" t="str">
            <v>9789575748760</v>
          </cell>
          <cell r="K1250">
            <v>2012</v>
          </cell>
          <cell r="L1250" t="str">
            <v>597.6</v>
          </cell>
        </row>
        <row r="1251">
          <cell r="J1251" t="str">
            <v>9789868721722</v>
          </cell>
          <cell r="K1251">
            <v>2012</v>
          </cell>
          <cell r="L1251" t="str">
            <v>598.61</v>
          </cell>
        </row>
        <row r="1252">
          <cell r="J1252" t="str">
            <v>9789866153525</v>
          </cell>
          <cell r="K1252">
            <v>2012</v>
          </cell>
          <cell r="L1252" t="str">
            <v>191.9</v>
          </cell>
        </row>
        <row r="1253">
          <cell r="J1253" t="str">
            <v>9789861921471</v>
          </cell>
          <cell r="K1253">
            <v>2012</v>
          </cell>
          <cell r="L1253" t="str">
            <v>738.09</v>
          </cell>
        </row>
        <row r="1254">
          <cell r="J1254" t="str">
            <v>9789575566920</v>
          </cell>
          <cell r="K1254">
            <v>2012</v>
          </cell>
          <cell r="L1254" t="str">
            <v>245</v>
          </cell>
        </row>
        <row r="1255">
          <cell r="J1255" t="str">
            <v>9789867468963</v>
          </cell>
          <cell r="K1255">
            <v>2012</v>
          </cell>
          <cell r="L1255" t="str">
            <v>528.2</v>
          </cell>
        </row>
        <row r="1256">
          <cell r="J1256" t="str">
            <v>9789865954017</v>
          </cell>
          <cell r="K1256">
            <v>2012</v>
          </cell>
          <cell r="L1256" t="str">
            <v>494.35</v>
          </cell>
        </row>
        <row r="1257">
          <cell r="J1257" t="str">
            <v>9789862482728</v>
          </cell>
          <cell r="K1257">
            <v>2012</v>
          </cell>
          <cell r="L1257" t="str">
            <v>411.15</v>
          </cell>
        </row>
        <row r="1258">
          <cell r="J1258" t="str">
            <v>9789576598845</v>
          </cell>
          <cell r="K1258">
            <v>2012</v>
          </cell>
          <cell r="L1258" t="str">
            <v>296.107</v>
          </cell>
        </row>
        <row r="1259">
          <cell r="J1259" t="str">
            <v>9789576967269</v>
          </cell>
          <cell r="K1259">
            <v>2012</v>
          </cell>
          <cell r="L1259" t="str">
            <v>733.21</v>
          </cell>
        </row>
        <row r="1260">
          <cell r="J1260" t="str">
            <v>9789576967276</v>
          </cell>
          <cell r="K1260">
            <v>2012</v>
          </cell>
          <cell r="L1260" t="str">
            <v>733.21</v>
          </cell>
        </row>
        <row r="1261">
          <cell r="J1261" t="str">
            <v>9789576967283</v>
          </cell>
          <cell r="K1261">
            <v>2012</v>
          </cell>
          <cell r="L1261" t="str">
            <v>733.21</v>
          </cell>
        </row>
        <row r="1262">
          <cell r="J1262" t="str">
            <v>9789576967290</v>
          </cell>
          <cell r="K1262">
            <v>2012</v>
          </cell>
          <cell r="L1262" t="str">
            <v>733.21</v>
          </cell>
        </row>
        <row r="1263">
          <cell r="J1263" t="str">
            <v>9789576967306</v>
          </cell>
          <cell r="K1263">
            <v>2012</v>
          </cell>
          <cell r="L1263" t="str">
            <v>733.21</v>
          </cell>
        </row>
        <row r="1264">
          <cell r="J1264" t="str">
            <v>9789576967313</v>
          </cell>
          <cell r="K1264">
            <v>2012</v>
          </cell>
          <cell r="L1264" t="str">
            <v>733.21</v>
          </cell>
        </row>
        <row r="1265">
          <cell r="J1265" t="str">
            <v>9789576967320</v>
          </cell>
          <cell r="K1265">
            <v>2012</v>
          </cell>
          <cell r="L1265" t="str">
            <v>733.21</v>
          </cell>
        </row>
        <row r="1266">
          <cell r="J1266" t="str">
            <v>9789576967337</v>
          </cell>
          <cell r="K1266">
            <v>2012</v>
          </cell>
          <cell r="L1266" t="str">
            <v>733.21</v>
          </cell>
        </row>
        <row r="1267">
          <cell r="J1267" t="str">
            <v>9789576967344</v>
          </cell>
          <cell r="K1267">
            <v>2012</v>
          </cell>
          <cell r="L1267" t="str">
            <v>733.21</v>
          </cell>
        </row>
        <row r="1268">
          <cell r="J1268" t="str">
            <v>9789576967351</v>
          </cell>
          <cell r="K1268">
            <v>2012</v>
          </cell>
          <cell r="L1268" t="str">
            <v>733.21</v>
          </cell>
        </row>
        <row r="1269">
          <cell r="J1269" t="str">
            <v>9789862482261</v>
          </cell>
          <cell r="K1269">
            <v>2012</v>
          </cell>
          <cell r="L1269" t="str">
            <v>859.6</v>
          </cell>
        </row>
        <row r="1270">
          <cell r="J1270" t="str">
            <v>9789862482254</v>
          </cell>
          <cell r="K1270">
            <v>2012</v>
          </cell>
          <cell r="L1270" t="str">
            <v>859.6</v>
          </cell>
        </row>
        <row r="1271">
          <cell r="J1271" t="str">
            <v>9789866055966</v>
          </cell>
          <cell r="K1271">
            <v>2012</v>
          </cell>
          <cell r="L1271" t="str">
            <v>413.165</v>
          </cell>
        </row>
        <row r="1272">
          <cell r="J1272" t="str">
            <v>9789575748883</v>
          </cell>
          <cell r="K1272">
            <v>2012</v>
          </cell>
          <cell r="L1272" t="str">
            <v>523.313</v>
          </cell>
        </row>
        <row r="1273">
          <cell r="J1273" t="str">
            <v>9789575748616</v>
          </cell>
          <cell r="K1273">
            <v>2012</v>
          </cell>
          <cell r="L1273" t="str">
            <v>859.6</v>
          </cell>
        </row>
        <row r="1274">
          <cell r="J1274" t="str">
            <v>9789575748876</v>
          </cell>
          <cell r="K1274">
            <v>2012</v>
          </cell>
          <cell r="L1274" t="str">
            <v>859.6</v>
          </cell>
        </row>
        <row r="1275">
          <cell r="J1275" t="str">
            <v>9789868522152</v>
          </cell>
          <cell r="K1275">
            <v>2012</v>
          </cell>
          <cell r="L1275" t="str">
            <v>548.126</v>
          </cell>
        </row>
        <row r="1276">
          <cell r="J1276" t="str">
            <v>9789865954529</v>
          </cell>
          <cell r="K1276">
            <v>2012</v>
          </cell>
          <cell r="L1276" t="str">
            <v>413.98</v>
          </cell>
        </row>
        <row r="1277">
          <cell r="J1277" t="str">
            <v>9789571355818</v>
          </cell>
          <cell r="K1277">
            <v>2012</v>
          </cell>
          <cell r="L1277" t="str">
            <v>857.7</v>
          </cell>
        </row>
        <row r="1278">
          <cell r="J1278" t="str">
            <v>9789575748647</v>
          </cell>
          <cell r="K1278">
            <v>2012</v>
          </cell>
          <cell r="L1278" t="str">
            <v>859.6</v>
          </cell>
        </row>
        <row r="1279">
          <cell r="J1279" t="str">
            <v>9789862711903</v>
          </cell>
          <cell r="K1279">
            <v>2012</v>
          </cell>
          <cell r="L1279" t="str">
            <v>496.5</v>
          </cell>
        </row>
        <row r="1280">
          <cell r="J1280" t="str">
            <v>9789576937842</v>
          </cell>
          <cell r="K1280">
            <v>2012</v>
          </cell>
          <cell r="L1280" t="str">
            <v>178.8</v>
          </cell>
        </row>
        <row r="1281">
          <cell r="J1281" t="str">
            <v>9789868807518</v>
          </cell>
          <cell r="K1281">
            <v>2012</v>
          </cell>
          <cell r="L1281" t="str">
            <v>964</v>
          </cell>
        </row>
        <row r="1282">
          <cell r="J1282" t="str">
            <v>9789868807549</v>
          </cell>
          <cell r="K1282">
            <v>2012</v>
          </cell>
          <cell r="L1282" t="str">
            <v>427.132</v>
          </cell>
        </row>
        <row r="1283">
          <cell r="J1283" t="str">
            <v>9789862766712</v>
          </cell>
          <cell r="K1283">
            <v>2012</v>
          </cell>
          <cell r="L1283" t="str">
            <v>312.52</v>
          </cell>
        </row>
        <row r="1284">
          <cell r="J1284" t="str">
            <v>9789867468864</v>
          </cell>
          <cell r="K1284">
            <v>2012</v>
          </cell>
          <cell r="L1284" t="str">
            <v>861.57</v>
          </cell>
        </row>
        <row r="1285">
          <cell r="J1285" t="str">
            <v>9789868868441</v>
          </cell>
          <cell r="K1285">
            <v>2012</v>
          </cell>
          <cell r="L1285" t="str">
            <v>732.7609</v>
          </cell>
        </row>
        <row r="1286">
          <cell r="J1286" t="str">
            <v>9789576937828</v>
          </cell>
          <cell r="K1286">
            <v>2012</v>
          </cell>
          <cell r="L1286" t="str">
            <v>178.4</v>
          </cell>
        </row>
        <row r="1287">
          <cell r="J1287" t="str">
            <v>9789576937972</v>
          </cell>
          <cell r="K1287">
            <v>2012</v>
          </cell>
          <cell r="L1287" t="str">
            <v>719</v>
          </cell>
        </row>
        <row r="1288">
          <cell r="J1288" t="str">
            <v>9789866238758</v>
          </cell>
          <cell r="K1288">
            <v>2012</v>
          </cell>
          <cell r="L1288" t="str">
            <v>418.915</v>
          </cell>
        </row>
        <row r="1289">
          <cell r="J1289" t="str">
            <v>9789865954178</v>
          </cell>
          <cell r="K1289">
            <v>2012</v>
          </cell>
          <cell r="L1289" t="str">
            <v>417.1022</v>
          </cell>
        </row>
        <row r="1290">
          <cell r="J1290" t="str">
            <v>9789862903568</v>
          </cell>
          <cell r="K1290">
            <v>2012</v>
          </cell>
          <cell r="L1290" t="str">
            <v>733.9</v>
          </cell>
        </row>
        <row r="1291">
          <cell r="J1291" t="str">
            <v>EBK9900000432</v>
          </cell>
          <cell r="K1291">
            <v>2012</v>
          </cell>
          <cell r="L1291" t="str">
            <v>599</v>
          </cell>
        </row>
        <row r="1292">
          <cell r="J1292" t="str">
            <v>9789861921334</v>
          </cell>
          <cell r="K1292">
            <v>2012</v>
          </cell>
          <cell r="L1292" t="str">
            <v>741.89</v>
          </cell>
        </row>
        <row r="1293">
          <cell r="J1293" t="str">
            <v>9789868781016</v>
          </cell>
          <cell r="K1293">
            <v>2012</v>
          </cell>
          <cell r="L1293" t="str">
            <v>177.2</v>
          </cell>
        </row>
        <row r="1294">
          <cell r="J1294" t="str">
            <v>9789576937811</v>
          </cell>
          <cell r="K1294">
            <v>2012</v>
          </cell>
          <cell r="L1294" t="str">
            <v>411.1907</v>
          </cell>
        </row>
        <row r="1295">
          <cell r="J1295" t="str">
            <v>9789867468895</v>
          </cell>
          <cell r="K1295">
            <v>2012</v>
          </cell>
          <cell r="L1295" t="str">
            <v>528.2</v>
          </cell>
        </row>
        <row r="1296">
          <cell r="J1296" t="str">
            <v>9789864136742</v>
          </cell>
          <cell r="K1296">
            <v>2012</v>
          </cell>
          <cell r="L1296" t="str">
            <v>802.81</v>
          </cell>
        </row>
        <row r="1297">
          <cell r="J1297" t="str">
            <v>9789864136735</v>
          </cell>
          <cell r="K1297">
            <v>2012</v>
          </cell>
          <cell r="L1297" t="str">
            <v>802.81</v>
          </cell>
        </row>
        <row r="1298">
          <cell r="J1298" t="str">
            <v>9789864136872</v>
          </cell>
          <cell r="K1298">
            <v>2012</v>
          </cell>
          <cell r="L1298" t="str">
            <v>831.4</v>
          </cell>
        </row>
        <row r="1299">
          <cell r="J1299" t="str">
            <v>9789866055782</v>
          </cell>
          <cell r="K1299">
            <v>2012</v>
          </cell>
          <cell r="L1299" t="str">
            <v>413.98</v>
          </cell>
        </row>
        <row r="1300">
          <cell r="J1300" t="str">
            <v>9789576967061</v>
          </cell>
          <cell r="K1300">
            <v>2012</v>
          </cell>
          <cell r="L1300" t="str">
            <v>441.577</v>
          </cell>
        </row>
        <row r="1301">
          <cell r="J1301" t="str">
            <v>9789865988104</v>
          </cell>
          <cell r="K1301">
            <v>2012</v>
          </cell>
          <cell r="L1301" t="str">
            <v>859.6</v>
          </cell>
        </row>
        <row r="1302">
          <cell r="J1302" t="str">
            <v>9789865988111</v>
          </cell>
          <cell r="K1302">
            <v>2012</v>
          </cell>
          <cell r="L1302" t="str">
            <v>857.7</v>
          </cell>
        </row>
        <row r="1303">
          <cell r="J1303" t="str">
            <v>9789866544972</v>
          </cell>
          <cell r="K1303">
            <v>2012</v>
          </cell>
          <cell r="L1303" t="str">
            <v>859.6</v>
          </cell>
        </row>
        <row r="1304">
          <cell r="J1304" t="str">
            <v>9789865988043</v>
          </cell>
          <cell r="K1304">
            <v>2012</v>
          </cell>
          <cell r="L1304" t="str">
            <v>859.6</v>
          </cell>
        </row>
        <row r="1305">
          <cell r="J1305" t="str">
            <v>9789576598777</v>
          </cell>
          <cell r="K1305">
            <v>2012</v>
          </cell>
          <cell r="L1305" t="str">
            <v>524.31</v>
          </cell>
        </row>
        <row r="1306">
          <cell r="J1306" t="str">
            <v>9789571356037</v>
          </cell>
          <cell r="K1306">
            <v>2012</v>
          </cell>
          <cell r="L1306" t="str">
            <v>415.988</v>
          </cell>
        </row>
        <row r="1307">
          <cell r="J1307" t="str">
            <v>9789868779167</v>
          </cell>
          <cell r="K1307">
            <v>2012</v>
          </cell>
          <cell r="L1307" t="str">
            <v>420.26</v>
          </cell>
        </row>
        <row r="1308">
          <cell r="J1308" t="str">
            <v>9789571356570</v>
          </cell>
          <cell r="K1308">
            <v>2012</v>
          </cell>
          <cell r="L1308" t="str">
            <v>411.3</v>
          </cell>
        </row>
        <row r="1309">
          <cell r="J1309" t="str">
            <v>9789571355511</v>
          </cell>
          <cell r="K1309">
            <v>2012</v>
          </cell>
          <cell r="L1309" t="str">
            <v>411.3</v>
          </cell>
        </row>
        <row r="1310">
          <cell r="J1310" t="str">
            <v>9789571356372</v>
          </cell>
          <cell r="K1310">
            <v>2012</v>
          </cell>
          <cell r="L1310" t="str">
            <v>528.2</v>
          </cell>
        </row>
        <row r="1311">
          <cell r="J1311" t="str">
            <v>9789866079313</v>
          </cell>
          <cell r="K1311">
            <v>2012</v>
          </cell>
          <cell r="L1311" t="str">
            <v>494.2</v>
          </cell>
        </row>
        <row r="1312">
          <cell r="J1312" t="str">
            <v>9789866112362</v>
          </cell>
          <cell r="K1312">
            <v>2012</v>
          </cell>
          <cell r="L1312" t="str">
            <v>548.2</v>
          </cell>
        </row>
        <row r="1313">
          <cell r="J1313" t="str">
            <v>9789862765845</v>
          </cell>
          <cell r="K1313">
            <v>2012</v>
          </cell>
          <cell r="L1313" t="str">
            <v>440.121029</v>
          </cell>
        </row>
        <row r="1314">
          <cell r="J1314" t="str">
            <v>9789862765630</v>
          </cell>
          <cell r="K1314">
            <v>2012</v>
          </cell>
          <cell r="L1314" t="str">
            <v>312.1695</v>
          </cell>
        </row>
        <row r="1315">
          <cell r="J1315" t="str">
            <v>9789866156106</v>
          </cell>
          <cell r="K1315">
            <v>2012</v>
          </cell>
          <cell r="L1315" t="str">
            <v>563.5</v>
          </cell>
        </row>
        <row r="1316">
          <cell r="J1316" t="str">
            <v>9789575748692</v>
          </cell>
          <cell r="K1316">
            <v>2012</v>
          </cell>
          <cell r="L1316" t="str">
            <v>859.6</v>
          </cell>
        </row>
        <row r="1317">
          <cell r="J1317" t="str">
            <v>9789866353246</v>
          </cell>
          <cell r="K1317">
            <v>2012</v>
          </cell>
          <cell r="L1317" t="str">
            <v>466.72</v>
          </cell>
        </row>
        <row r="1318">
          <cell r="J1318" t="str">
            <v>9789868830370</v>
          </cell>
          <cell r="K1318">
            <v>2012</v>
          </cell>
          <cell r="L1318" t="str">
            <v>415.793</v>
          </cell>
        </row>
        <row r="1319">
          <cell r="J1319" t="str">
            <v>9789865975135</v>
          </cell>
          <cell r="K1319">
            <v>2012</v>
          </cell>
          <cell r="L1319" t="str">
            <v>415.668</v>
          </cell>
        </row>
        <row r="1320">
          <cell r="J1320" t="str">
            <v>9789571356501</v>
          </cell>
          <cell r="K1320">
            <v>2012</v>
          </cell>
          <cell r="L1320" t="str">
            <v>733.9</v>
          </cell>
        </row>
        <row r="1321">
          <cell r="J1321" t="str">
            <v>9789866010293</v>
          </cell>
          <cell r="K1321">
            <v>2012</v>
          </cell>
          <cell r="L1321" t="str">
            <v>411.94</v>
          </cell>
        </row>
        <row r="1322">
          <cell r="J1322" t="str">
            <v>9789868774155</v>
          </cell>
          <cell r="K1322">
            <v>2012</v>
          </cell>
          <cell r="L1322" t="str">
            <v>489.6</v>
          </cell>
        </row>
        <row r="1323">
          <cell r="J1323" t="str">
            <v>9789576937989</v>
          </cell>
          <cell r="K1323">
            <v>2012</v>
          </cell>
          <cell r="L1323" t="str">
            <v>178.8</v>
          </cell>
        </row>
        <row r="1324">
          <cell r="J1324" t="str">
            <v>9789865988227</v>
          </cell>
          <cell r="K1324">
            <v>2012</v>
          </cell>
          <cell r="L1324" t="str">
            <v>859.6</v>
          </cell>
        </row>
        <row r="1325">
          <cell r="J1325" t="str">
            <v>9789865936068</v>
          </cell>
          <cell r="K1325">
            <v>2012</v>
          </cell>
          <cell r="L1325" t="str">
            <v>191.9</v>
          </cell>
        </row>
        <row r="1326">
          <cell r="J1326" t="str">
            <v>9789868884304</v>
          </cell>
          <cell r="K1326">
            <v>2012</v>
          </cell>
          <cell r="L1326" t="str">
            <v>556.84</v>
          </cell>
        </row>
        <row r="1327">
          <cell r="J1327" t="str">
            <v>9789865997090</v>
          </cell>
          <cell r="K1327">
            <v>2012</v>
          </cell>
          <cell r="L1327" t="str">
            <v>528.2</v>
          </cell>
        </row>
        <row r="1328">
          <cell r="J1328" t="str">
            <v>9789865997106</v>
          </cell>
          <cell r="K1328">
            <v>2012</v>
          </cell>
          <cell r="L1328" t="str">
            <v>528.2</v>
          </cell>
        </row>
        <row r="1329">
          <cell r="J1329" t="str">
            <v>9789865997069</v>
          </cell>
          <cell r="K1329">
            <v>2012</v>
          </cell>
          <cell r="L1329" t="str">
            <v>521.1</v>
          </cell>
        </row>
        <row r="1330">
          <cell r="J1330" t="str">
            <v>9789865954260</v>
          </cell>
          <cell r="K1330">
            <v>2012</v>
          </cell>
          <cell r="L1330" t="str">
            <v>418.915</v>
          </cell>
        </row>
        <row r="1331">
          <cell r="J1331" t="str">
            <v>9789571356556</v>
          </cell>
          <cell r="K1331">
            <v>2012</v>
          </cell>
          <cell r="L1331" t="str">
            <v>417.8</v>
          </cell>
        </row>
        <row r="1332">
          <cell r="J1332" t="str">
            <v>9789866137907</v>
          </cell>
          <cell r="K1332">
            <v>2012</v>
          </cell>
          <cell r="L1332" t="str">
            <v>177.2</v>
          </cell>
        </row>
        <row r="1333">
          <cell r="J1333" t="str">
            <v>9789868846838</v>
          </cell>
          <cell r="K1333">
            <v>2012</v>
          </cell>
          <cell r="L1333" t="str">
            <v>307.9</v>
          </cell>
        </row>
        <row r="1334">
          <cell r="J1334" t="str">
            <v>9789867120410</v>
          </cell>
          <cell r="K1334">
            <v>2012</v>
          </cell>
          <cell r="L1334" t="str">
            <v>857.7</v>
          </cell>
        </row>
        <row r="1335">
          <cell r="J1335" t="str">
            <v>9789868774131</v>
          </cell>
          <cell r="K1335">
            <v>2012</v>
          </cell>
          <cell r="L1335" t="str">
            <v>427.1</v>
          </cell>
        </row>
        <row r="1336">
          <cell r="J1336" t="str">
            <v>9789868824300</v>
          </cell>
          <cell r="K1336">
            <v>2012</v>
          </cell>
          <cell r="L1336" t="str">
            <v>415.382</v>
          </cell>
        </row>
        <row r="1337">
          <cell r="J1337" t="str">
            <v>9789576938016</v>
          </cell>
          <cell r="K1337">
            <v>2012</v>
          </cell>
          <cell r="L1337" t="str">
            <v>529.6</v>
          </cell>
        </row>
        <row r="1338">
          <cell r="J1338" t="str">
            <v>9789867310880</v>
          </cell>
          <cell r="K1338">
            <v>2012</v>
          </cell>
          <cell r="L1338" t="str">
            <v>733.6</v>
          </cell>
        </row>
        <row r="1339">
          <cell r="J1339" t="str">
            <v>9789861441016</v>
          </cell>
          <cell r="K1339">
            <v>2012</v>
          </cell>
          <cell r="L1339" t="str">
            <v>328.8018</v>
          </cell>
        </row>
        <row r="1340">
          <cell r="J1340" t="str">
            <v>9789861441023</v>
          </cell>
          <cell r="K1340">
            <v>2012</v>
          </cell>
          <cell r="L1340" t="str">
            <v>328.8018</v>
          </cell>
        </row>
        <row r="1341">
          <cell r="J1341" t="str">
            <v>9789571356587</v>
          </cell>
          <cell r="K1341">
            <v>2012</v>
          </cell>
          <cell r="L1341" t="str">
            <v>992.613</v>
          </cell>
        </row>
        <row r="1342">
          <cell r="J1342" t="str">
            <v>9789862482636</v>
          </cell>
          <cell r="K1342">
            <v>2012</v>
          </cell>
          <cell r="L1342" t="str">
            <v>177.2</v>
          </cell>
        </row>
        <row r="1343">
          <cell r="J1343" t="str">
            <v>9789862712177</v>
          </cell>
          <cell r="K1343">
            <v>2012</v>
          </cell>
          <cell r="L1343" t="str">
            <v>494.23</v>
          </cell>
        </row>
        <row r="1344">
          <cell r="J1344" t="str">
            <v>9789577484734</v>
          </cell>
          <cell r="K1344">
            <v>2012</v>
          </cell>
          <cell r="L1344" t="str">
            <v>191.9107</v>
          </cell>
        </row>
        <row r="1345">
          <cell r="J1345" t="str">
            <v>9789861921518</v>
          </cell>
          <cell r="K1345">
            <v>2012</v>
          </cell>
          <cell r="L1345" t="str">
            <v>752.7239</v>
          </cell>
        </row>
        <row r="1346">
          <cell r="J1346" t="str">
            <v>9789868825826</v>
          </cell>
          <cell r="K1346">
            <v>2012</v>
          </cell>
          <cell r="L1346" t="str">
            <v>191.9</v>
          </cell>
        </row>
        <row r="1347">
          <cell r="J1347" t="str">
            <v>9789868767027</v>
          </cell>
          <cell r="K1347">
            <v>2012</v>
          </cell>
          <cell r="L1347" t="str">
            <v>496.5</v>
          </cell>
        </row>
        <row r="1348">
          <cell r="J1348" t="str">
            <v>9789866490637</v>
          </cell>
          <cell r="K1348">
            <v>2012</v>
          </cell>
          <cell r="L1348" t="str">
            <v>369.4</v>
          </cell>
        </row>
        <row r="1349">
          <cell r="J1349" t="str">
            <v>9789861975337</v>
          </cell>
          <cell r="K1349">
            <v>2012</v>
          </cell>
          <cell r="L1349" t="str">
            <v>411.71</v>
          </cell>
        </row>
        <row r="1350">
          <cell r="J1350" t="str">
            <v>9789868831469</v>
          </cell>
          <cell r="K1350">
            <v>2012</v>
          </cell>
          <cell r="L1350" t="str">
            <v>920</v>
          </cell>
        </row>
        <row r="1351">
          <cell r="J1351" t="str">
            <v>9789861975054</v>
          </cell>
          <cell r="K1351">
            <v>2012</v>
          </cell>
          <cell r="L1351" t="str">
            <v>117.2</v>
          </cell>
        </row>
        <row r="1352">
          <cell r="J1352" t="str">
            <v>9789571356471</v>
          </cell>
          <cell r="K1352">
            <v>2012</v>
          </cell>
          <cell r="L1352" t="str">
            <v>855</v>
          </cell>
        </row>
        <row r="1353">
          <cell r="J1353" t="str">
            <v>9789576967146</v>
          </cell>
          <cell r="K1353">
            <v>2012</v>
          </cell>
          <cell r="L1353" t="str">
            <v>733.69</v>
          </cell>
        </row>
        <row r="1354">
          <cell r="J1354" t="str">
            <v>9789868827004</v>
          </cell>
          <cell r="K1354">
            <v>2012</v>
          </cell>
          <cell r="L1354" t="str">
            <v>427.133</v>
          </cell>
        </row>
        <row r="1355">
          <cell r="J1355" t="str">
            <v>9789571355139</v>
          </cell>
          <cell r="K1355">
            <v>2012</v>
          </cell>
          <cell r="L1355" t="str">
            <v>855</v>
          </cell>
        </row>
        <row r="1356">
          <cell r="J1356" t="str">
            <v>9789866137501</v>
          </cell>
          <cell r="K1356">
            <v>2012</v>
          </cell>
          <cell r="L1356" t="str">
            <v>544.7022</v>
          </cell>
        </row>
        <row r="1357">
          <cell r="J1357" t="str">
            <v>9789861921532</v>
          </cell>
          <cell r="K1357">
            <v>2012</v>
          </cell>
          <cell r="L1357" t="str">
            <v>740.9</v>
          </cell>
        </row>
        <row r="1358">
          <cell r="J1358" t="str">
            <v>9789570839487</v>
          </cell>
          <cell r="K1358">
            <v>2012</v>
          </cell>
          <cell r="L1358" t="str">
            <v>191.9</v>
          </cell>
        </row>
        <row r="1359">
          <cell r="J1359" t="str">
            <v>9789868820951</v>
          </cell>
          <cell r="K1359">
            <v>2012</v>
          </cell>
          <cell r="L1359" t="str">
            <v>192.1</v>
          </cell>
        </row>
        <row r="1360">
          <cell r="J1360" t="str">
            <v>9789868588066</v>
          </cell>
          <cell r="K1360">
            <v>2012</v>
          </cell>
          <cell r="L1360" t="str">
            <v>411.7</v>
          </cell>
        </row>
        <row r="1361">
          <cell r="J1361" t="str">
            <v>9789868744318</v>
          </cell>
          <cell r="K1361">
            <v>2012</v>
          </cell>
          <cell r="L1361" t="str">
            <v>741.241</v>
          </cell>
        </row>
        <row r="1362">
          <cell r="J1362" t="str">
            <v>9789861921426</v>
          </cell>
          <cell r="K1362">
            <v>2012</v>
          </cell>
          <cell r="L1362" t="str">
            <v>425.3</v>
          </cell>
        </row>
        <row r="1363">
          <cell r="J1363" t="str">
            <v>9789866025631</v>
          </cell>
          <cell r="K1363">
            <v>2012</v>
          </cell>
          <cell r="L1363" t="str">
            <v>563.23029</v>
          </cell>
        </row>
        <row r="1364">
          <cell r="J1364" t="str">
            <v>9789868831414</v>
          </cell>
          <cell r="K1364">
            <v>2012</v>
          </cell>
          <cell r="L1364" t="str">
            <v>855</v>
          </cell>
        </row>
        <row r="1365">
          <cell r="J1365" t="str">
            <v>9789866299230</v>
          </cell>
          <cell r="K1365">
            <v>2012</v>
          </cell>
          <cell r="L1365" t="str">
            <v>561.014</v>
          </cell>
        </row>
        <row r="1366">
          <cell r="J1366" t="str">
            <v>9789866517426</v>
          </cell>
          <cell r="K1366">
            <v>2012</v>
          </cell>
          <cell r="L1366" t="str">
            <v>177.2</v>
          </cell>
        </row>
        <row r="1367">
          <cell r="J1367" t="str">
            <v>9789866299186</v>
          </cell>
          <cell r="K1367">
            <v>2012</v>
          </cell>
          <cell r="L1367" t="str">
            <v>494.35</v>
          </cell>
        </row>
        <row r="1368">
          <cell r="J1368" t="str">
            <v>9789865988050</v>
          </cell>
          <cell r="K1368">
            <v>2012</v>
          </cell>
          <cell r="L1368" t="str">
            <v>859.6</v>
          </cell>
        </row>
        <row r="1369">
          <cell r="J1369" t="str">
            <v>9789868781054</v>
          </cell>
          <cell r="K1369">
            <v>2012</v>
          </cell>
          <cell r="L1369" t="str">
            <v>173.7</v>
          </cell>
        </row>
        <row r="1370">
          <cell r="J1370" t="str">
            <v>9789868898301</v>
          </cell>
          <cell r="K1370">
            <v>2012</v>
          </cell>
          <cell r="L1370" t="str">
            <v>425.6</v>
          </cell>
        </row>
        <row r="1371">
          <cell r="J1371" t="str">
            <v>9789571355795</v>
          </cell>
          <cell r="K1371">
            <v>2012</v>
          </cell>
          <cell r="L1371" t="str">
            <v>855</v>
          </cell>
        </row>
        <row r="1372">
          <cell r="J1372" t="str">
            <v>9789866353253</v>
          </cell>
          <cell r="K1372">
            <v>2012</v>
          </cell>
          <cell r="L1372" t="str">
            <v>410.933</v>
          </cell>
        </row>
        <row r="1373">
          <cell r="J1373" t="str">
            <v>9789814340083</v>
          </cell>
          <cell r="K1373">
            <v>2012</v>
          </cell>
          <cell r="L1373" t="str">
            <v>868.86</v>
          </cell>
        </row>
        <row r="1374">
          <cell r="J1374" t="str">
            <v>9789814405348</v>
          </cell>
          <cell r="K1374">
            <v>2012</v>
          </cell>
          <cell r="L1374" t="str">
            <v>544.64</v>
          </cell>
        </row>
        <row r="1375">
          <cell r="J1375" t="str">
            <v>9789575566968</v>
          </cell>
          <cell r="K1375">
            <v>2012</v>
          </cell>
          <cell r="L1375" t="str">
            <v>494.35</v>
          </cell>
        </row>
        <row r="1376">
          <cell r="J1376" t="str">
            <v>9789865956295</v>
          </cell>
          <cell r="K1376">
            <v>2012</v>
          </cell>
          <cell r="L1376" t="str">
            <v>802.18</v>
          </cell>
        </row>
        <row r="1377">
          <cell r="J1377" t="str">
            <v>9789868601864</v>
          </cell>
          <cell r="K1377">
            <v>2012</v>
          </cell>
          <cell r="L1377" t="str">
            <v>847.57</v>
          </cell>
        </row>
        <row r="1378">
          <cell r="J1378" t="str">
            <v>9789571356525</v>
          </cell>
          <cell r="K1378">
            <v>2012</v>
          </cell>
          <cell r="L1378" t="str">
            <v>782.887</v>
          </cell>
        </row>
        <row r="1379">
          <cell r="J1379" t="str">
            <v>9789868774186</v>
          </cell>
          <cell r="K1379">
            <v>2012</v>
          </cell>
          <cell r="L1379" t="str">
            <v>427.1</v>
          </cell>
        </row>
        <row r="1380">
          <cell r="J1380" t="str">
            <v>9789868887404</v>
          </cell>
          <cell r="K1380">
            <v>2012</v>
          </cell>
          <cell r="L1380" t="str">
            <v>177.2</v>
          </cell>
        </row>
        <row r="1381">
          <cell r="J1381" t="str">
            <v>9789571356815</v>
          </cell>
          <cell r="K1381">
            <v>2012</v>
          </cell>
          <cell r="L1381" t="str">
            <v>176.51</v>
          </cell>
        </row>
        <row r="1382">
          <cell r="J1382" t="str">
            <v>9789866801938</v>
          </cell>
          <cell r="K1382">
            <v>2012</v>
          </cell>
          <cell r="L1382" t="str">
            <v>387.748</v>
          </cell>
        </row>
        <row r="1383">
          <cell r="J1383" t="str">
            <v>9789866801945</v>
          </cell>
          <cell r="K1383">
            <v>2012</v>
          </cell>
          <cell r="L1383" t="str">
            <v>388.833</v>
          </cell>
        </row>
        <row r="1384">
          <cell r="J1384" t="str">
            <v>9789866055829</v>
          </cell>
          <cell r="K1384">
            <v>2012</v>
          </cell>
          <cell r="L1384" t="str">
            <v>411.3</v>
          </cell>
        </row>
        <row r="1385">
          <cell r="J1385" t="str">
            <v>9789866055553</v>
          </cell>
          <cell r="K1385">
            <v>2012</v>
          </cell>
          <cell r="L1385" t="str">
            <v>428.3022</v>
          </cell>
        </row>
        <row r="1386">
          <cell r="J1386" t="str">
            <v>9789864136353</v>
          </cell>
          <cell r="K1386">
            <v>2012</v>
          </cell>
          <cell r="L1386" t="str">
            <v>427.33</v>
          </cell>
        </row>
        <row r="1387">
          <cell r="J1387" t="str">
            <v>9789865954345</v>
          </cell>
          <cell r="K1387">
            <v>2012</v>
          </cell>
          <cell r="L1387" t="str">
            <v>292.22</v>
          </cell>
        </row>
        <row r="1388">
          <cell r="J1388" t="str">
            <v>9789866055645</v>
          </cell>
          <cell r="K1388">
            <v>2012</v>
          </cell>
          <cell r="L1388" t="str">
            <v>413.165</v>
          </cell>
        </row>
        <row r="1389">
          <cell r="J1389" t="str">
            <v>9789866055720</v>
          </cell>
          <cell r="K1389">
            <v>2012</v>
          </cell>
          <cell r="L1389" t="str">
            <v>414.65</v>
          </cell>
        </row>
        <row r="1390">
          <cell r="J1390" t="str">
            <v>9789866137884</v>
          </cell>
          <cell r="K1390">
            <v>2012</v>
          </cell>
          <cell r="L1390" t="str">
            <v>857.7</v>
          </cell>
        </row>
        <row r="1391">
          <cell r="J1391" t="str">
            <v>9789865954215</v>
          </cell>
          <cell r="K1391">
            <v>2012</v>
          </cell>
          <cell r="L1391" t="str">
            <v>427.33</v>
          </cell>
        </row>
        <row r="1392">
          <cell r="J1392" t="str">
            <v>9789865954130</v>
          </cell>
          <cell r="K1392">
            <v>2012</v>
          </cell>
          <cell r="L1392" t="str">
            <v>413.915</v>
          </cell>
        </row>
        <row r="1393">
          <cell r="J1393" t="str">
            <v>9789864136476</v>
          </cell>
          <cell r="K1393">
            <v>2012</v>
          </cell>
          <cell r="L1393" t="str">
            <v>427.133</v>
          </cell>
        </row>
        <row r="1394">
          <cell r="J1394" t="str">
            <v>9789866055263</v>
          </cell>
          <cell r="K1394">
            <v>2012</v>
          </cell>
          <cell r="L1394" t="str">
            <v>413.93</v>
          </cell>
        </row>
        <row r="1395">
          <cell r="J1395" t="str">
            <v>9789864136629</v>
          </cell>
          <cell r="K1395">
            <v>2012</v>
          </cell>
          <cell r="L1395" t="str">
            <v>447.73</v>
          </cell>
        </row>
        <row r="1396">
          <cell r="J1396" t="str">
            <v>9789864136636</v>
          </cell>
          <cell r="K1396">
            <v>2012</v>
          </cell>
          <cell r="L1396" t="str">
            <v>366.98</v>
          </cell>
        </row>
        <row r="1397">
          <cell r="J1397" t="str">
            <v>9789864136643</v>
          </cell>
          <cell r="K1397">
            <v>2012</v>
          </cell>
          <cell r="L1397" t="str">
            <v>427.211</v>
          </cell>
        </row>
        <row r="1398">
          <cell r="J1398" t="str">
            <v>9789865954123</v>
          </cell>
          <cell r="K1398">
            <v>2012</v>
          </cell>
          <cell r="L1398" t="str">
            <v>427.38</v>
          </cell>
        </row>
        <row r="1399">
          <cell r="J1399" t="str">
            <v>9789864136582</v>
          </cell>
          <cell r="K1399">
            <v>2012</v>
          </cell>
          <cell r="L1399" t="str">
            <v>597.6</v>
          </cell>
        </row>
        <row r="1400">
          <cell r="J1400" t="str">
            <v>9789865954185</v>
          </cell>
          <cell r="K1400">
            <v>2012</v>
          </cell>
          <cell r="L1400" t="str">
            <v>427.26</v>
          </cell>
        </row>
        <row r="1401">
          <cell r="J1401" t="str">
            <v>9789864136674</v>
          </cell>
          <cell r="K1401">
            <v>2012</v>
          </cell>
          <cell r="L1401" t="str">
            <v>427.38</v>
          </cell>
        </row>
        <row r="1402">
          <cell r="J1402" t="str">
            <v>9789864136568</v>
          </cell>
          <cell r="K1402">
            <v>2012</v>
          </cell>
          <cell r="L1402" t="str">
            <v>388.8</v>
          </cell>
        </row>
        <row r="1403">
          <cell r="J1403" t="str">
            <v>9789866137815</v>
          </cell>
          <cell r="K1403">
            <v>2012</v>
          </cell>
          <cell r="L1403" t="str">
            <v>713</v>
          </cell>
        </row>
        <row r="1404">
          <cell r="J1404" t="str">
            <v>9789865954147</v>
          </cell>
          <cell r="K1404">
            <v>2012</v>
          </cell>
          <cell r="L1404" t="str">
            <v>226.65</v>
          </cell>
        </row>
        <row r="1405">
          <cell r="J1405" t="str">
            <v>9789866055607</v>
          </cell>
          <cell r="K1405">
            <v>2012</v>
          </cell>
          <cell r="L1405" t="str">
            <v>413.99</v>
          </cell>
        </row>
        <row r="1406">
          <cell r="J1406" t="str">
            <v>9789864136681</v>
          </cell>
          <cell r="K1406">
            <v>2012</v>
          </cell>
          <cell r="L1406" t="str">
            <v>387.785</v>
          </cell>
        </row>
        <row r="1407">
          <cell r="J1407" t="str">
            <v>9789866055270</v>
          </cell>
          <cell r="K1407">
            <v>2012</v>
          </cell>
          <cell r="L1407" t="str">
            <v>413.98</v>
          </cell>
        </row>
        <row r="1408">
          <cell r="J1408" t="str">
            <v>9789866137709</v>
          </cell>
          <cell r="K1408">
            <v>2012</v>
          </cell>
          <cell r="L1408" t="str">
            <v>857.7</v>
          </cell>
        </row>
        <row r="1409">
          <cell r="J1409" t="str">
            <v>9789864136308</v>
          </cell>
          <cell r="K1409">
            <v>2012</v>
          </cell>
          <cell r="L1409" t="str">
            <v>859.6</v>
          </cell>
        </row>
        <row r="1410">
          <cell r="J1410" t="str">
            <v>9789864136346</v>
          </cell>
          <cell r="K1410">
            <v>2012</v>
          </cell>
          <cell r="L1410" t="str">
            <v>859.6</v>
          </cell>
        </row>
        <row r="1411">
          <cell r="J1411" t="str">
            <v>9789866137716</v>
          </cell>
          <cell r="K1411">
            <v>2012</v>
          </cell>
          <cell r="L1411" t="str">
            <v>782.27</v>
          </cell>
        </row>
        <row r="1412">
          <cell r="J1412" t="str">
            <v>9789864136339</v>
          </cell>
          <cell r="K1412">
            <v>2012</v>
          </cell>
          <cell r="L1412" t="str">
            <v>427.16</v>
          </cell>
        </row>
        <row r="1413">
          <cell r="J1413" t="str">
            <v>9789866055621</v>
          </cell>
          <cell r="K1413">
            <v>2012</v>
          </cell>
          <cell r="L1413" t="str">
            <v>413.92</v>
          </cell>
        </row>
        <row r="1414">
          <cell r="J1414" t="str">
            <v>9789866055669</v>
          </cell>
          <cell r="K1414">
            <v>2012</v>
          </cell>
          <cell r="L1414" t="str">
            <v>413.9</v>
          </cell>
        </row>
        <row r="1415">
          <cell r="J1415" t="str">
            <v>9789866055584</v>
          </cell>
          <cell r="K1415">
            <v>2012</v>
          </cell>
          <cell r="L1415" t="str">
            <v>413.241</v>
          </cell>
        </row>
        <row r="1416">
          <cell r="J1416" t="str">
            <v>9789866055706</v>
          </cell>
          <cell r="K1416">
            <v>2012</v>
          </cell>
          <cell r="L1416" t="str">
            <v>413.92</v>
          </cell>
        </row>
        <row r="1417">
          <cell r="J1417" t="str">
            <v>9789866137792</v>
          </cell>
          <cell r="K1417">
            <v>2012</v>
          </cell>
          <cell r="L1417" t="str">
            <v>427.12</v>
          </cell>
        </row>
        <row r="1418">
          <cell r="J1418" t="str">
            <v>9789864136360</v>
          </cell>
          <cell r="K1418">
            <v>2012</v>
          </cell>
          <cell r="L1418" t="str">
            <v>427.33</v>
          </cell>
        </row>
        <row r="1419">
          <cell r="J1419" t="str">
            <v>9789866055294</v>
          </cell>
          <cell r="K1419">
            <v>2012</v>
          </cell>
          <cell r="L1419" t="str">
            <v>413.916</v>
          </cell>
        </row>
        <row r="1420">
          <cell r="J1420" t="str">
            <v>9789866055805</v>
          </cell>
          <cell r="K1420">
            <v>2012</v>
          </cell>
          <cell r="L1420" t="str">
            <v>413.92</v>
          </cell>
        </row>
        <row r="1421">
          <cell r="J1421" t="str">
            <v>9789864136384</v>
          </cell>
          <cell r="K1421">
            <v>2012</v>
          </cell>
          <cell r="L1421" t="str">
            <v>427.16</v>
          </cell>
        </row>
        <row r="1422">
          <cell r="J1422" t="str">
            <v>9789865962043</v>
          </cell>
          <cell r="K1422">
            <v>2012</v>
          </cell>
          <cell r="L1422" t="str">
            <v>415.668</v>
          </cell>
        </row>
        <row r="1423">
          <cell r="J1423" t="str">
            <v>9789866055287</v>
          </cell>
          <cell r="K1423">
            <v>2012</v>
          </cell>
          <cell r="L1423" t="str">
            <v>413.241</v>
          </cell>
        </row>
        <row r="1424">
          <cell r="J1424" t="str">
            <v>9789866055898</v>
          </cell>
          <cell r="K1424">
            <v>2012</v>
          </cell>
          <cell r="L1424" t="str">
            <v>413.99</v>
          </cell>
        </row>
        <row r="1425">
          <cell r="J1425" t="str">
            <v>9789864136490</v>
          </cell>
          <cell r="K1425">
            <v>2012</v>
          </cell>
          <cell r="L1425" t="str">
            <v>802.35</v>
          </cell>
        </row>
        <row r="1426">
          <cell r="J1426" t="str">
            <v>9789864136483</v>
          </cell>
          <cell r="K1426">
            <v>2012</v>
          </cell>
          <cell r="L1426" t="str">
            <v>802.183</v>
          </cell>
        </row>
        <row r="1427">
          <cell r="J1427" t="str">
            <v>9789866238895</v>
          </cell>
          <cell r="K1427">
            <v>2012</v>
          </cell>
          <cell r="L1427" t="str">
            <v>411.94</v>
          </cell>
        </row>
        <row r="1428">
          <cell r="J1428" t="str">
            <v>9789866137808</v>
          </cell>
          <cell r="K1428">
            <v>2012</v>
          </cell>
          <cell r="L1428" t="str">
            <v>630</v>
          </cell>
        </row>
        <row r="1429">
          <cell r="J1429" t="str">
            <v>9789866055041</v>
          </cell>
          <cell r="K1429">
            <v>2012</v>
          </cell>
          <cell r="L1429" t="str">
            <v>413.99</v>
          </cell>
        </row>
        <row r="1430">
          <cell r="J1430" t="str">
            <v>9789865954055</v>
          </cell>
          <cell r="K1430">
            <v>2012</v>
          </cell>
          <cell r="L1430" t="str">
            <v>429.13</v>
          </cell>
        </row>
        <row r="1431">
          <cell r="J1431" t="str">
            <v>9789866055911</v>
          </cell>
          <cell r="K1431">
            <v>2012</v>
          </cell>
          <cell r="L1431" t="str">
            <v>413.165</v>
          </cell>
        </row>
        <row r="1432">
          <cell r="J1432" t="str">
            <v>9789866055904</v>
          </cell>
          <cell r="K1432">
            <v>2012</v>
          </cell>
          <cell r="L1432" t="str">
            <v>413.914</v>
          </cell>
        </row>
        <row r="1433">
          <cell r="J1433" t="str">
            <v>9789866055546</v>
          </cell>
          <cell r="K1433">
            <v>2012</v>
          </cell>
          <cell r="L1433" t="str">
            <v>413.97</v>
          </cell>
        </row>
        <row r="1434">
          <cell r="J1434" t="str">
            <v>9789865962135</v>
          </cell>
          <cell r="K1434">
            <v>2012</v>
          </cell>
          <cell r="L1434" t="str">
            <v>411.3</v>
          </cell>
        </row>
        <row r="1435">
          <cell r="J1435" t="str">
            <v>9789866055256</v>
          </cell>
          <cell r="K1435">
            <v>2012</v>
          </cell>
          <cell r="L1435" t="str">
            <v>413.11</v>
          </cell>
        </row>
        <row r="1436">
          <cell r="J1436" t="str">
            <v>9789864136773</v>
          </cell>
          <cell r="K1436">
            <v>2012</v>
          </cell>
          <cell r="L1436" t="str">
            <v>427.33</v>
          </cell>
        </row>
        <row r="1437">
          <cell r="J1437" t="str">
            <v>9789864136780</v>
          </cell>
          <cell r="K1437">
            <v>2012</v>
          </cell>
          <cell r="L1437" t="str">
            <v>427.26</v>
          </cell>
        </row>
        <row r="1438">
          <cell r="J1438" t="str">
            <v>9789864136766</v>
          </cell>
          <cell r="K1438">
            <v>2012</v>
          </cell>
          <cell r="L1438" t="str">
            <v>380</v>
          </cell>
        </row>
        <row r="1439">
          <cell r="J1439" t="str">
            <v>9789864136759</v>
          </cell>
          <cell r="K1439">
            <v>2012</v>
          </cell>
          <cell r="L1439" t="str">
            <v>437.35025</v>
          </cell>
        </row>
        <row r="1440">
          <cell r="J1440" t="str">
            <v>9789865954277</v>
          </cell>
          <cell r="K1440">
            <v>2012</v>
          </cell>
          <cell r="L1440" t="str">
            <v>293.1</v>
          </cell>
        </row>
        <row r="1441">
          <cell r="J1441" t="str">
            <v>9789864136728</v>
          </cell>
          <cell r="K1441">
            <v>2012</v>
          </cell>
          <cell r="L1441" t="str">
            <v>871.36</v>
          </cell>
        </row>
        <row r="1442">
          <cell r="J1442" t="str">
            <v>9789865954284</v>
          </cell>
          <cell r="K1442">
            <v>2012</v>
          </cell>
          <cell r="L1442" t="str">
            <v>292.22</v>
          </cell>
        </row>
        <row r="1443">
          <cell r="J1443" t="str">
            <v>9789865954291</v>
          </cell>
          <cell r="K1443">
            <v>2012</v>
          </cell>
          <cell r="L1443" t="str">
            <v>610.4</v>
          </cell>
        </row>
        <row r="1444">
          <cell r="J1444" t="str">
            <v>9789865954338</v>
          </cell>
          <cell r="K1444">
            <v>2012</v>
          </cell>
          <cell r="L1444" t="str">
            <v>293.1</v>
          </cell>
        </row>
        <row r="1445">
          <cell r="J1445" t="str">
            <v>9789865954307</v>
          </cell>
          <cell r="K1445">
            <v>2012</v>
          </cell>
          <cell r="L1445" t="str">
            <v>224.515</v>
          </cell>
        </row>
        <row r="1446">
          <cell r="J1446" t="str">
            <v>9789865954437</v>
          </cell>
          <cell r="K1446">
            <v>2012</v>
          </cell>
          <cell r="L1446" t="str">
            <v>293.1</v>
          </cell>
        </row>
        <row r="1447">
          <cell r="J1447" t="str">
            <v>9789864136797</v>
          </cell>
          <cell r="K1447">
            <v>2012</v>
          </cell>
          <cell r="L1447" t="str">
            <v>539.5339</v>
          </cell>
        </row>
        <row r="1448">
          <cell r="J1448" t="str">
            <v>9789864136834</v>
          </cell>
          <cell r="K1448">
            <v>2012</v>
          </cell>
          <cell r="L1448" t="str">
            <v>733.4</v>
          </cell>
        </row>
        <row r="1449">
          <cell r="J1449" t="str">
            <v>9789864136810</v>
          </cell>
          <cell r="K1449">
            <v>2012</v>
          </cell>
          <cell r="L1449" t="str">
            <v>859.6</v>
          </cell>
        </row>
        <row r="1450">
          <cell r="J1450" t="str">
            <v>9789865954475</v>
          </cell>
          <cell r="K1450">
            <v>2012</v>
          </cell>
          <cell r="L1450" t="str">
            <v>740.1</v>
          </cell>
        </row>
        <row r="1451">
          <cell r="J1451" t="str">
            <v>9789865954468</v>
          </cell>
          <cell r="K1451">
            <v>2012</v>
          </cell>
          <cell r="L1451" t="str">
            <v>294.1022</v>
          </cell>
        </row>
        <row r="1452">
          <cell r="J1452" t="str">
            <v>4715443021029</v>
          </cell>
          <cell r="K1452">
            <v>2012</v>
          </cell>
          <cell r="L1452" t="str">
            <v>523.24</v>
          </cell>
        </row>
        <row r="1453">
          <cell r="J1453" t="str">
            <v>4715443021036</v>
          </cell>
          <cell r="K1453">
            <v>2012</v>
          </cell>
          <cell r="L1453" t="str">
            <v>523.24</v>
          </cell>
        </row>
        <row r="1454">
          <cell r="J1454" t="str">
            <v>9789866055393</v>
          </cell>
          <cell r="K1454">
            <v>2012</v>
          </cell>
          <cell r="L1454" t="str">
            <v>413.21</v>
          </cell>
        </row>
        <row r="1455">
          <cell r="J1455" t="str">
            <v>9789865954505</v>
          </cell>
          <cell r="K1455">
            <v>2012</v>
          </cell>
          <cell r="L1455" t="str">
            <v>752.1</v>
          </cell>
        </row>
        <row r="1456">
          <cell r="J1456" t="str">
            <v>9789865954482</v>
          </cell>
          <cell r="K1456">
            <v>2012</v>
          </cell>
          <cell r="L1456" t="str">
            <v>731.1</v>
          </cell>
        </row>
        <row r="1457">
          <cell r="J1457" t="str">
            <v>9789865954598</v>
          </cell>
          <cell r="K1457">
            <v>2012</v>
          </cell>
          <cell r="L1457" t="str">
            <v>418.914</v>
          </cell>
        </row>
        <row r="1458">
          <cell r="J1458" t="str">
            <v>9789865954499</v>
          </cell>
          <cell r="K1458">
            <v>2012</v>
          </cell>
          <cell r="L1458" t="str">
            <v>294.1</v>
          </cell>
        </row>
        <row r="1459">
          <cell r="J1459" t="str">
            <v>9789867858689</v>
          </cell>
          <cell r="K1459">
            <v>2012</v>
          </cell>
          <cell r="L1459" t="str">
            <v>524.38</v>
          </cell>
        </row>
        <row r="1460">
          <cell r="J1460" t="str">
            <v>9789862431801</v>
          </cell>
          <cell r="K1460">
            <v>2012</v>
          </cell>
          <cell r="L1460" t="str">
            <v>307.9</v>
          </cell>
        </row>
        <row r="1461">
          <cell r="J1461" t="str">
            <v>9789862282779</v>
          </cell>
          <cell r="K1461">
            <v>2012</v>
          </cell>
          <cell r="L1461" t="str">
            <v>494.35</v>
          </cell>
        </row>
        <row r="1462">
          <cell r="J1462" t="str">
            <v>9789862280997</v>
          </cell>
          <cell r="K1462">
            <v>2012</v>
          </cell>
          <cell r="L1462" t="str">
            <v>417.12</v>
          </cell>
        </row>
        <row r="1463">
          <cell r="J1463" t="str">
            <v>9789862253052</v>
          </cell>
          <cell r="K1463">
            <v>2012</v>
          </cell>
          <cell r="L1463" t="str">
            <v>563.7</v>
          </cell>
        </row>
        <row r="1464">
          <cell r="J1464" t="str">
            <v>9789862252703</v>
          </cell>
          <cell r="K1464">
            <v>2012</v>
          </cell>
          <cell r="L1464" t="str">
            <v>859.9</v>
          </cell>
        </row>
        <row r="1465">
          <cell r="J1465" t="str">
            <v>9789862253298</v>
          </cell>
          <cell r="K1465">
            <v>2012</v>
          </cell>
          <cell r="L1465" t="str">
            <v>859.6</v>
          </cell>
        </row>
        <row r="1466">
          <cell r="J1466" t="str">
            <v>9789862253281</v>
          </cell>
          <cell r="K1466">
            <v>2012</v>
          </cell>
          <cell r="L1466" t="str">
            <v>859.6</v>
          </cell>
        </row>
        <row r="1467">
          <cell r="J1467" t="str">
            <v>9789866673320</v>
          </cell>
          <cell r="K1467">
            <v>2012</v>
          </cell>
          <cell r="L1467" t="str">
            <v>563.534</v>
          </cell>
        </row>
        <row r="1468">
          <cell r="J1468" t="str">
            <v>9789862252659</v>
          </cell>
          <cell r="K1468">
            <v>2012</v>
          </cell>
          <cell r="L1468" t="str">
            <v>563.23</v>
          </cell>
        </row>
        <row r="1469">
          <cell r="J1469" t="str">
            <v>9789862252666</v>
          </cell>
          <cell r="K1469">
            <v>2012</v>
          </cell>
          <cell r="L1469" t="str">
            <v>550</v>
          </cell>
        </row>
        <row r="1470">
          <cell r="J1470" t="str">
            <v>9789866673276</v>
          </cell>
          <cell r="K1470">
            <v>2012</v>
          </cell>
          <cell r="L1470" t="str">
            <v>563.53</v>
          </cell>
        </row>
        <row r="1471">
          <cell r="J1471" t="str">
            <v>9789862253229</v>
          </cell>
          <cell r="K1471">
            <v>2012</v>
          </cell>
          <cell r="L1471" t="str">
            <v>856.9</v>
          </cell>
        </row>
        <row r="1472">
          <cell r="J1472" t="str">
            <v>9789862253267</v>
          </cell>
          <cell r="K1472">
            <v>2012</v>
          </cell>
          <cell r="L1472" t="str">
            <v>630.22</v>
          </cell>
        </row>
        <row r="1473">
          <cell r="J1473" t="str">
            <v>9789862251737</v>
          </cell>
          <cell r="K1473">
            <v>2012</v>
          </cell>
          <cell r="L1473" t="str">
            <v>121.311</v>
          </cell>
        </row>
        <row r="1474">
          <cell r="J1474" t="str">
            <v>9789866041341</v>
          </cell>
          <cell r="K1474">
            <v>2012</v>
          </cell>
          <cell r="L1474" t="str">
            <v>422</v>
          </cell>
        </row>
        <row r="1475">
          <cell r="J1475" t="str">
            <v>9789862431849</v>
          </cell>
          <cell r="K1475">
            <v>2012</v>
          </cell>
          <cell r="L1475" t="str">
            <v>859.6</v>
          </cell>
        </row>
        <row r="1476">
          <cell r="J1476" t="str">
            <v>9789862431856</v>
          </cell>
          <cell r="K1476">
            <v>2012</v>
          </cell>
          <cell r="L1476" t="str">
            <v>859.6</v>
          </cell>
        </row>
        <row r="1477">
          <cell r="J1477" t="str">
            <v>9789862431863</v>
          </cell>
          <cell r="K1477">
            <v>2012</v>
          </cell>
          <cell r="L1477" t="str">
            <v>859.6</v>
          </cell>
        </row>
        <row r="1478">
          <cell r="J1478" t="str">
            <v>9789862431870</v>
          </cell>
          <cell r="K1478">
            <v>2012</v>
          </cell>
          <cell r="L1478" t="str">
            <v>859.6</v>
          </cell>
        </row>
        <row r="1479">
          <cell r="J1479" t="str">
            <v>9789862431832</v>
          </cell>
          <cell r="K1479">
            <v>2012</v>
          </cell>
          <cell r="L1479" t="str">
            <v>859.6</v>
          </cell>
        </row>
        <row r="1480">
          <cell r="J1480" t="str">
            <v>9789862431887</v>
          </cell>
          <cell r="K1480">
            <v>2012</v>
          </cell>
          <cell r="L1480" t="str">
            <v>859.6</v>
          </cell>
        </row>
        <row r="1481">
          <cell r="J1481" t="str">
            <v>9789862432044</v>
          </cell>
          <cell r="K1481">
            <v>2012</v>
          </cell>
          <cell r="L1481" t="str">
            <v>308.9</v>
          </cell>
        </row>
        <row r="1482">
          <cell r="J1482" t="str">
            <v>9789862431993</v>
          </cell>
          <cell r="K1482">
            <v>2012</v>
          </cell>
          <cell r="L1482" t="str">
            <v>308.9</v>
          </cell>
        </row>
        <row r="1483">
          <cell r="J1483" t="str">
            <v>9789862432006</v>
          </cell>
          <cell r="K1483">
            <v>2012</v>
          </cell>
          <cell r="L1483" t="str">
            <v>308.9</v>
          </cell>
        </row>
        <row r="1484">
          <cell r="J1484" t="str">
            <v>9789862432020</v>
          </cell>
          <cell r="K1484">
            <v>2012</v>
          </cell>
          <cell r="L1484" t="str">
            <v>308.9</v>
          </cell>
        </row>
        <row r="1485">
          <cell r="J1485" t="str">
            <v>9789862432013</v>
          </cell>
          <cell r="K1485">
            <v>2012</v>
          </cell>
          <cell r="L1485" t="str">
            <v>308.9</v>
          </cell>
        </row>
        <row r="1486">
          <cell r="J1486" t="str">
            <v>9789862432037</v>
          </cell>
          <cell r="K1486">
            <v>2012</v>
          </cell>
          <cell r="L1486" t="str">
            <v>308.9</v>
          </cell>
        </row>
        <row r="1487">
          <cell r="J1487" t="str">
            <v>9789862431764</v>
          </cell>
          <cell r="K1487">
            <v>2012</v>
          </cell>
          <cell r="L1487" t="str">
            <v>320</v>
          </cell>
        </row>
        <row r="1488">
          <cell r="J1488" t="str">
            <v>9789862431818</v>
          </cell>
          <cell r="K1488">
            <v>2012</v>
          </cell>
          <cell r="L1488" t="str">
            <v>307.9</v>
          </cell>
        </row>
        <row r="1489">
          <cell r="J1489" t="str">
            <v>9789862431825</v>
          </cell>
          <cell r="K1489">
            <v>2012</v>
          </cell>
          <cell r="L1489" t="str">
            <v>307.9</v>
          </cell>
        </row>
        <row r="1490">
          <cell r="J1490" t="str">
            <v>9789862431795</v>
          </cell>
          <cell r="K1490">
            <v>2012</v>
          </cell>
          <cell r="L1490" t="str">
            <v>307.9</v>
          </cell>
        </row>
        <row r="1491">
          <cell r="J1491" t="str">
            <v>9789862431979</v>
          </cell>
          <cell r="K1491">
            <v>2012</v>
          </cell>
          <cell r="L1491" t="str">
            <v>047</v>
          </cell>
        </row>
        <row r="1492">
          <cell r="J1492" t="str">
            <v>9789862432167</v>
          </cell>
          <cell r="K1492">
            <v>2012</v>
          </cell>
          <cell r="L1492" t="str">
            <v>947.45</v>
          </cell>
        </row>
        <row r="1493">
          <cell r="J1493" t="str">
            <v>9789862430583</v>
          </cell>
          <cell r="K1493">
            <v>2012</v>
          </cell>
          <cell r="L1493" t="str">
            <v>340</v>
          </cell>
        </row>
        <row r="1494">
          <cell r="J1494" t="str">
            <v>9789862432129</v>
          </cell>
          <cell r="K1494">
            <v>2012</v>
          </cell>
          <cell r="L1494" t="str">
            <v>330</v>
          </cell>
        </row>
        <row r="1495">
          <cell r="J1495" t="str">
            <v>9789862432112</v>
          </cell>
          <cell r="K1495">
            <v>2012</v>
          </cell>
          <cell r="L1495" t="str">
            <v>310</v>
          </cell>
        </row>
        <row r="1496">
          <cell r="J1496" t="str">
            <v>9789862431962</v>
          </cell>
          <cell r="K1496">
            <v>2012</v>
          </cell>
          <cell r="L1496" t="str">
            <v>859.6</v>
          </cell>
        </row>
        <row r="1497">
          <cell r="J1497" t="str">
            <v>9789862431955</v>
          </cell>
          <cell r="K1497">
            <v>2012</v>
          </cell>
          <cell r="L1497" t="str">
            <v>859.6</v>
          </cell>
        </row>
        <row r="1498">
          <cell r="J1498" t="str">
            <v>9789862432051</v>
          </cell>
          <cell r="K1498">
            <v>2012</v>
          </cell>
          <cell r="L1498" t="str">
            <v>859.6</v>
          </cell>
        </row>
        <row r="1499">
          <cell r="J1499" t="str">
            <v>9789862432068</v>
          </cell>
          <cell r="K1499">
            <v>2012</v>
          </cell>
          <cell r="L1499" t="str">
            <v>859.6</v>
          </cell>
        </row>
        <row r="1500">
          <cell r="J1500" t="str">
            <v>9789862432075</v>
          </cell>
          <cell r="K1500">
            <v>2012</v>
          </cell>
          <cell r="L1500" t="str">
            <v>859.6</v>
          </cell>
        </row>
        <row r="1501">
          <cell r="J1501" t="str">
            <v>9789862432082</v>
          </cell>
          <cell r="K1501">
            <v>2012</v>
          </cell>
          <cell r="L1501" t="str">
            <v>859.6</v>
          </cell>
        </row>
        <row r="1502">
          <cell r="J1502" t="str">
            <v>9789862432099</v>
          </cell>
          <cell r="K1502">
            <v>2012</v>
          </cell>
          <cell r="L1502" t="str">
            <v>859.6</v>
          </cell>
        </row>
        <row r="1503">
          <cell r="J1503" t="str">
            <v>9789862432105</v>
          </cell>
          <cell r="K1503">
            <v>2012</v>
          </cell>
          <cell r="L1503" t="str">
            <v>859.6</v>
          </cell>
        </row>
        <row r="1504">
          <cell r="J1504" t="str">
            <v>9789866590894</v>
          </cell>
          <cell r="K1504">
            <v>2012</v>
          </cell>
          <cell r="L1504" t="str">
            <v>496.5</v>
          </cell>
        </row>
        <row r="1505">
          <cell r="J1505" t="str">
            <v>9789866024108</v>
          </cell>
          <cell r="K1505">
            <v>2012</v>
          </cell>
          <cell r="L1505" t="str">
            <v>596.7</v>
          </cell>
        </row>
        <row r="1506">
          <cell r="J1506" t="str">
            <v>9789866590788</v>
          </cell>
          <cell r="K1506">
            <v>2012</v>
          </cell>
          <cell r="L1506" t="str">
            <v>494.01</v>
          </cell>
        </row>
        <row r="1507">
          <cell r="J1507" t="str">
            <v>9789866024122</v>
          </cell>
          <cell r="K1507">
            <v>2012</v>
          </cell>
          <cell r="L1507" t="str">
            <v>494.35</v>
          </cell>
        </row>
        <row r="1508">
          <cell r="J1508" t="str">
            <v>9789866024115</v>
          </cell>
          <cell r="K1508">
            <v>2012</v>
          </cell>
          <cell r="L1508" t="str">
            <v>496.5</v>
          </cell>
        </row>
        <row r="1509">
          <cell r="J1509" t="str">
            <v>9789868774988</v>
          </cell>
          <cell r="K1509">
            <v>2012</v>
          </cell>
          <cell r="L1509" t="str">
            <v>733.6</v>
          </cell>
        </row>
        <row r="1510">
          <cell r="J1510" t="str">
            <v>9789866045035</v>
          </cell>
          <cell r="K1510">
            <v>2012</v>
          </cell>
          <cell r="L1510" t="str">
            <v>805.188</v>
          </cell>
        </row>
        <row r="1511">
          <cell r="J1511" t="str">
            <v>9789866024252</v>
          </cell>
          <cell r="K1511">
            <v>2012</v>
          </cell>
          <cell r="L1511" t="str">
            <v>494.35</v>
          </cell>
        </row>
        <row r="1512">
          <cell r="J1512" t="str">
            <v>9789862282564</v>
          </cell>
          <cell r="K1512">
            <v>2012</v>
          </cell>
          <cell r="L1512" t="str">
            <v>191.9</v>
          </cell>
        </row>
        <row r="1513">
          <cell r="J1513" t="str">
            <v>9789862281642</v>
          </cell>
          <cell r="K1513">
            <v>2012</v>
          </cell>
          <cell r="L1513" t="str">
            <v>494.23</v>
          </cell>
        </row>
        <row r="1514">
          <cell r="J1514" t="str">
            <v>9789862282946</v>
          </cell>
          <cell r="K1514">
            <v>2012</v>
          </cell>
          <cell r="L1514" t="str">
            <v>859.6</v>
          </cell>
        </row>
        <row r="1515">
          <cell r="J1515" t="str">
            <v>9789862282953</v>
          </cell>
          <cell r="K1515">
            <v>2012</v>
          </cell>
          <cell r="L1515" t="str">
            <v>859.6</v>
          </cell>
        </row>
        <row r="1516">
          <cell r="J1516" t="str">
            <v>9789862281826</v>
          </cell>
          <cell r="K1516">
            <v>2012</v>
          </cell>
          <cell r="L1516" t="str">
            <v>528.2</v>
          </cell>
        </row>
        <row r="1517">
          <cell r="J1517" t="str">
            <v>9789862280461</v>
          </cell>
          <cell r="K1517">
            <v>2012</v>
          </cell>
          <cell r="L1517" t="str">
            <v>173.1</v>
          </cell>
        </row>
        <row r="1518">
          <cell r="J1518" t="str">
            <v>9789862280478</v>
          </cell>
          <cell r="K1518">
            <v>2012</v>
          </cell>
          <cell r="L1518" t="str">
            <v>173.1</v>
          </cell>
        </row>
        <row r="1519">
          <cell r="J1519" t="str">
            <v>9789862282939</v>
          </cell>
          <cell r="K1519">
            <v>2012</v>
          </cell>
          <cell r="L1519" t="str">
            <v>805.188</v>
          </cell>
        </row>
        <row r="1520">
          <cell r="J1520" t="str">
            <v>9789862252802</v>
          </cell>
          <cell r="K1520">
            <v>2012</v>
          </cell>
          <cell r="L1520" t="str">
            <v>427.16</v>
          </cell>
        </row>
        <row r="1521">
          <cell r="J1521" t="str">
            <v>9789862253045</v>
          </cell>
          <cell r="K1521">
            <v>2012</v>
          </cell>
          <cell r="L1521" t="str">
            <v>483.8</v>
          </cell>
        </row>
        <row r="1522">
          <cell r="J1522" t="str">
            <v>9789862253120</v>
          </cell>
          <cell r="K1522">
            <v>2012</v>
          </cell>
          <cell r="L1522" t="str">
            <v>483.8</v>
          </cell>
        </row>
        <row r="1523">
          <cell r="J1523" t="str">
            <v>9789862253076</v>
          </cell>
          <cell r="K1523">
            <v>2012</v>
          </cell>
          <cell r="L1523" t="str">
            <v>427.7</v>
          </cell>
        </row>
        <row r="1524">
          <cell r="J1524" t="str">
            <v>9789866056185</v>
          </cell>
          <cell r="K1524">
            <v>2012</v>
          </cell>
          <cell r="L1524" t="str">
            <v>192.1</v>
          </cell>
        </row>
        <row r="1525">
          <cell r="J1525" t="str">
            <v>9789866041778</v>
          </cell>
          <cell r="K1525">
            <v>2012</v>
          </cell>
          <cell r="L1525" t="str">
            <v>544.67</v>
          </cell>
        </row>
        <row r="1526">
          <cell r="J1526" t="str">
            <v>9789862252680</v>
          </cell>
          <cell r="K1526">
            <v>2012</v>
          </cell>
          <cell r="L1526" t="str">
            <v>494</v>
          </cell>
        </row>
        <row r="1527">
          <cell r="J1527" t="str">
            <v>9789862252376</v>
          </cell>
          <cell r="K1527">
            <v>2012</v>
          </cell>
          <cell r="L1527" t="str">
            <v>030.22</v>
          </cell>
        </row>
        <row r="1528">
          <cell r="J1528" t="str">
            <v>9789866214738</v>
          </cell>
          <cell r="K1528">
            <v>2012</v>
          </cell>
          <cell r="L1528" t="str">
            <v>293.6</v>
          </cell>
        </row>
        <row r="1529">
          <cell r="J1529" t="str">
            <v>9789862252604</v>
          </cell>
          <cell r="K1529">
            <v>2012</v>
          </cell>
          <cell r="L1529" t="str">
            <v>425.4</v>
          </cell>
        </row>
        <row r="1530">
          <cell r="J1530" t="str">
            <v>9789862252635</v>
          </cell>
          <cell r="K1530">
            <v>2012</v>
          </cell>
          <cell r="L1530" t="str">
            <v>425.5</v>
          </cell>
        </row>
        <row r="1531">
          <cell r="J1531" t="str">
            <v>9789862252628</v>
          </cell>
          <cell r="K1531">
            <v>2012</v>
          </cell>
          <cell r="L1531" t="str">
            <v>425.3</v>
          </cell>
        </row>
        <row r="1532">
          <cell r="J1532" t="str">
            <v>9789862253083</v>
          </cell>
          <cell r="K1532">
            <v>2012</v>
          </cell>
          <cell r="L1532" t="str">
            <v>425.2</v>
          </cell>
        </row>
        <row r="1533">
          <cell r="J1533" t="str">
            <v>9789862253199</v>
          </cell>
          <cell r="K1533">
            <v>2012</v>
          </cell>
          <cell r="L1533" t="str">
            <v>425.2</v>
          </cell>
        </row>
        <row r="1534">
          <cell r="J1534" t="str">
            <v>9789862253250</v>
          </cell>
          <cell r="K1534">
            <v>2012</v>
          </cell>
          <cell r="L1534" t="str">
            <v>425.2</v>
          </cell>
        </row>
        <row r="1535">
          <cell r="J1535" t="str">
            <v>9789866266706</v>
          </cell>
          <cell r="K1535">
            <v>2012</v>
          </cell>
          <cell r="L1535" t="str">
            <v>428</v>
          </cell>
        </row>
        <row r="1536">
          <cell r="J1536" t="str">
            <v>9789866266744</v>
          </cell>
          <cell r="K1536">
            <v>2012</v>
          </cell>
          <cell r="L1536" t="str">
            <v>428</v>
          </cell>
        </row>
        <row r="1537">
          <cell r="J1537" t="str">
            <v>9789866266881</v>
          </cell>
          <cell r="K1537">
            <v>2012</v>
          </cell>
          <cell r="L1537" t="str">
            <v>428</v>
          </cell>
        </row>
        <row r="1538">
          <cell r="J1538" t="str">
            <v>9789866041747</v>
          </cell>
          <cell r="K1538">
            <v>2012</v>
          </cell>
          <cell r="L1538" t="str">
            <v>420.26</v>
          </cell>
        </row>
        <row r="1539">
          <cell r="J1539" t="str">
            <v>9789866041167</v>
          </cell>
          <cell r="K1539">
            <v>2012</v>
          </cell>
          <cell r="L1539" t="str">
            <v>997</v>
          </cell>
        </row>
        <row r="1540">
          <cell r="J1540" t="str">
            <v>9789866041174</v>
          </cell>
          <cell r="K1540">
            <v>2012</v>
          </cell>
          <cell r="L1540" t="str">
            <v>997</v>
          </cell>
        </row>
        <row r="1541">
          <cell r="J1541" t="str">
            <v>9789866041266</v>
          </cell>
          <cell r="K1541">
            <v>2012</v>
          </cell>
          <cell r="L1541" t="str">
            <v>671.096</v>
          </cell>
        </row>
        <row r="1542">
          <cell r="J1542" t="str">
            <v>9789866041549</v>
          </cell>
          <cell r="K1542">
            <v>2012</v>
          </cell>
          <cell r="L1542" t="str">
            <v>425.4</v>
          </cell>
        </row>
        <row r="1543">
          <cell r="J1543" t="str">
            <v>9789866041730</v>
          </cell>
          <cell r="K1543">
            <v>2012</v>
          </cell>
          <cell r="L1543" t="str">
            <v>411.711</v>
          </cell>
        </row>
        <row r="1544">
          <cell r="J1544" t="str">
            <v>9789866041686</v>
          </cell>
          <cell r="K1544">
            <v>2012</v>
          </cell>
          <cell r="L1544" t="str">
            <v>426.4</v>
          </cell>
        </row>
        <row r="1545">
          <cell r="J1545" t="str">
            <v>9789866209437</v>
          </cell>
          <cell r="K1545">
            <v>2012</v>
          </cell>
          <cell r="L1545" t="str">
            <v>426.7</v>
          </cell>
        </row>
        <row r="1546">
          <cell r="J1546" t="str">
            <v>9789866041334</v>
          </cell>
          <cell r="K1546">
            <v>2012</v>
          </cell>
          <cell r="L1546" t="str">
            <v>466.4</v>
          </cell>
        </row>
        <row r="1547">
          <cell r="J1547" t="str">
            <v>9789866041563</v>
          </cell>
          <cell r="K1547">
            <v>2012</v>
          </cell>
          <cell r="L1547" t="str">
            <v>418.91</v>
          </cell>
        </row>
        <row r="1548">
          <cell r="J1548" t="str">
            <v>9789866041327</v>
          </cell>
          <cell r="K1548">
            <v>2012</v>
          </cell>
          <cell r="L1548" t="str">
            <v>427.1</v>
          </cell>
        </row>
        <row r="1549">
          <cell r="J1549" t="str">
            <v>9789866041310</v>
          </cell>
          <cell r="K1549">
            <v>2012</v>
          </cell>
          <cell r="L1549" t="str">
            <v>427.1</v>
          </cell>
        </row>
        <row r="1550">
          <cell r="J1550" t="str">
            <v>9789866590504</v>
          </cell>
          <cell r="K1550">
            <v>2012</v>
          </cell>
          <cell r="L1550" t="str">
            <v>544.37</v>
          </cell>
        </row>
        <row r="1551">
          <cell r="J1551" t="str">
            <v>9789866590979</v>
          </cell>
          <cell r="K1551">
            <v>2012</v>
          </cell>
          <cell r="L1551" t="str">
            <v>563</v>
          </cell>
        </row>
        <row r="1552">
          <cell r="J1552" t="str">
            <v>4715006439513</v>
          </cell>
          <cell r="K1552">
            <v>2012</v>
          </cell>
          <cell r="L1552" t="str">
            <v>523.24</v>
          </cell>
        </row>
        <row r="1553">
          <cell r="J1553" t="str">
            <v>4715006439520</v>
          </cell>
          <cell r="K1553">
            <v>2012</v>
          </cell>
          <cell r="L1553" t="str">
            <v>523.24</v>
          </cell>
        </row>
        <row r="1554">
          <cell r="J1554" t="str">
            <v>9789862431740</v>
          </cell>
          <cell r="K1554">
            <v>2012</v>
          </cell>
          <cell r="L1554" t="str">
            <v>859.6</v>
          </cell>
        </row>
        <row r="1555">
          <cell r="J1555" t="str">
            <v>9789862432143</v>
          </cell>
          <cell r="K1555">
            <v>2012</v>
          </cell>
          <cell r="L1555" t="str">
            <v>859.6</v>
          </cell>
        </row>
        <row r="1556">
          <cell r="J1556" t="str">
            <v>4715006440250</v>
          </cell>
          <cell r="K1556">
            <v>2012</v>
          </cell>
          <cell r="L1556" t="str">
            <v>523.24</v>
          </cell>
        </row>
        <row r="1557">
          <cell r="J1557" t="str">
            <v>4715006440267</v>
          </cell>
          <cell r="K1557">
            <v>2012</v>
          </cell>
          <cell r="L1557" t="str">
            <v>523.24</v>
          </cell>
        </row>
        <row r="1558">
          <cell r="J1558" t="str">
            <v>4715006440274</v>
          </cell>
          <cell r="K1558">
            <v>2012</v>
          </cell>
          <cell r="L1558" t="str">
            <v>523.24</v>
          </cell>
        </row>
        <row r="1559">
          <cell r="J1559" t="str">
            <v>4715006440281</v>
          </cell>
          <cell r="K1559">
            <v>2012</v>
          </cell>
          <cell r="L1559" t="str">
            <v>523.24</v>
          </cell>
        </row>
        <row r="1560">
          <cell r="J1560" t="str">
            <v>4715006440298</v>
          </cell>
          <cell r="K1560">
            <v>2012</v>
          </cell>
          <cell r="L1560" t="str">
            <v>523.24</v>
          </cell>
        </row>
        <row r="1561">
          <cell r="J1561" t="str">
            <v>4715006440304</v>
          </cell>
          <cell r="K1561">
            <v>2012</v>
          </cell>
          <cell r="L1561" t="str">
            <v>523.24</v>
          </cell>
        </row>
        <row r="1562">
          <cell r="J1562" t="str">
            <v>4715006440331</v>
          </cell>
          <cell r="K1562">
            <v>2012</v>
          </cell>
          <cell r="L1562" t="str">
            <v>523.24</v>
          </cell>
        </row>
        <row r="1563">
          <cell r="J1563" t="str">
            <v>4715006440328</v>
          </cell>
          <cell r="K1563">
            <v>2012</v>
          </cell>
          <cell r="L1563" t="str">
            <v>523.24</v>
          </cell>
        </row>
        <row r="1564">
          <cell r="J1564" t="str">
            <v>4715006440335</v>
          </cell>
          <cell r="K1564">
            <v>2012</v>
          </cell>
          <cell r="L1564" t="str">
            <v>523.24</v>
          </cell>
        </row>
        <row r="1565">
          <cell r="J1565" t="str">
            <v>4715006440342</v>
          </cell>
          <cell r="K1565">
            <v>2012</v>
          </cell>
          <cell r="L1565" t="str">
            <v>523.24</v>
          </cell>
        </row>
        <row r="1566">
          <cell r="J1566" t="str">
            <v>4715006440359</v>
          </cell>
          <cell r="K1566">
            <v>2012</v>
          </cell>
          <cell r="L1566" t="str">
            <v>523.24</v>
          </cell>
        </row>
        <row r="1567">
          <cell r="J1567" t="str">
            <v>4715006440366</v>
          </cell>
          <cell r="K1567">
            <v>2012</v>
          </cell>
          <cell r="L1567" t="str">
            <v>523.24</v>
          </cell>
        </row>
        <row r="1568">
          <cell r="J1568" t="str">
            <v>9789862432204</v>
          </cell>
          <cell r="K1568">
            <v>2012</v>
          </cell>
          <cell r="L1568" t="str">
            <v>859.6</v>
          </cell>
        </row>
        <row r="1569">
          <cell r="J1569" t="str">
            <v>9789862432198</v>
          </cell>
          <cell r="K1569">
            <v>2012</v>
          </cell>
          <cell r="L1569" t="str">
            <v>859.6</v>
          </cell>
        </row>
        <row r="1570">
          <cell r="J1570" t="str">
            <v>4715006441509</v>
          </cell>
          <cell r="K1570">
            <v>2012</v>
          </cell>
          <cell r="L1570" t="str">
            <v>523.24</v>
          </cell>
        </row>
        <row r="1571">
          <cell r="J1571" t="str">
            <v>4715006441516</v>
          </cell>
          <cell r="K1571">
            <v>2012</v>
          </cell>
          <cell r="L1571" t="str">
            <v>523.24</v>
          </cell>
        </row>
        <row r="1572">
          <cell r="J1572" t="str">
            <v>4715006441523</v>
          </cell>
          <cell r="K1572">
            <v>2012</v>
          </cell>
          <cell r="L1572" t="str">
            <v>523.24</v>
          </cell>
        </row>
        <row r="1573">
          <cell r="J1573" t="str">
            <v>4715006441530</v>
          </cell>
          <cell r="K1573">
            <v>2012</v>
          </cell>
          <cell r="L1573" t="str">
            <v>523.24</v>
          </cell>
        </row>
        <row r="1574">
          <cell r="J1574" t="str">
            <v>4715006441547</v>
          </cell>
          <cell r="K1574">
            <v>2012</v>
          </cell>
          <cell r="L1574" t="str">
            <v>523.24</v>
          </cell>
        </row>
        <row r="1575">
          <cell r="J1575" t="str">
            <v>4715006441554</v>
          </cell>
          <cell r="K1575">
            <v>2012</v>
          </cell>
          <cell r="L1575" t="str">
            <v>523.24</v>
          </cell>
        </row>
        <row r="1576">
          <cell r="J1576" t="str">
            <v>4715006441561</v>
          </cell>
          <cell r="K1576">
            <v>2012</v>
          </cell>
          <cell r="L1576" t="str">
            <v>523.24</v>
          </cell>
        </row>
        <row r="1577">
          <cell r="J1577" t="str">
            <v>4715006441578</v>
          </cell>
          <cell r="K1577">
            <v>2012</v>
          </cell>
          <cell r="L1577" t="str">
            <v>523.24</v>
          </cell>
        </row>
        <row r="1578">
          <cell r="J1578" t="str">
            <v>9789862432464</v>
          </cell>
          <cell r="K1578">
            <v>2012</v>
          </cell>
          <cell r="L1578" t="str">
            <v>947.45</v>
          </cell>
        </row>
        <row r="1579">
          <cell r="J1579" t="str">
            <v>9789862432525</v>
          </cell>
          <cell r="K1579">
            <v>2012</v>
          </cell>
          <cell r="L1579" t="str">
            <v xml:space="preserve">972.1 </v>
          </cell>
        </row>
        <row r="1580">
          <cell r="J1580" t="str">
            <v>9789862431184</v>
          </cell>
          <cell r="K1580">
            <v>2012</v>
          </cell>
          <cell r="L1580" t="str">
            <v>300</v>
          </cell>
        </row>
        <row r="1581">
          <cell r="J1581" t="str">
            <v>9789862431771</v>
          </cell>
          <cell r="K1581">
            <v>2012</v>
          </cell>
          <cell r="L1581" t="str">
            <v>999</v>
          </cell>
        </row>
        <row r="1582">
          <cell r="J1582" t="str">
            <v>4715006441158</v>
          </cell>
          <cell r="K1582">
            <v>2012</v>
          </cell>
          <cell r="L1582" t="str">
            <v>523.24</v>
          </cell>
        </row>
        <row r="1583">
          <cell r="J1583" t="str">
            <v>4715006441165</v>
          </cell>
          <cell r="K1583">
            <v>2012</v>
          </cell>
          <cell r="L1583" t="str">
            <v>523.24</v>
          </cell>
        </row>
        <row r="1584">
          <cell r="J1584" t="str">
            <v>4715006441172</v>
          </cell>
          <cell r="K1584">
            <v>2012</v>
          </cell>
          <cell r="L1584" t="str">
            <v>523.24</v>
          </cell>
        </row>
        <row r="1585">
          <cell r="J1585" t="str">
            <v>4715006441189</v>
          </cell>
          <cell r="K1585">
            <v>2012</v>
          </cell>
          <cell r="L1585" t="str">
            <v>523.24</v>
          </cell>
        </row>
        <row r="1586">
          <cell r="J1586" t="str">
            <v>4715006441196</v>
          </cell>
          <cell r="K1586">
            <v>2012</v>
          </cell>
          <cell r="L1586" t="str">
            <v>523.24</v>
          </cell>
        </row>
        <row r="1587">
          <cell r="J1587" t="str">
            <v>4715006441202</v>
          </cell>
          <cell r="K1587">
            <v>2012</v>
          </cell>
          <cell r="L1587" t="str">
            <v>523.24</v>
          </cell>
        </row>
        <row r="1588">
          <cell r="J1588" t="str">
            <v>4715006441219</v>
          </cell>
          <cell r="K1588">
            <v>2012</v>
          </cell>
          <cell r="L1588" t="str">
            <v>523.24</v>
          </cell>
        </row>
        <row r="1589">
          <cell r="J1589" t="str">
            <v>4715006441226</v>
          </cell>
          <cell r="K1589">
            <v>2012</v>
          </cell>
          <cell r="L1589" t="str">
            <v>523.24</v>
          </cell>
        </row>
        <row r="1590">
          <cell r="J1590" t="str">
            <v>4715006441233</v>
          </cell>
          <cell r="K1590">
            <v>2012</v>
          </cell>
          <cell r="L1590" t="str">
            <v>523.24</v>
          </cell>
        </row>
        <row r="1591">
          <cell r="J1591" t="str">
            <v>4715006441240</v>
          </cell>
          <cell r="K1591">
            <v>2012</v>
          </cell>
          <cell r="L1591" t="str">
            <v>523.24</v>
          </cell>
        </row>
        <row r="1592">
          <cell r="J1592" t="str">
            <v>4715006441257</v>
          </cell>
          <cell r="K1592">
            <v>2012</v>
          </cell>
          <cell r="L1592" t="str">
            <v>523.24</v>
          </cell>
        </row>
        <row r="1593">
          <cell r="J1593" t="str">
            <v>4715006441264</v>
          </cell>
          <cell r="K1593">
            <v>2012</v>
          </cell>
          <cell r="L1593" t="str">
            <v>523.24</v>
          </cell>
        </row>
        <row r="1594">
          <cell r="J1594" t="str">
            <v>4715006439940</v>
          </cell>
          <cell r="K1594">
            <v>2012</v>
          </cell>
          <cell r="L1594" t="str">
            <v>523.24</v>
          </cell>
        </row>
        <row r="1595">
          <cell r="J1595" t="str">
            <v>4715006439957</v>
          </cell>
          <cell r="K1595">
            <v>2012</v>
          </cell>
          <cell r="L1595" t="str">
            <v>523.24</v>
          </cell>
        </row>
        <row r="1596">
          <cell r="J1596" t="str">
            <v>4715006439964</v>
          </cell>
          <cell r="K1596">
            <v>2012</v>
          </cell>
          <cell r="L1596" t="str">
            <v>523.24</v>
          </cell>
        </row>
        <row r="1597">
          <cell r="J1597" t="str">
            <v>4715006439971</v>
          </cell>
          <cell r="K1597">
            <v>2012</v>
          </cell>
          <cell r="L1597" t="str">
            <v>523.24</v>
          </cell>
        </row>
        <row r="1598">
          <cell r="J1598" t="str">
            <v>4715006439988</v>
          </cell>
          <cell r="K1598">
            <v>2012</v>
          </cell>
          <cell r="L1598" t="str">
            <v>523.24</v>
          </cell>
        </row>
        <row r="1599">
          <cell r="J1599" t="str">
            <v>4715006439995</v>
          </cell>
          <cell r="K1599">
            <v>2012</v>
          </cell>
          <cell r="L1599" t="str">
            <v>523.24</v>
          </cell>
        </row>
        <row r="1600">
          <cell r="J1600" t="str">
            <v>4715006440007</v>
          </cell>
          <cell r="K1600">
            <v>2012</v>
          </cell>
          <cell r="L1600" t="str">
            <v>523.24</v>
          </cell>
        </row>
        <row r="1601">
          <cell r="J1601" t="str">
            <v>4715006440014</v>
          </cell>
          <cell r="K1601">
            <v>2012</v>
          </cell>
          <cell r="L1601" t="str">
            <v>523.24</v>
          </cell>
        </row>
        <row r="1602">
          <cell r="J1602" t="str">
            <v>4715006440021</v>
          </cell>
          <cell r="K1602">
            <v>2012</v>
          </cell>
          <cell r="L1602" t="str">
            <v>523.24</v>
          </cell>
        </row>
        <row r="1603">
          <cell r="J1603" t="str">
            <v>4715006440038</v>
          </cell>
          <cell r="K1603">
            <v>2012</v>
          </cell>
          <cell r="L1603" t="str">
            <v>523.24</v>
          </cell>
        </row>
        <row r="1604">
          <cell r="J1604" t="str">
            <v>4715006440045</v>
          </cell>
          <cell r="K1604">
            <v>2012</v>
          </cell>
          <cell r="L1604" t="str">
            <v>523.24</v>
          </cell>
        </row>
        <row r="1605">
          <cell r="J1605" t="str">
            <v>4715006440052</v>
          </cell>
          <cell r="K1605">
            <v>2012</v>
          </cell>
          <cell r="L1605" t="str">
            <v>523.24</v>
          </cell>
        </row>
        <row r="1606">
          <cell r="J1606" t="str">
            <v>4715006440649</v>
          </cell>
          <cell r="K1606">
            <v>2012</v>
          </cell>
          <cell r="L1606" t="str">
            <v>523.24</v>
          </cell>
        </row>
        <row r="1607">
          <cell r="J1607" t="str">
            <v>4715006440656</v>
          </cell>
          <cell r="K1607">
            <v>2012</v>
          </cell>
          <cell r="L1607" t="str">
            <v>523.24</v>
          </cell>
        </row>
        <row r="1608">
          <cell r="J1608" t="str">
            <v>9789862253588</v>
          </cell>
          <cell r="K1608">
            <v>2012</v>
          </cell>
          <cell r="L1608" t="str">
            <v>859.6</v>
          </cell>
        </row>
        <row r="1609">
          <cell r="J1609" t="str">
            <v>9789862282922</v>
          </cell>
          <cell r="K1609">
            <v>2012</v>
          </cell>
          <cell r="L1609" t="str">
            <v>491.1</v>
          </cell>
        </row>
        <row r="1610">
          <cell r="J1610" t="str">
            <v>9789862283066</v>
          </cell>
          <cell r="K1610">
            <v>2012</v>
          </cell>
          <cell r="L1610" t="str">
            <v>859.6</v>
          </cell>
        </row>
        <row r="1611">
          <cell r="J1611" t="str">
            <v>9789862283059</v>
          </cell>
          <cell r="K1611">
            <v>2012</v>
          </cell>
          <cell r="L1611" t="str">
            <v>859.6</v>
          </cell>
        </row>
        <row r="1612">
          <cell r="J1612" t="str">
            <v>9789862283073</v>
          </cell>
          <cell r="K1612">
            <v>2012</v>
          </cell>
          <cell r="L1612" t="str">
            <v>803.12</v>
          </cell>
        </row>
        <row r="1613">
          <cell r="J1613" t="str">
            <v>9789862253427</v>
          </cell>
          <cell r="K1613">
            <v>2012</v>
          </cell>
          <cell r="L1613" t="str">
            <v>483.8</v>
          </cell>
        </row>
        <row r="1614">
          <cell r="J1614" t="str">
            <v>9789862253571</v>
          </cell>
          <cell r="K1614">
            <v>2012</v>
          </cell>
          <cell r="L1614" t="str">
            <v>733.6</v>
          </cell>
        </row>
        <row r="1615">
          <cell r="J1615" t="str">
            <v>9789862253434</v>
          </cell>
          <cell r="K1615">
            <v>2012</v>
          </cell>
          <cell r="L1615" t="str">
            <v>425.4</v>
          </cell>
        </row>
        <row r="1616">
          <cell r="J1616" t="str">
            <v>9789862253519</v>
          </cell>
          <cell r="K1616">
            <v>2012</v>
          </cell>
          <cell r="L1616" t="str">
            <v>428</v>
          </cell>
        </row>
        <row r="1617">
          <cell r="J1617" t="str">
            <v>9789862253373</v>
          </cell>
          <cell r="K1617">
            <v>2012</v>
          </cell>
          <cell r="L1617" t="str">
            <v>192.31</v>
          </cell>
        </row>
        <row r="1618">
          <cell r="J1618" t="str">
            <v>9789862253441</v>
          </cell>
          <cell r="K1618">
            <v>2012</v>
          </cell>
          <cell r="L1618" t="str">
            <v>494.35</v>
          </cell>
        </row>
        <row r="1619">
          <cell r="J1619" t="str">
            <v>9789862253175</v>
          </cell>
          <cell r="K1619">
            <v>2012</v>
          </cell>
          <cell r="L1619" t="str">
            <v>177.2</v>
          </cell>
        </row>
        <row r="1620">
          <cell r="J1620" t="str">
            <v>9789862252857</v>
          </cell>
          <cell r="K1620">
            <v>2012</v>
          </cell>
          <cell r="L1620" t="str">
            <v>494.1</v>
          </cell>
        </row>
        <row r="1621">
          <cell r="J1621" t="str">
            <v>9789865975241</v>
          </cell>
          <cell r="K1621">
            <v>2012</v>
          </cell>
          <cell r="L1621" t="str">
            <v>414</v>
          </cell>
        </row>
        <row r="1622">
          <cell r="J1622" t="str">
            <v>9789865975258</v>
          </cell>
          <cell r="K1622">
            <v>2012</v>
          </cell>
          <cell r="L1622" t="str">
            <v>414</v>
          </cell>
        </row>
        <row r="1623">
          <cell r="J1623" t="str">
            <v>9789865975265</v>
          </cell>
          <cell r="K1623">
            <v>2012</v>
          </cell>
          <cell r="L1623" t="str">
            <v>414</v>
          </cell>
        </row>
        <row r="1624">
          <cell r="J1624" t="str">
            <v>9789865975272</v>
          </cell>
          <cell r="K1624">
            <v>2012</v>
          </cell>
          <cell r="L1624" t="str">
            <v>414</v>
          </cell>
        </row>
        <row r="1625">
          <cell r="J1625" t="str">
            <v>9789866214653</v>
          </cell>
          <cell r="K1625">
            <v>2012</v>
          </cell>
          <cell r="L1625" t="str">
            <v>610.23</v>
          </cell>
        </row>
        <row r="1626">
          <cell r="J1626" t="str">
            <v>9789866214349</v>
          </cell>
          <cell r="K1626">
            <v>2012</v>
          </cell>
          <cell r="L1626" t="str">
            <v>711</v>
          </cell>
        </row>
        <row r="1627">
          <cell r="J1627" t="str">
            <v>9789866041860</v>
          </cell>
          <cell r="K1627">
            <v>2012</v>
          </cell>
          <cell r="L1627" t="str">
            <v>422.5</v>
          </cell>
        </row>
        <row r="1628">
          <cell r="J1628" t="str">
            <v>9789866041457</v>
          </cell>
          <cell r="K1628">
            <v>2012</v>
          </cell>
          <cell r="L1628" t="str">
            <v>738.2719</v>
          </cell>
        </row>
        <row r="1629">
          <cell r="J1629" t="str">
            <v>9789866041280</v>
          </cell>
          <cell r="K1629">
            <v>2012</v>
          </cell>
          <cell r="L1629" t="str">
            <v>425.5</v>
          </cell>
        </row>
        <row r="1630">
          <cell r="J1630" t="str">
            <v>9789866041884</v>
          </cell>
          <cell r="K1630">
            <v>2012</v>
          </cell>
          <cell r="L1630" t="str">
            <v>953.3</v>
          </cell>
        </row>
        <row r="1631">
          <cell r="J1631" t="str">
            <v>9789866041945</v>
          </cell>
          <cell r="K1631">
            <v>2012</v>
          </cell>
          <cell r="L1631" t="str">
            <v>425.6</v>
          </cell>
        </row>
        <row r="1632">
          <cell r="J1632" t="str">
            <v>9789866041594</v>
          </cell>
          <cell r="K1632">
            <v>2012</v>
          </cell>
          <cell r="L1632" t="str">
            <v>426.7</v>
          </cell>
        </row>
        <row r="1633">
          <cell r="J1633" t="str">
            <v>9789866041839</v>
          </cell>
          <cell r="K1633">
            <v>2012</v>
          </cell>
          <cell r="L1633" t="str">
            <v>411.1</v>
          </cell>
        </row>
        <row r="1634">
          <cell r="J1634" t="str">
            <v>9789866024085</v>
          </cell>
          <cell r="K1634">
            <v>2012</v>
          </cell>
          <cell r="L1634" t="str">
            <v>544.5</v>
          </cell>
        </row>
        <row r="1635">
          <cell r="J1635" t="str">
            <v>9789866024337</v>
          </cell>
          <cell r="K1635">
            <v>2012</v>
          </cell>
          <cell r="L1635" t="str">
            <v>483.8</v>
          </cell>
        </row>
        <row r="1636">
          <cell r="J1636" t="str">
            <v>9789866590955</v>
          </cell>
          <cell r="K1636">
            <v>2012</v>
          </cell>
          <cell r="L1636" t="str">
            <v>831.999</v>
          </cell>
        </row>
        <row r="1637">
          <cell r="J1637" t="str">
            <v>9789866590924</v>
          </cell>
          <cell r="K1637">
            <v>2012</v>
          </cell>
          <cell r="L1637" t="str">
            <v>830.99</v>
          </cell>
        </row>
        <row r="1638">
          <cell r="J1638" t="str">
            <v>9789866024061</v>
          </cell>
          <cell r="K1638">
            <v>2012</v>
          </cell>
          <cell r="L1638" t="str">
            <v>719</v>
          </cell>
        </row>
        <row r="1639">
          <cell r="J1639" t="str">
            <v>9789866024023</v>
          </cell>
          <cell r="K1639">
            <v>2012</v>
          </cell>
          <cell r="L1639" t="str">
            <v>177.2</v>
          </cell>
        </row>
        <row r="1640">
          <cell r="J1640" t="str">
            <v>9789868818330</v>
          </cell>
          <cell r="K1640">
            <v>2012</v>
          </cell>
          <cell r="L1640" t="str">
            <v>177.2</v>
          </cell>
        </row>
        <row r="1641">
          <cell r="J1641" t="str">
            <v>9789868818309</v>
          </cell>
          <cell r="K1641">
            <v>2012</v>
          </cell>
          <cell r="L1641" t="str">
            <v>177.2</v>
          </cell>
        </row>
        <row r="1642">
          <cell r="J1642" t="str">
            <v>9789868818323</v>
          </cell>
          <cell r="K1642">
            <v>2012</v>
          </cell>
          <cell r="L1642" t="str">
            <v>177.2</v>
          </cell>
        </row>
        <row r="1643">
          <cell r="J1643" t="str">
            <v>9789862615096</v>
          </cell>
          <cell r="K1643">
            <v>2012</v>
          </cell>
          <cell r="L1643" t="str">
            <v>802.791</v>
          </cell>
        </row>
        <row r="1644">
          <cell r="J1644" t="str">
            <v>9789863151012</v>
          </cell>
          <cell r="K1644">
            <v>2012</v>
          </cell>
          <cell r="L1644" t="str">
            <v>573.29023</v>
          </cell>
        </row>
        <row r="1645">
          <cell r="J1645" t="str">
            <v>9789863150985</v>
          </cell>
          <cell r="K1645">
            <v>2012</v>
          </cell>
          <cell r="L1645" t="str">
            <v>567.26023</v>
          </cell>
        </row>
        <row r="1646">
          <cell r="J1646" t="str">
            <v>9789863151258</v>
          </cell>
          <cell r="K1646">
            <v>2012</v>
          </cell>
          <cell r="L1646" t="str">
            <v>992.2</v>
          </cell>
        </row>
        <row r="1647">
          <cell r="J1647" t="str">
            <v>9789863151425</v>
          </cell>
          <cell r="K1647">
            <v>2012</v>
          </cell>
          <cell r="L1647" t="str">
            <v>592.092</v>
          </cell>
        </row>
        <row r="1648">
          <cell r="J1648" t="str">
            <v>9789863151005</v>
          </cell>
          <cell r="K1648">
            <v>2012</v>
          </cell>
          <cell r="L1648" t="str">
            <v>580</v>
          </cell>
        </row>
        <row r="1649">
          <cell r="J1649" t="str">
            <v>9789863151234</v>
          </cell>
          <cell r="K1649">
            <v>2012</v>
          </cell>
          <cell r="L1649" t="str">
            <v>495.022</v>
          </cell>
        </row>
        <row r="1650">
          <cell r="J1650" t="str">
            <v>9789865993504</v>
          </cell>
          <cell r="K1650">
            <v>2012</v>
          </cell>
          <cell r="L1650" t="str">
            <v>575.19</v>
          </cell>
        </row>
        <row r="1651">
          <cell r="J1651" t="str">
            <v>9789865993603</v>
          </cell>
          <cell r="K1651">
            <v>2012</v>
          </cell>
          <cell r="L1651" t="str">
            <v>555.560</v>
          </cell>
        </row>
        <row r="1652">
          <cell r="J1652" t="str">
            <v>9789865993139</v>
          </cell>
          <cell r="K1652">
            <v>2012</v>
          </cell>
          <cell r="L1652" t="str">
            <v>558.7022</v>
          </cell>
        </row>
        <row r="1653">
          <cell r="J1653" t="str">
            <v>9789865993573</v>
          </cell>
          <cell r="K1653">
            <v>2012</v>
          </cell>
          <cell r="L1653" t="str">
            <v>495.022</v>
          </cell>
        </row>
        <row r="1654">
          <cell r="J1654" t="str">
            <v>9789863150701</v>
          </cell>
          <cell r="K1654">
            <v>2012</v>
          </cell>
          <cell r="L1654" t="str">
            <v>495.022</v>
          </cell>
        </row>
        <row r="1655">
          <cell r="J1655" t="str">
            <v>9789862618578</v>
          </cell>
          <cell r="K1655">
            <v>2012</v>
          </cell>
          <cell r="L1655" t="str">
            <v>549.1</v>
          </cell>
        </row>
        <row r="1656">
          <cell r="J1656" t="str">
            <v>9789863150961</v>
          </cell>
          <cell r="K1656">
            <v>2012</v>
          </cell>
          <cell r="L1656" t="str">
            <v>802.7</v>
          </cell>
        </row>
        <row r="1657">
          <cell r="J1657" t="str">
            <v>9789865993764</v>
          </cell>
          <cell r="K1657">
            <v>2012</v>
          </cell>
          <cell r="L1657" t="str">
            <v>494.022</v>
          </cell>
        </row>
        <row r="1658">
          <cell r="J1658" t="str">
            <v>9789863150176</v>
          </cell>
          <cell r="K1658">
            <v>2012</v>
          </cell>
          <cell r="L1658" t="str">
            <v>557.61</v>
          </cell>
        </row>
        <row r="1659">
          <cell r="J1659" t="str">
            <v>9789865993986</v>
          </cell>
          <cell r="K1659">
            <v>2012</v>
          </cell>
          <cell r="L1659" t="str">
            <v>805.1</v>
          </cell>
        </row>
        <row r="1660">
          <cell r="J1660" t="str">
            <v>9789863150145</v>
          </cell>
          <cell r="K1660">
            <v>2012</v>
          </cell>
          <cell r="L1660" t="str">
            <v>557.61</v>
          </cell>
        </row>
        <row r="1661">
          <cell r="J1661" t="str">
            <v>9789863150084</v>
          </cell>
          <cell r="K1661">
            <v>2012</v>
          </cell>
          <cell r="L1661" t="str">
            <v>802.8</v>
          </cell>
        </row>
        <row r="1662">
          <cell r="J1662" t="str">
            <v>9789863150077</v>
          </cell>
          <cell r="K1662">
            <v>2012</v>
          </cell>
          <cell r="L1662" t="str">
            <v>805.1</v>
          </cell>
        </row>
        <row r="1663">
          <cell r="J1663" t="str">
            <v>9789862618844</v>
          </cell>
          <cell r="K1663">
            <v>2012</v>
          </cell>
          <cell r="L1663" t="str">
            <v>802.8022</v>
          </cell>
        </row>
        <row r="1664">
          <cell r="J1664" t="str">
            <v>9789863150060</v>
          </cell>
          <cell r="K1664">
            <v>2012</v>
          </cell>
          <cell r="L1664" t="str">
            <v>805.1</v>
          </cell>
        </row>
        <row r="1665">
          <cell r="J1665" t="str">
            <v>9789863150213</v>
          </cell>
          <cell r="K1665">
            <v>2012</v>
          </cell>
          <cell r="L1665" t="str">
            <v>494.022</v>
          </cell>
        </row>
        <row r="1666">
          <cell r="J1666" t="str">
            <v>9789863150305</v>
          </cell>
          <cell r="K1666">
            <v>2012</v>
          </cell>
          <cell r="L1666" t="str">
            <v>557.61022</v>
          </cell>
        </row>
        <row r="1667">
          <cell r="J1667" t="str">
            <v>9789865993979</v>
          </cell>
          <cell r="K1667">
            <v>2012</v>
          </cell>
          <cell r="L1667" t="str">
            <v>805.1</v>
          </cell>
        </row>
        <row r="1668">
          <cell r="J1668" t="str">
            <v>9789863150343</v>
          </cell>
          <cell r="K1668">
            <v>2012</v>
          </cell>
          <cell r="L1668" t="str">
            <v>557.61022</v>
          </cell>
        </row>
        <row r="1669">
          <cell r="J1669" t="str">
            <v>9789863150688</v>
          </cell>
          <cell r="K1669">
            <v>2012</v>
          </cell>
          <cell r="L1669" t="str">
            <v>557.6022</v>
          </cell>
        </row>
        <row r="1670">
          <cell r="J1670" t="str">
            <v>9789863150695</v>
          </cell>
          <cell r="K1670">
            <v>2012</v>
          </cell>
          <cell r="L1670" t="str">
            <v>557.6022</v>
          </cell>
        </row>
        <row r="1671">
          <cell r="J1671" t="str">
            <v>9789863150442</v>
          </cell>
          <cell r="K1671">
            <v>2012</v>
          </cell>
          <cell r="L1671" t="str">
            <v>802.7</v>
          </cell>
        </row>
        <row r="1672">
          <cell r="J1672" t="str">
            <v>9789863150480</v>
          </cell>
          <cell r="K1672">
            <v>2012</v>
          </cell>
          <cell r="L1672" t="str">
            <v>557.61</v>
          </cell>
        </row>
        <row r="1673">
          <cell r="J1673" t="str">
            <v>9789865993993</v>
          </cell>
          <cell r="K1673">
            <v>2012</v>
          </cell>
          <cell r="L1673" t="str">
            <v>494.022</v>
          </cell>
        </row>
        <row r="1674">
          <cell r="J1674" t="str">
            <v>9789202161016</v>
          </cell>
          <cell r="K1674">
            <v>2012</v>
          </cell>
          <cell r="L1674" t="str">
            <v>312.8674</v>
          </cell>
        </row>
        <row r="1675">
          <cell r="J1675" t="str">
            <v>9789863150183</v>
          </cell>
          <cell r="K1675">
            <v>2012</v>
          </cell>
          <cell r="L1675" t="str">
            <v>448.6022</v>
          </cell>
        </row>
        <row r="1676">
          <cell r="J1676" t="str">
            <v>9789865993535</v>
          </cell>
          <cell r="K1676">
            <v>2012</v>
          </cell>
          <cell r="L1676" t="str">
            <v>580.22</v>
          </cell>
        </row>
        <row r="1677">
          <cell r="J1677" t="str">
            <v>9789863150237</v>
          </cell>
          <cell r="K1677">
            <v>2012</v>
          </cell>
          <cell r="L1677" t="str">
            <v>573.9022</v>
          </cell>
        </row>
        <row r="1678">
          <cell r="J1678" t="str">
            <v>9789863150411</v>
          </cell>
          <cell r="K1678">
            <v>2012</v>
          </cell>
          <cell r="L1678" t="str">
            <v>572.4022</v>
          </cell>
        </row>
        <row r="1679">
          <cell r="J1679" t="str">
            <v>9789863150633</v>
          </cell>
          <cell r="K1679">
            <v>2012</v>
          </cell>
          <cell r="L1679" t="str">
            <v>556.84022</v>
          </cell>
        </row>
        <row r="1680">
          <cell r="J1680" t="str">
            <v>9789863151050</v>
          </cell>
          <cell r="K1680">
            <v>2012</v>
          </cell>
          <cell r="L1680" t="str">
            <v>554.133</v>
          </cell>
        </row>
        <row r="1681">
          <cell r="J1681" t="str">
            <v>9789863150381</v>
          </cell>
          <cell r="K1681">
            <v>2012</v>
          </cell>
          <cell r="L1681" t="str">
            <v>561.022</v>
          </cell>
        </row>
        <row r="1682">
          <cell r="J1682" t="str">
            <v>9789865993269</v>
          </cell>
          <cell r="K1682">
            <v>2012</v>
          </cell>
          <cell r="L1682" t="str">
            <v>528.3</v>
          </cell>
        </row>
        <row r="1683">
          <cell r="J1683" t="str">
            <v>9789865993177</v>
          </cell>
          <cell r="K1683">
            <v>2012</v>
          </cell>
          <cell r="L1683" t="str">
            <v>528.3</v>
          </cell>
        </row>
        <row r="1684">
          <cell r="J1684" t="str">
            <v>9789865993917</v>
          </cell>
          <cell r="K1684">
            <v>2012</v>
          </cell>
          <cell r="L1684" t="str">
            <v>580.846</v>
          </cell>
        </row>
        <row r="1685">
          <cell r="J1685" t="str">
            <v>9789863151128</v>
          </cell>
          <cell r="K1685">
            <v>2012</v>
          </cell>
          <cell r="L1685" t="str">
            <v>992.5</v>
          </cell>
        </row>
        <row r="1686">
          <cell r="J1686" t="str">
            <v>9789863150954</v>
          </cell>
          <cell r="K1686">
            <v>2012</v>
          </cell>
          <cell r="L1686" t="str">
            <v>992.2</v>
          </cell>
        </row>
        <row r="1687">
          <cell r="J1687" t="str">
            <v>9789863150923</v>
          </cell>
          <cell r="K1687">
            <v>2012</v>
          </cell>
          <cell r="L1687" t="str">
            <v>992.5022</v>
          </cell>
        </row>
        <row r="1688">
          <cell r="J1688" t="str">
            <v>9789863151135</v>
          </cell>
          <cell r="K1688">
            <v>2012</v>
          </cell>
          <cell r="L1688" t="str">
            <v>992.5</v>
          </cell>
        </row>
        <row r="1689">
          <cell r="J1689" t="str">
            <v>9789863151081</v>
          </cell>
          <cell r="K1689">
            <v>2012</v>
          </cell>
          <cell r="L1689" t="str">
            <v>805.189</v>
          </cell>
        </row>
        <row r="1690">
          <cell r="J1690" t="str">
            <v>9789863151036</v>
          </cell>
          <cell r="K1690">
            <v>2012</v>
          </cell>
          <cell r="L1690" t="str">
            <v>802.791</v>
          </cell>
        </row>
        <row r="1691">
          <cell r="J1691" t="str">
            <v>9789863150022</v>
          </cell>
          <cell r="K1691">
            <v>2012</v>
          </cell>
          <cell r="L1691" t="str">
            <v>179.2</v>
          </cell>
        </row>
        <row r="1692">
          <cell r="J1692" t="str">
            <v>9789863151074</v>
          </cell>
          <cell r="K1692">
            <v>2012</v>
          </cell>
          <cell r="L1692" t="str">
            <v>716.874</v>
          </cell>
        </row>
        <row r="1693">
          <cell r="J1693" t="str">
            <v>9789863150893</v>
          </cell>
          <cell r="K1693">
            <v>2012</v>
          </cell>
          <cell r="L1693" t="str">
            <v>805.1</v>
          </cell>
        </row>
        <row r="1694">
          <cell r="J1694" t="str">
            <v>9789863150329</v>
          </cell>
          <cell r="K1694">
            <v>2012</v>
          </cell>
          <cell r="L1694" t="str">
            <v>802.8</v>
          </cell>
        </row>
        <row r="1695">
          <cell r="J1695" t="str">
            <v>9789863150251</v>
          </cell>
          <cell r="K1695">
            <v>2012</v>
          </cell>
          <cell r="L1695" t="str">
            <v>805.18</v>
          </cell>
        </row>
        <row r="1696">
          <cell r="J1696" t="str">
            <v>9789863150091</v>
          </cell>
          <cell r="K1696">
            <v>2012</v>
          </cell>
          <cell r="L1696" t="str">
            <v>805.18</v>
          </cell>
        </row>
        <row r="1697">
          <cell r="J1697" t="str">
            <v>9789863150268</v>
          </cell>
          <cell r="K1697">
            <v>2012</v>
          </cell>
          <cell r="L1697" t="str">
            <v>310.856</v>
          </cell>
        </row>
        <row r="1698">
          <cell r="J1698" t="str">
            <v>9789863150848</v>
          </cell>
          <cell r="K1698">
            <v>2012</v>
          </cell>
          <cell r="L1698" t="str">
            <v>310.856</v>
          </cell>
        </row>
        <row r="1699">
          <cell r="J1699" t="str">
            <v>9789863150725</v>
          </cell>
          <cell r="K1699">
            <v>2012</v>
          </cell>
          <cell r="L1699" t="str">
            <v>448.873</v>
          </cell>
        </row>
        <row r="1700">
          <cell r="J1700" t="str">
            <v>9789863150435</v>
          </cell>
          <cell r="K1700">
            <v>2012</v>
          </cell>
          <cell r="L1700" t="str">
            <v>495.1</v>
          </cell>
        </row>
        <row r="1701">
          <cell r="J1701" t="str">
            <v>9789863150862</v>
          </cell>
          <cell r="K1701">
            <v>2012</v>
          </cell>
          <cell r="L1701" t="str">
            <v>524.41022</v>
          </cell>
        </row>
        <row r="1702">
          <cell r="J1702" t="str">
            <v>9789863151197</v>
          </cell>
          <cell r="K1702">
            <v>2012</v>
          </cell>
          <cell r="L1702" t="str">
            <v>524.48022</v>
          </cell>
        </row>
        <row r="1703">
          <cell r="J1703" t="str">
            <v>9789865993924</v>
          </cell>
          <cell r="K1703">
            <v>2012</v>
          </cell>
          <cell r="L1703" t="str">
            <v>547.7</v>
          </cell>
        </row>
        <row r="1704">
          <cell r="J1704" t="str">
            <v>9789863150787</v>
          </cell>
          <cell r="K1704">
            <v>2012</v>
          </cell>
          <cell r="L1704" t="str">
            <v>556.84</v>
          </cell>
        </row>
        <row r="1705">
          <cell r="J1705" t="str">
            <v>9789863151531</v>
          </cell>
          <cell r="K1705">
            <v>2012</v>
          </cell>
          <cell r="L1705" t="str">
            <v>557</v>
          </cell>
        </row>
        <row r="1706">
          <cell r="J1706" t="str">
            <v>9789863151333</v>
          </cell>
          <cell r="K1706">
            <v>2012</v>
          </cell>
          <cell r="L1706" t="str">
            <v>992.5</v>
          </cell>
        </row>
        <row r="1707">
          <cell r="J1707" t="str">
            <v>9789863151432</v>
          </cell>
          <cell r="K1707">
            <v>2012</v>
          </cell>
          <cell r="L1707" t="str">
            <v>992.5</v>
          </cell>
        </row>
        <row r="1708">
          <cell r="J1708" t="str">
            <v>9789863151111</v>
          </cell>
          <cell r="K1708">
            <v>2012</v>
          </cell>
          <cell r="L1708" t="str">
            <v>588</v>
          </cell>
        </row>
        <row r="1709">
          <cell r="J1709" t="str">
            <v>9789863150398</v>
          </cell>
          <cell r="K1709">
            <v>2012</v>
          </cell>
          <cell r="L1709" t="str">
            <v>802.8</v>
          </cell>
        </row>
        <row r="1710">
          <cell r="J1710" t="str">
            <v>9789863151470</v>
          </cell>
          <cell r="K1710">
            <v>2012</v>
          </cell>
          <cell r="L1710" t="str">
            <v>805.189</v>
          </cell>
        </row>
        <row r="1711">
          <cell r="J1711" t="str">
            <v>9789863151449</v>
          </cell>
          <cell r="K1711">
            <v>2012</v>
          </cell>
          <cell r="L1711" t="str">
            <v>805.17</v>
          </cell>
        </row>
        <row r="1712">
          <cell r="J1712" t="str">
            <v>9789863151456</v>
          </cell>
          <cell r="K1712">
            <v>2012</v>
          </cell>
          <cell r="L1712" t="str">
            <v>446.1022</v>
          </cell>
        </row>
        <row r="1713">
          <cell r="J1713" t="str">
            <v>9789863151487</v>
          </cell>
          <cell r="K1713">
            <v>2012</v>
          </cell>
          <cell r="L1713" t="str">
            <v>448.6034</v>
          </cell>
        </row>
        <row r="1714">
          <cell r="J1714" t="str">
            <v>9789863150336</v>
          </cell>
          <cell r="K1714">
            <v>2012</v>
          </cell>
          <cell r="L1714" t="str">
            <v>448.62022</v>
          </cell>
        </row>
        <row r="1715">
          <cell r="J1715" t="str">
            <v>9789863151791</v>
          </cell>
          <cell r="K1715">
            <v>2012</v>
          </cell>
          <cell r="L1715" t="str">
            <v>580</v>
          </cell>
        </row>
        <row r="1716">
          <cell r="J1716" t="str">
            <v>9789863151692</v>
          </cell>
          <cell r="K1716">
            <v>2012</v>
          </cell>
          <cell r="L1716" t="str">
            <v>580</v>
          </cell>
        </row>
        <row r="1717">
          <cell r="J1717" t="str">
            <v>9789863151722</v>
          </cell>
          <cell r="K1717">
            <v>2012</v>
          </cell>
          <cell r="L1717" t="str">
            <v>802.8</v>
          </cell>
        </row>
        <row r="1718">
          <cell r="J1718" t="str">
            <v>9789863151715</v>
          </cell>
          <cell r="K1718">
            <v>2012</v>
          </cell>
          <cell r="L1718" t="str">
            <v>572</v>
          </cell>
        </row>
        <row r="1719">
          <cell r="J1719" t="str">
            <v>9789863151708</v>
          </cell>
          <cell r="K1719">
            <v>2012</v>
          </cell>
          <cell r="L1719" t="str">
            <v>588</v>
          </cell>
        </row>
        <row r="1720">
          <cell r="J1720" t="str">
            <v>9789863151852</v>
          </cell>
          <cell r="K1720">
            <v>2012</v>
          </cell>
          <cell r="L1720" t="str">
            <v>584.1</v>
          </cell>
        </row>
        <row r="1721">
          <cell r="J1721" t="str">
            <v>9789863151814</v>
          </cell>
          <cell r="K1721">
            <v>2012</v>
          </cell>
          <cell r="L1721" t="str">
            <v>548.022</v>
          </cell>
        </row>
        <row r="1722">
          <cell r="J1722" t="str">
            <v>9789863151784</v>
          </cell>
          <cell r="K1722">
            <v>2012</v>
          </cell>
          <cell r="L1722" t="str">
            <v>170.22</v>
          </cell>
        </row>
        <row r="1723">
          <cell r="J1723" t="str">
            <v>9789863151951</v>
          </cell>
          <cell r="K1723">
            <v>2012</v>
          </cell>
          <cell r="L1723" t="str">
            <v>549.1</v>
          </cell>
        </row>
        <row r="1724">
          <cell r="J1724" t="str">
            <v>9789863151678</v>
          </cell>
          <cell r="K1724">
            <v>2012</v>
          </cell>
          <cell r="L1724" t="str">
            <v>588</v>
          </cell>
        </row>
        <row r="1725">
          <cell r="J1725" t="str">
            <v>9789863151593</v>
          </cell>
          <cell r="K1725">
            <v>2012</v>
          </cell>
          <cell r="L1725" t="str">
            <v>564.72023</v>
          </cell>
        </row>
        <row r="1726">
          <cell r="J1726" t="str">
            <v>9789863151524</v>
          </cell>
          <cell r="K1726">
            <v>2012</v>
          </cell>
          <cell r="L1726" t="str">
            <v>557.12</v>
          </cell>
        </row>
        <row r="1727">
          <cell r="J1727" t="str">
            <v>9789863151562</v>
          </cell>
          <cell r="K1727">
            <v>2012</v>
          </cell>
          <cell r="L1727" t="str">
            <v>562.12022</v>
          </cell>
        </row>
        <row r="1728">
          <cell r="J1728" t="str">
            <v>9789863151616</v>
          </cell>
          <cell r="K1728">
            <v>2012</v>
          </cell>
          <cell r="L1728" t="str">
            <v>575.86</v>
          </cell>
        </row>
        <row r="1729">
          <cell r="J1729" t="str">
            <v>9789863151777</v>
          </cell>
          <cell r="K1729">
            <v>2012</v>
          </cell>
          <cell r="L1729" t="str">
            <v>585.022</v>
          </cell>
        </row>
        <row r="1730">
          <cell r="J1730" t="str">
            <v>9789863151630</v>
          </cell>
          <cell r="K1730">
            <v>2012</v>
          </cell>
          <cell r="L1730" t="str">
            <v>581.2</v>
          </cell>
        </row>
        <row r="1731">
          <cell r="J1731" t="str">
            <v>9789863150626</v>
          </cell>
          <cell r="K1731">
            <v>2012</v>
          </cell>
          <cell r="L1731" t="str">
            <v>580</v>
          </cell>
        </row>
        <row r="1732">
          <cell r="J1732" t="str">
            <v>9789863151548</v>
          </cell>
          <cell r="K1732">
            <v>2012</v>
          </cell>
          <cell r="L1732" t="str">
            <v>588</v>
          </cell>
        </row>
        <row r="1733">
          <cell r="J1733" t="str">
            <v>9789863151227</v>
          </cell>
          <cell r="K1733">
            <v>2012</v>
          </cell>
          <cell r="L1733" t="str">
            <v>805.18</v>
          </cell>
        </row>
        <row r="1734">
          <cell r="J1734" t="str">
            <v>9789863150824</v>
          </cell>
          <cell r="K1734">
            <v>2012</v>
          </cell>
          <cell r="L1734" t="str">
            <v>312</v>
          </cell>
        </row>
        <row r="1735">
          <cell r="J1735" t="str">
            <v>9789863151807</v>
          </cell>
          <cell r="K1735">
            <v>2012</v>
          </cell>
          <cell r="L1735" t="str">
            <v>483.8</v>
          </cell>
        </row>
        <row r="1736">
          <cell r="J1736" t="str">
            <v>9789863151418</v>
          </cell>
          <cell r="K1736">
            <v>2012</v>
          </cell>
          <cell r="L1736" t="str">
            <v>427.4022</v>
          </cell>
        </row>
        <row r="1737">
          <cell r="J1737" t="str">
            <v>9789863151395</v>
          </cell>
          <cell r="K1737">
            <v>2012</v>
          </cell>
          <cell r="L1737" t="str">
            <v>524.4</v>
          </cell>
        </row>
        <row r="1738">
          <cell r="J1738" t="str">
            <v>9789862611869</v>
          </cell>
          <cell r="K1738">
            <v>2012</v>
          </cell>
          <cell r="L1738" t="str">
            <v>567.022</v>
          </cell>
        </row>
        <row r="1739">
          <cell r="J1739" t="str">
            <v>9789863150800</v>
          </cell>
          <cell r="K1739">
            <v>2012</v>
          </cell>
          <cell r="L1739" t="str">
            <v>573.4023</v>
          </cell>
        </row>
        <row r="1740">
          <cell r="J1740" t="str">
            <v>9789863150527</v>
          </cell>
          <cell r="K1740">
            <v>2012</v>
          </cell>
          <cell r="L1740" t="str">
            <v>547.7022</v>
          </cell>
        </row>
        <row r="1741">
          <cell r="J1741" t="str">
            <v>9789206801017</v>
          </cell>
          <cell r="K1741">
            <v>2012</v>
          </cell>
          <cell r="L1741" t="str">
            <v>561.026</v>
          </cell>
        </row>
        <row r="1742">
          <cell r="J1742" t="str">
            <v>9789863150794</v>
          </cell>
          <cell r="K1742">
            <v>2012</v>
          </cell>
          <cell r="L1742" t="str">
            <v>802.7</v>
          </cell>
        </row>
        <row r="1743">
          <cell r="J1743" t="str">
            <v>9789863150732</v>
          </cell>
          <cell r="K1743">
            <v>2012</v>
          </cell>
          <cell r="L1743" t="str">
            <v>561.7022</v>
          </cell>
        </row>
        <row r="1744">
          <cell r="J1744" t="str">
            <v>9789863150817</v>
          </cell>
          <cell r="K1744">
            <v>2012</v>
          </cell>
          <cell r="L1744" t="str">
            <v>992.5</v>
          </cell>
        </row>
        <row r="1745">
          <cell r="J1745" t="str">
            <v>9789863151067</v>
          </cell>
          <cell r="K1745">
            <v>2012</v>
          </cell>
          <cell r="L1745" t="str">
            <v>802.7</v>
          </cell>
        </row>
        <row r="1746">
          <cell r="J1746" t="str">
            <v>9789863150947</v>
          </cell>
          <cell r="K1746">
            <v>2012</v>
          </cell>
          <cell r="L1746" t="str">
            <v>992.5</v>
          </cell>
        </row>
        <row r="1747">
          <cell r="J1747" t="str">
            <v>9789863150855</v>
          </cell>
          <cell r="K1747">
            <v>2012</v>
          </cell>
          <cell r="L1747" t="str">
            <v>550</v>
          </cell>
        </row>
        <row r="1748">
          <cell r="J1748" t="str">
            <v>9789863151043</v>
          </cell>
          <cell r="K1748">
            <v>2012</v>
          </cell>
          <cell r="L1748" t="str">
            <v>992.5022</v>
          </cell>
        </row>
        <row r="1749">
          <cell r="J1749" t="str">
            <v>9789863151753</v>
          </cell>
          <cell r="K1749">
            <v>2012</v>
          </cell>
          <cell r="L1749" t="str">
            <v>802.791</v>
          </cell>
        </row>
        <row r="1750">
          <cell r="J1750" t="str">
            <v>9789863151029</v>
          </cell>
          <cell r="K1750">
            <v>2012</v>
          </cell>
          <cell r="L1750" t="str">
            <v>992.5022</v>
          </cell>
        </row>
        <row r="1751">
          <cell r="J1751" t="str">
            <v>9789863151180</v>
          </cell>
          <cell r="K1751">
            <v>2012</v>
          </cell>
          <cell r="L1751" t="str">
            <v>992.5022</v>
          </cell>
        </row>
        <row r="1752">
          <cell r="J1752" t="str">
            <v>9789863150978</v>
          </cell>
          <cell r="K1752">
            <v>2012</v>
          </cell>
          <cell r="L1752" t="str">
            <v>992.5022</v>
          </cell>
        </row>
        <row r="1753">
          <cell r="J1753" t="str">
            <v>9789863151968</v>
          </cell>
          <cell r="K1753">
            <v>2012</v>
          </cell>
          <cell r="L1753" t="str">
            <v>805.189</v>
          </cell>
        </row>
        <row r="1754">
          <cell r="J1754" t="str">
            <v>9789862615799</v>
          </cell>
          <cell r="K1754">
            <v>2012</v>
          </cell>
          <cell r="L1754" t="str">
            <v>330.22</v>
          </cell>
        </row>
        <row r="1755">
          <cell r="J1755" t="str">
            <v>9789863152118</v>
          </cell>
          <cell r="K1755">
            <v>2012</v>
          </cell>
          <cell r="L1755" t="str">
            <v>802.7022</v>
          </cell>
        </row>
        <row r="1756">
          <cell r="J1756" t="str">
            <v>9789863152170</v>
          </cell>
          <cell r="K1756">
            <v>2012</v>
          </cell>
          <cell r="L1756" t="str">
            <v>581.2</v>
          </cell>
        </row>
        <row r="1757">
          <cell r="J1757" t="str">
            <v>9789863152194</v>
          </cell>
          <cell r="K1757">
            <v>2012</v>
          </cell>
          <cell r="L1757" t="str">
            <v>495</v>
          </cell>
        </row>
        <row r="1758">
          <cell r="J1758" t="str">
            <v>9789863152347</v>
          </cell>
          <cell r="K1758">
            <v>2012</v>
          </cell>
          <cell r="L1758" t="str">
            <v>572.9</v>
          </cell>
        </row>
        <row r="1759">
          <cell r="J1759" t="str">
            <v>9789863152163</v>
          </cell>
          <cell r="K1759">
            <v>2012</v>
          </cell>
          <cell r="L1759" t="str">
            <v>556.84</v>
          </cell>
        </row>
        <row r="1760">
          <cell r="J1760" t="str">
            <v>9789863152064</v>
          </cell>
          <cell r="K1760">
            <v>2012</v>
          </cell>
          <cell r="L1760" t="str">
            <v>588</v>
          </cell>
        </row>
        <row r="1761">
          <cell r="J1761" t="str">
            <v>9789863152460</v>
          </cell>
          <cell r="K1761">
            <v>2012</v>
          </cell>
          <cell r="L1761" t="str">
            <v>584</v>
          </cell>
        </row>
        <row r="1762">
          <cell r="J1762" t="str">
            <v>9789863152040</v>
          </cell>
          <cell r="K1762">
            <v>2012</v>
          </cell>
          <cell r="L1762" t="str">
            <v>584.4</v>
          </cell>
        </row>
        <row r="1763">
          <cell r="J1763" t="str">
            <v>9789863152286</v>
          </cell>
          <cell r="K1763">
            <v>2012</v>
          </cell>
          <cell r="L1763" t="str">
            <v>556.83022</v>
          </cell>
        </row>
        <row r="1764">
          <cell r="J1764" t="str">
            <v>9789863152057</v>
          </cell>
          <cell r="K1764">
            <v>2012</v>
          </cell>
          <cell r="L1764" t="str">
            <v>588</v>
          </cell>
        </row>
        <row r="1765">
          <cell r="J1765" t="str">
            <v>9789863152484</v>
          </cell>
          <cell r="K1765">
            <v>2012</v>
          </cell>
          <cell r="L1765" t="str">
            <v>584</v>
          </cell>
        </row>
        <row r="1766">
          <cell r="J1766" t="str">
            <v>9789863152255</v>
          </cell>
          <cell r="K1766">
            <v>2012</v>
          </cell>
          <cell r="L1766" t="str">
            <v>802.8</v>
          </cell>
        </row>
        <row r="1767">
          <cell r="J1767" t="str">
            <v>9789863151975</v>
          </cell>
          <cell r="K1767">
            <v>2012</v>
          </cell>
          <cell r="L1767" t="str">
            <v>802.8</v>
          </cell>
        </row>
        <row r="1768">
          <cell r="J1768" t="str">
            <v>9789863151265</v>
          </cell>
          <cell r="K1768">
            <v>2012</v>
          </cell>
          <cell r="L1768" t="str">
            <v>992.5022</v>
          </cell>
        </row>
        <row r="1769">
          <cell r="J1769" t="str">
            <v>9789863152026</v>
          </cell>
          <cell r="K1769">
            <v>2012</v>
          </cell>
          <cell r="L1769" t="str">
            <v>585.022</v>
          </cell>
        </row>
        <row r="1770">
          <cell r="J1770" t="str">
            <v>9789863151623</v>
          </cell>
          <cell r="K1770">
            <v>2012</v>
          </cell>
          <cell r="L1770" t="str">
            <v>581.2022</v>
          </cell>
        </row>
        <row r="1771">
          <cell r="J1771" t="str">
            <v>9789863151883</v>
          </cell>
          <cell r="K1771">
            <v>2012</v>
          </cell>
          <cell r="L1771" t="str">
            <v>588</v>
          </cell>
        </row>
        <row r="1772">
          <cell r="J1772" t="str">
            <v>9789863152149</v>
          </cell>
          <cell r="K1772">
            <v>2012</v>
          </cell>
          <cell r="L1772" t="str">
            <v>310.22</v>
          </cell>
        </row>
        <row r="1773">
          <cell r="J1773" t="str">
            <v>9789863152354</v>
          </cell>
          <cell r="K1773">
            <v>2012</v>
          </cell>
          <cell r="L1773" t="str">
            <v>580.22</v>
          </cell>
        </row>
        <row r="1774">
          <cell r="J1774" t="str">
            <v>9789863152415</v>
          </cell>
          <cell r="K1774">
            <v>2012</v>
          </cell>
          <cell r="L1774" t="str">
            <v>580.22</v>
          </cell>
        </row>
        <row r="1775">
          <cell r="J1775" t="str">
            <v>9789863152583</v>
          </cell>
          <cell r="K1775">
            <v>2012</v>
          </cell>
          <cell r="L1775" t="str">
            <v>805.189</v>
          </cell>
        </row>
        <row r="1776">
          <cell r="J1776" t="str">
            <v>9789863151821</v>
          </cell>
          <cell r="K1776">
            <v>2012</v>
          </cell>
          <cell r="L1776" t="str">
            <v>802.8022</v>
          </cell>
        </row>
        <row r="1777">
          <cell r="J1777" t="str">
            <v>9789863152712</v>
          </cell>
          <cell r="K1777">
            <v>2012</v>
          </cell>
          <cell r="L1777" t="str">
            <v>560</v>
          </cell>
        </row>
        <row r="1778">
          <cell r="J1778" t="str">
            <v>9789863152231</v>
          </cell>
          <cell r="K1778">
            <v>2012</v>
          </cell>
          <cell r="L1778" t="str">
            <v>572.9022</v>
          </cell>
        </row>
        <row r="1779">
          <cell r="J1779" t="str">
            <v>9789863152453</v>
          </cell>
          <cell r="K1779">
            <v>2012</v>
          </cell>
          <cell r="L1779" t="str">
            <v>572.9</v>
          </cell>
        </row>
        <row r="1780">
          <cell r="J1780" t="str">
            <v>9789863152736</v>
          </cell>
          <cell r="K1780">
            <v>2012</v>
          </cell>
          <cell r="L1780" t="str">
            <v>572.9022</v>
          </cell>
        </row>
        <row r="1781">
          <cell r="J1781" t="str">
            <v>9789863152224</v>
          </cell>
          <cell r="K1781">
            <v>2012</v>
          </cell>
          <cell r="L1781" t="str">
            <v>572.9022</v>
          </cell>
        </row>
        <row r="1782">
          <cell r="J1782" t="str">
            <v>9789863151906</v>
          </cell>
          <cell r="K1782">
            <v>2012</v>
          </cell>
          <cell r="L1782" t="str">
            <v>573.26023</v>
          </cell>
        </row>
        <row r="1783">
          <cell r="J1783" t="str">
            <v>9789863152316</v>
          </cell>
          <cell r="K1783">
            <v>2012</v>
          </cell>
          <cell r="L1783" t="str">
            <v>573.4022</v>
          </cell>
        </row>
        <row r="1784">
          <cell r="J1784" t="str">
            <v>9789863152491</v>
          </cell>
          <cell r="K1784">
            <v>2012</v>
          </cell>
          <cell r="L1784" t="str">
            <v>573.4023</v>
          </cell>
        </row>
        <row r="1785">
          <cell r="J1785" t="str">
            <v>9789863151944</v>
          </cell>
          <cell r="K1785">
            <v>2012</v>
          </cell>
          <cell r="L1785" t="str">
            <v>570.22</v>
          </cell>
        </row>
        <row r="1786">
          <cell r="J1786" t="str">
            <v>9789863151982</v>
          </cell>
          <cell r="K1786">
            <v>2012</v>
          </cell>
          <cell r="L1786" t="str">
            <v>570.22</v>
          </cell>
        </row>
        <row r="1787">
          <cell r="J1787" t="str">
            <v>9789863152293</v>
          </cell>
          <cell r="K1787">
            <v>2012</v>
          </cell>
          <cell r="L1787" t="str">
            <v>575</v>
          </cell>
        </row>
        <row r="1788">
          <cell r="J1788" t="str">
            <v>9789863151999</v>
          </cell>
          <cell r="K1788">
            <v>2012</v>
          </cell>
          <cell r="L1788" t="str">
            <v>557.85</v>
          </cell>
        </row>
        <row r="1789">
          <cell r="J1789" t="str">
            <v>9789863152538</v>
          </cell>
          <cell r="K1789">
            <v>2012</v>
          </cell>
          <cell r="L1789" t="str">
            <v>494</v>
          </cell>
        </row>
        <row r="1790">
          <cell r="J1790" t="str">
            <v>9789863152217</v>
          </cell>
          <cell r="K1790">
            <v>2012</v>
          </cell>
          <cell r="L1790" t="str">
            <v>802.8022</v>
          </cell>
        </row>
        <row r="1791">
          <cell r="J1791" t="str">
            <v>9789863151876</v>
          </cell>
          <cell r="K1791">
            <v>2012</v>
          </cell>
          <cell r="L1791" t="str">
            <v>557.022</v>
          </cell>
        </row>
        <row r="1792">
          <cell r="J1792" t="str">
            <v>9789863152361</v>
          </cell>
          <cell r="K1792">
            <v>2012</v>
          </cell>
          <cell r="L1792" t="str">
            <v>557.222</v>
          </cell>
        </row>
        <row r="1793">
          <cell r="J1793" t="str">
            <v>9789863151890</v>
          </cell>
          <cell r="K1793">
            <v>2012</v>
          </cell>
          <cell r="L1793" t="str">
            <v>557</v>
          </cell>
        </row>
        <row r="1794">
          <cell r="J1794" t="str">
            <v>9789863152521</v>
          </cell>
          <cell r="K1794">
            <v>2012</v>
          </cell>
          <cell r="L1794" t="str">
            <v>580.22</v>
          </cell>
        </row>
        <row r="1795">
          <cell r="J1795" t="str">
            <v>9789863152323</v>
          </cell>
          <cell r="K1795">
            <v>2012</v>
          </cell>
          <cell r="L1795" t="str">
            <v>580.22</v>
          </cell>
        </row>
        <row r="1796">
          <cell r="J1796" t="str">
            <v>9789863152590</v>
          </cell>
          <cell r="K1796">
            <v>2012</v>
          </cell>
          <cell r="L1796" t="str">
            <v>802.7</v>
          </cell>
        </row>
        <row r="1797">
          <cell r="J1797" t="str">
            <v>9789863152514</v>
          </cell>
          <cell r="K1797">
            <v>2012</v>
          </cell>
          <cell r="L1797" t="str">
            <v>802.7022</v>
          </cell>
        </row>
        <row r="1798">
          <cell r="J1798" t="str">
            <v>9789863152330</v>
          </cell>
          <cell r="K1798">
            <v>2012</v>
          </cell>
          <cell r="L1798" t="str">
            <v>580.22</v>
          </cell>
        </row>
        <row r="1799">
          <cell r="J1799" t="str">
            <v>9789863152200</v>
          </cell>
          <cell r="K1799">
            <v>2012</v>
          </cell>
          <cell r="L1799" t="str">
            <v>310.22</v>
          </cell>
        </row>
        <row r="1800">
          <cell r="J1800" t="str">
            <v>9789865993672</v>
          </cell>
          <cell r="K1800">
            <v>2012</v>
          </cell>
          <cell r="L1800" t="str">
            <v>805.189</v>
          </cell>
        </row>
        <row r="1801">
          <cell r="J1801" t="str">
            <v>9789865993696</v>
          </cell>
          <cell r="K1801">
            <v>2012</v>
          </cell>
          <cell r="L1801" t="str">
            <v>802.82</v>
          </cell>
        </row>
        <row r="1802">
          <cell r="J1802" t="str">
            <v>9789863150541</v>
          </cell>
          <cell r="K1802">
            <v>2012</v>
          </cell>
          <cell r="L1802" t="str">
            <v>591.5</v>
          </cell>
        </row>
        <row r="1803">
          <cell r="J1803" t="str">
            <v>9789863152613</v>
          </cell>
          <cell r="K1803">
            <v>2012</v>
          </cell>
          <cell r="L1803" t="str">
            <v>575.022</v>
          </cell>
        </row>
        <row r="1804">
          <cell r="J1804" t="str">
            <v>9789863152125</v>
          </cell>
          <cell r="K1804">
            <v>2012</v>
          </cell>
          <cell r="L1804" t="str">
            <v>556.6</v>
          </cell>
        </row>
        <row r="1805">
          <cell r="J1805" t="str">
            <v>9789863152958</v>
          </cell>
          <cell r="K1805">
            <v>2012</v>
          </cell>
          <cell r="L1805" t="str">
            <v>542.77022</v>
          </cell>
        </row>
        <row r="1806">
          <cell r="J1806" t="str">
            <v>9789863151838</v>
          </cell>
          <cell r="K1806">
            <v>2012</v>
          </cell>
          <cell r="L1806" t="str">
            <v>585.1</v>
          </cell>
        </row>
        <row r="1807">
          <cell r="J1807" t="str">
            <v>9789863152668</v>
          </cell>
          <cell r="K1807">
            <v>2012</v>
          </cell>
          <cell r="L1807" t="str">
            <v>547</v>
          </cell>
        </row>
        <row r="1808">
          <cell r="J1808" t="str">
            <v>9789863152446</v>
          </cell>
          <cell r="K1808">
            <v>2012</v>
          </cell>
          <cell r="L1808" t="str">
            <v>540.1</v>
          </cell>
        </row>
        <row r="1809">
          <cell r="J1809" t="str">
            <v>9789863153269</v>
          </cell>
          <cell r="K1809">
            <v>2012</v>
          </cell>
          <cell r="L1809" t="str">
            <v>805.1</v>
          </cell>
        </row>
        <row r="1810">
          <cell r="J1810" t="str">
            <v>9789863153405</v>
          </cell>
          <cell r="K1810">
            <v>2012</v>
          </cell>
          <cell r="L1810" t="str">
            <v>805.1</v>
          </cell>
        </row>
        <row r="1811">
          <cell r="J1811" t="str">
            <v>9789863153436</v>
          </cell>
          <cell r="K1811">
            <v>2012</v>
          </cell>
          <cell r="L1811" t="str">
            <v>805.1</v>
          </cell>
        </row>
        <row r="1812">
          <cell r="J1812" t="str">
            <v>9789863152880</v>
          </cell>
          <cell r="K1812">
            <v>2012</v>
          </cell>
          <cell r="L1812" t="str">
            <v>312</v>
          </cell>
        </row>
        <row r="1813">
          <cell r="J1813" t="str">
            <v>9789865993511</v>
          </cell>
          <cell r="K1813">
            <v>2012</v>
          </cell>
          <cell r="L1813" t="str">
            <v>805.189</v>
          </cell>
        </row>
        <row r="1814">
          <cell r="J1814" t="str">
            <v>9789865993566</v>
          </cell>
          <cell r="K1814">
            <v>2012</v>
          </cell>
          <cell r="L1814" t="str">
            <v>312</v>
          </cell>
        </row>
        <row r="1815">
          <cell r="J1815" t="str">
            <v>9789863153337</v>
          </cell>
          <cell r="K1815">
            <v>2012</v>
          </cell>
          <cell r="L1815" t="str">
            <v>496</v>
          </cell>
        </row>
        <row r="1816">
          <cell r="J1816" t="str">
            <v>9789863152019</v>
          </cell>
          <cell r="K1816">
            <v>2012</v>
          </cell>
          <cell r="L1816" t="str">
            <v>805.1</v>
          </cell>
        </row>
        <row r="1817">
          <cell r="J1817" t="str">
            <v>9789863153108</v>
          </cell>
          <cell r="K1817">
            <v>2012</v>
          </cell>
          <cell r="L1817" t="str">
            <v>494.022</v>
          </cell>
        </row>
        <row r="1818">
          <cell r="J1818" t="str">
            <v>9789863153092</v>
          </cell>
          <cell r="K1818">
            <v>2012</v>
          </cell>
          <cell r="L1818" t="str">
            <v>528.3022</v>
          </cell>
        </row>
        <row r="1819">
          <cell r="J1819" t="str">
            <v>9789863152422</v>
          </cell>
          <cell r="K1819">
            <v>2012</v>
          </cell>
          <cell r="L1819" t="str">
            <v>805.189</v>
          </cell>
        </row>
        <row r="1820">
          <cell r="J1820" t="str">
            <v>9789863152989</v>
          </cell>
          <cell r="K1820">
            <v>2012</v>
          </cell>
          <cell r="L1820" t="str">
            <v>494.022</v>
          </cell>
        </row>
        <row r="1821">
          <cell r="J1821" t="str">
            <v>9789863153054</v>
          </cell>
          <cell r="K1821">
            <v>2012</v>
          </cell>
          <cell r="L1821" t="str">
            <v>494.4</v>
          </cell>
        </row>
        <row r="1822">
          <cell r="J1822" t="str">
            <v>9789863152835</v>
          </cell>
          <cell r="K1822">
            <v>2012</v>
          </cell>
          <cell r="L1822" t="str">
            <v>588</v>
          </cell>
        </row>
        <row r="1823">
          <cell r="J1823" t="str">
            <v>9789863152576</v>
          </cell>
          <cell r="K1823">
            <v>2012</v>
          </cell>
          <cell r="L1823" t="str">
            <v>802.7</v>
          </cell>
        </row>
        <row r="1824">
          <cell r="J1824" t="str">
            <v>9789863152552</v>
          </cell>
          <cell r="K1824">
            <v>2012</v>
          </cell>
          <cell r="L1824" t="str">
            <v>802</v>
          </cell>
        </row>
        <row r="1825">
          <cell r="J1825" t="str">
            <v>9789863152675</v>
          </cell>
          <cell r="K1825">
            <v>2012</v>
          </cell>
          <cell r="L1825" t="str">
            <v>580.22</v>
          </cell>
        </row>
        <row r="1826">
          <cell r="J1826" t="str">
            <v>9789862618264</v>
          </cell>
          <cell r="K1826">
            <v>2012</v>
          </cell>
          <cell r="L1826" t="str">
            <v>575.86</v>
          </cell>
        </row>
        <row r="1827">
          <cell r="J1827" t="str">
            <v>9789863152941</v>
          </cell>
          <cell r="K1827">
            <v>2012</v>
          </cell>
          <cell r="L1827" t="str">
            <v>572.022</v>
          </cell>
        </row>
        <row r="1828">
          <cell r="J1828" t="str">
            <v>9789863152866</v>
          </cell>
          <cell r="K1828">
            <v>2012</v>
          </cell>
          <cell r="L1828" t="str">
            <v>581.2022</v>
          </cell>
        </row>
        <row r="1829">
          <cell r="J1829" t="str">
            <v>9789863152002</v>
          </cell>
          <cell r="K1829">
            <v>2012</v>
          </cell>
          <cell r="L1829" t="str">
            <v>805.189</v>
          </cell>
        </row>
        <row r="1830">
          <cell r="J1830" t="str">
            <v>9789863151913</v>
          </cell>
          <cell r="K1830">
            <v>2012</v>
          </cell>
          <cell r="L1830" t="str">
            <v>802.791</v>
          </cell>
        </row>
        <row r="1831">
          <cell r="J1831" t="str">
            <v>9789863151869</v>
          </cell>
          <cell r="K1831">
            <v>2012</v>
          </cell>
          <cell r="L1831" t="str">
            <v>802.7</v>
          </cell>
        </row>
        <row r="1832">
          <cell r="J1832" t="str">
            <v>9789863152606</v>
          </cell>
          <cell r="K1832">
            <v>2012</v>
          </cell>
          <cell r="L1832" t="str">
            <v>540.022</v>
          </cell>
        </row>
        <row r="1833">
          <cell r="J1833" t="str">
            <v>9789863152897</v>
          </cell>
          <cell r="K1833">
            <v>2012</v>
          </cell>
          <cell r="L1833" t="str">
            <v>557.61</v>
          </cell>
        </row>
        <row r="1834">
          <cell r="J1834" t="str">
            <v>9789863153429</v>
          </cell>
          <cell r="K1834">
            <v>2012</v>
          </cell>
          <cell r="L1834" t="str">
            <v>805.1</v>
          </cell>
        </row>
        <row r="1835">
          <cell r="J1835" t="str">
            <v>9789863153009</v>
          </cell>
          <cell r="K1835">
            <v>2012</v>
          </cell>
          <cell r="L1835" t="str">
            <v>557.61</v>
          </cell>
        </row>
        <row r="1836">
          <cell r="J1836" t="str">
            <v>9789863153368</v>
          </cell>
          <cell r="K1836">
            <v>2012</v>
          </cell>
          <cell r="L1836" t="str">
            <v>584</v>
          </cell>
        </row>
        <row r="1837">
          <cell r="J1837" t="str">
            <v>9789863153153</v>
          </cell>
          <cell r="K1837">
            <v>2012</v>
          </cell>
          <cell r="L1837" t="str">
            <v>716</v>
          </cell>
        </row>
        <row r="1838">
          <cell r="J1838" t="str">
            <v>9789863152873</v>
          </cell>
          <cell r="K1838">
            <v>2012</v>
          </cell>
          <cell r="L1838" t="str">
            <v>557.61</v>
          </cell>
        </row>
        <row r="1839">
          <cell r="J1839" t="str">
            <v>9789863153498</v>
          </cell>
          <cell r="K1839">
            <v>2012</v>
          </cell>
          <cell r="L1839" t="str">
            <v>494</v>
          </cell>
        </row>
        <row r="1840">
          <cell r="J1840" t="str">
            <v>9789863153290</v>
          </cell>
          <cell r="K1840">
            <v>2012</v>
          </cell>
          <cell r="L1840" t="str">
            <v>494</v>
          </cell>
        </row>
        <row r="1841">
          <cell r="J1841" t="str">
            <v>9789863152156</v>
          </cell>
          <cell r="K1841">
            <v>2012</v>
          </cell>
          <cell r="L1841" t="str">
            <v>580.22</v>
          </cell>
        </row>
        <row r="1842">
          <cell r="J1842" t="str">
            <v>9789863153061</v>
          </cell>
          <cell r="K1842">
            <v>2012</v>
          </cell>
          <cell r="L1842" t="str">
            <v>528.3</v>
          </cell>
        </row>
        <row r="1843">
          <cell r="J1843" t="str">
            <v>9789865993719</v>
          </cell>
          <cell r="K1843">
            <v>2012</v>
          </cell>
          <cell r="L1843" t="str">
            <v>805.1022</v>
          </cell>
        </row>
        <row r="1844">
          <cell r="J1844" t="str">
            <v>9789863152279</v>
          </cell>
          <cell r="K1844">
            <v>2012</v>
          </cell>
          <cell r="L1844" t="str">
            <v>495.1</v>
          </cell>
        </row>
        <row r="1845">
          <cell r="J1845" t="str">
            <v>9789863152910</v>
          </cell>
          <cell r="K1845">
            <v>2012</v>
          </cell>
          <cell r="L1845" t="str">
            <v>802.8</v>
          </cell>
        </row>
        <row r="1846">
          <cell r="J1846" t="str">
            <v>9789863152798</v>
          </cell>
          <cell r="K1846">
            <v>2012</v>
          </cell>
          <cell r="L1846" t="str">
            <v>805.18</v>
          </cell>
        </row>
        <row r="1847">
          <cell r="J1847" t="str">
            <v>9789863152774</v>
          </cell>
          <cell r="K1847">
            <v>2012</v>
          </cell>
          <cell r="L1847" t="str">
            <v>580</v>
          </cell>
        </row>
        <row r="1848">
          <cell r="J1848" t="str">
            <v>9789863152408</v>
          </cell>
          <cell r="K1848">
            <v>2012</v>
          </cell>
          <cell r="L1848" t="str">
            <v>588.022</v>
          </cell>
        </row>
        <row r="1849">
          <cell r="J1849" t="str">
            <v>9789862618097</v>
          </cell>
          <cell r="K1849">
            <v>2012</v>
          </cell>
          <cell r="L1849" t="str">
            <v>495</v>
          </cell>
        </row>
        <row r="1850">
          <cell r="J1850" t="str">
            <v>9789865993757</v>
          </cell>
          <cell r="K1850">
            <v>2012</v>
          </cell>
          <cell r="L1850" t="str">
            <v>179.2036</v>
          </cell>
        </row>
        <row r="1851">
          <cell r="J1851" t="str">
            <v>9789862617724</v>
          </cell>
          <cell r="K1851">
            <v>2012</v>
          </cell>
          <cell r="L1851" t="str">
            <v>802.7</v>
          </cell>
        </row>
        <row r="1852">
          <cell r="J1852" t="str">
            <v>9789863150282</v>
          </cell>
          <cell r="K1852">
            <v>2012</v>
          </cell>
          <cell r="L1852" t="str">
            <v>572.4022</v>
          </cell>
        </row>
        <row r="1853">
          <cell r="J1853" t="str">
            <v>9789865993320</v>
          </cell>
          <cell r="K1853">
            <v>2012</v>
          </cell>
          <cell r="L1853" t="str">
            <v>802.791</v>
          </cell>
        </row>
        <row r="1854">
          <cell r="J1854" t="str">
            <v>9789863150374</v>
          </cell>
          <cell r="K1854">
            <v>2012</v>
          </cell>
          <cell r="L1854" t="str">
            <v>547.022</v>
          </cell>
        </row>
        <row r="1855">
          <cell r="J1855" t="str">
            <v>9789865993795</v>
          </cell>
          <cell r="K1855">
            <v>2012</v>
          </cell>
          <cell r="L1855" t="str">
            <v>567.022</v>
          </cell>
        </row>
        <row r="1856">
          <cell r="J1856" t="str">
            <v>9789863150572</v>
          </cell>
          <cell r="K1856">
            <v>2012</v>
          </cell>
          <cell r="L1856" t="str">
            <v>567</v>
          </cell>
        </row>
        <row r="1857">
          <cell r="J1857" t="str">
            <v>9789865993306</v>
          </cell>
          <cell r="K1857">
            <v>2012</v>
          </cell>
          <cell r="L1857" t="str">
            <v>536.33</v>
          </cell>
        </row>
        <row r="1858">
          <cell r="J1858" t="str">
            <v>9789865993108</v>
          </cell>
          <cell r="K1858">
            <v>2012</v>
          </cell>
          <cell r="L1858" t="str">
            <v>584</v>
          </cell>
        </row>
        <row r="1859">
          <cell r="J1859" t="str">
            <v>9789863150312</v>
          </cell>
          <cell r="K1859">
            <v>2012</v>
          </cell>
          <cell r="L1859" t="str">
            <v>572</v>
          </cell>
        </row>
        <row r="1860">
          <cell r="J1860" t="str">
            <v>9789863150589</v>
          </cell>
          <cell r="K1860">
            <v>2012</v>
          </cell>
          <cell r="L1860" t="str">
            <v>547</v>
          </cell>
        </row>
        <row r="1861">
          <cell r="J1861" t="str">
            <v>9789865993184</v>
          </cell>
          <cell r="K1861">
            <v>2012</v>
          </cell>
          <cell r="L1861" t="str">
            <v>802.8</v>
          </cell>
        </row>
        <row r="1862">
          <cell r="J1862" t="str">
            <v>9789865993207</v>
          </cell>
          <cell r="K1862">
            <v>2012</v>
          </cell>
          <cell r="L1862" t="str">
            <v>572.2</v>
          </cell>
        </row>
        <row r="1863">
          <cell r="J1863" t="str">
            <v>9789865993900</v>
          </cell>
          <cell r="K1863">
            <v>2012</v>
          </cell>
          <cell r="L1863" t="str">
            <v>561.022</v>
          </cell>
        </row>
        <row r="1864">
          <cell r="J1864" t="str">
            <v>9789865993771</v>
          </cell>
          <cell r="K1864">
            <v>2012</v>
          </cell>
          <cell r="L1864" t="str">
            <v>495.2</v>
          </cell>
        </row>
        <row r="1865">
          <cell r="J1865" t="str">
            <v>9789862617090</v>
          </cell>
          <cell r="K1865">
            <v>2012</v>
          </cell>
          <cell r="L1865" t="str">
            <v>992.5</v>
          </cell>
        </row>
        <row r="1866">
          <cell r="J1866" t="str">
            <v>9789208021017</v>
          </cell>
          <cell r="K1866">
            <v>2012</v>
          </cell>
          <cell r="L1866" t="str">
            <v>992.5</v>
          </cell>
        </row>
        <row r="1867">
          <cell r="J1867" t="str">
            <v>9789862617144</v>
          </cell>
          <cell r="K1867">
            <v>2012</v>
          </cell>
          <cell r="L1867" t="str">
            <v>992</v>
          </cell>
        </row>
        <row r="1868">
          <cell r="J1868" t="str">
            <v>9789862617335</v>
          </cell>
          <cell r="K1868">
            <v>2012</v>
          </cell>
          <cell r="L1868" t="str">
            <v>992.5</v>
          </cell>
        </row>
        <row r="1869">
          <cell r="J1869" t="str">
            <v>9789862617038</v>
          </cell>
          <cell r="K1869">
            <v>2012</v>
          </cell>
          <cell r="L1869" t="str">
            <v>992.2</v>
          </cell>
        </row>
        <row r="1870">
          <cell r="J1870" t="str">
            <v>9789865993191</v>
          </cell>
          <cell r="K1870">
            <v>2012</v>
          </cell>
          <cell r="L1870" t="str">
            <v>805.189</v>
          </cell>
        </row>
        <row r="1871">
          <cell r="J1871" t="str">
            <v>9789863150657</v>
          </cell>
          <cell r="K1871">
            <v>2012</v>
          </cell>
          <cell r="L1871" t="str">
            <v>573.26023</v>
          </cell>
        </row>
        <row r="1872">
          <cell r="J1872" t="str">
            <v>9789863153399</v>
          </cell>
          <cell r="K1872">
            <v>2012</v>
          </cell>
          <cell r="L1872" t="str">
            <v>330</v>
          </cell>
        </row>
        <row r="1873">
          <cell r="J1873" t="str">
            <v>9789863153344</v>
          </cell>
          <cell r="K1873">
            <v>2012</v>
          </cell>
          <cell r="L1873" t="str">
            <v>448.87</v>
          </cell>
        </row>
        <row r="1874">
          <cell r="J1874" t="str">
            <v>9789863153023</v>
          </cell>
          <cell r="K1874">
            <v>2012</v>
          </cell>
          <cell r="L1874" t="str">
            <v>593.57022</v>
          </cell>
        </row>
        <row r="1875">
          <cell r="J1875" t="str">
            <v>9789863153207</v>
          </cell>
          <cell r="K1875">
            <v>2012</v>
          </cell>
          <cell r="L1875" t="str">
            <v>560</v>
          </cell>
        </row>
        <row r="1876">
          <cell r="J1876" t="str">
            <v>9789863153511</v>
          </cell>
          <cell r="K1876">
            <v>2012</v>
          </cell>
          <cell r="L1876" t="str">
            <v>529.9857</v>
          </cell>
        </row>
        <row r="1877">
          <cell r="J1877" t="str">
            <v>9789863153504</v>
          </cell>
          <cell r="K1877">
            <v>2012</v>
          </cell>
          <cell r="L1877" t="str">
            <v>547</v>
          </cell>
        </row>
        <row r="1878">
          <cell r="J1878" t="str">
            <v>9789863153139</v>
          </cell>
          <cell r="K1878">
            <v>2012</v>
          </cell>
          <cell r="L1878" t="str">
            <v>547</v>
          </cell>
        </row>
        <row r="1879">
          <cell r="J1879" t="str">
            <v>9789863152477</v>
          </cell>
          <cell r="K1879">
            <v>2012</v>
          </cell>
          <cell r="L1879" t="str">
            <v>526.022</v>
          </cell>
        </row>
        <row r="1880">
          <cell r="J1880" t="str">
            <v>9789863153320</v>
          </cell>
          <cell r="K1880">
            <v>2012</v>
          </cell>
          <cell r="L1880" t="str">
            <v>573.4</v>
          </cell>
        </row>
        <row r="1881">
          <cell r="J1881" t="str">
            <v>9789863153313</v>
          </cell>
          <cell r="K1881">
            <v>2012</v>
          </cell>
          <cell r="L1881" t="str">
            <v>573.4</v>
          </cell>
        </row>
        <row r="1882">
          <cell r="J1882" t="str">
            <v>9789863153375</v>
          </cell>
          <cell r="K1882">
            <v>2012</v>
          </cell>
          <cell r="L1882" t="str">
            <v>573.4</v>
          </cell>
        </row>
        <row r="1883">
          <cell r="J1883" t="str">
            <v>9789863153047</v>
          </cell>
          <cell r="K1883">
            <v>2012</v>
          </cell>
          <cell r="L1883" t="str">
            <v>562.33</v>
          </cell>
        </row>
        <row r="1884">
          <cell r="J1884" t="str">
            <v>9789863154747</v>
          </cell>
          <cell r="K1884">
            <v>2012</v>
          </cell>
          <cell r="L1884" t="str">
            <v>573.26023</v>
          </cell>
        </row>
        <row r="1885">
          <cell r="J1885" t="str">
            <v>9789863153122</v>
          </cell>
          <cell r="K1885">
            <v>2012</v>
          </cell>
          <cell r="L1885" t="str">
            <v>179.2</v>
          </cell>
        </row>
        <row r="1886">
          <cell r="J1886" t="str">
            <v>9789576967153</v>
          </cell>
          <cell r="K1886">
            <v>2012</v>
          </cell>
          <cell r="L1886" t="str">
            <v>575.1</v>
          </cell>
        </row>
        <row r="1887">
          <cell r="J1887" t="str">
            <v>9789576967238</v>
          </cell>
          <cell r="K1887">
            <v>2012</v>
          </cell>
          <cell r="L1887" t="str">
            <v>575.1</v>
          </cell>
        </row>
        <row r="1888">
          <cell r="J1888" t="str">
            <v>9789868582811</v>
          </cell>
          <cell r="K1888">
            <v>2012</v>
          </cell>
          <cell r="L1888" t="str">
            <v>573.07</v>
          </cell>
        </row>
        <row r="1889">
          <cell r="J1889" t="str">
            <v>9789881615015</v>
          </cell>
          <cell r="K1889">
            <v>2012</v>
          </cell>
          <cell r="L1889" t="str">
            <v>805.188</v>
          </cell>
        </row>
        <row r="1890">
          <cell r="J1890" t="str">
            <v>9789861849645</v>
          </cell>
          <cell r="K1890">
            <v>2012</v>
          </cell>
          <cell r="L1890" t="str">
            <v>805.188</v>
          </cell>
        </row>
        <row r="1891">
          <cell r="J1891" t="str">
            <v>9789866963469</v>
          </cell>
          <cell r="K1891">
            <v>2012</v>
          </cell>
          <cell r="L1891" t="str">
            <v>805.18</v>
          </cell>
        </row>
        <row r="1892">
          <cell r="J1892" t="str">
            <v>9789861849553</v>
          </cell>
          <cell r="K1892">
            <v>2012</v>
          </cell>
          <cell r="L1892" t="str">
            <v>805.18</v>
          </cell>
        </row>
        <row r="1893">
          <cell r="J1893" t="str">
            <v>9789863180074</v>
          </cell>
          <cell r="K1893">
            <v>2012</v>
          </cell>
          <cell r="L1893" t="str">
            <v>805.18</v>
          </cell>
        </row>
        <row r="1894">
          <cell r="J1894" t="str">
            <v>9789861849898</v>
          </cell>
          <cell r="K1894">
            <v>2012</v>
          </cell>
          <cell r="L1894" t="str">
            <v>803.18</v>
          </cell>
        </row>
        <row r="1895">
          <cell r="J1895" t="str">
            <v>9789863180296</v>
          </cell>
          <cell r="K1895">
            <v>2012</v>
          </cell>
          <cell r="L1895" t="str">
            <v>805.18</v>
          </cell>
        </row>
        <row r="1896">
          <cell r="J1896" t="str">
            <v>9789861974514</v>
          </cell>
          <cell r="K1896">
            <v>2012</v>
          </cell>
          <cell r="L1896" t="str">
            <v>805.12</v>
          </cell>
        </row>
        <row r="1897">
          <cell r="J1897" t="str">
            <v>9789861974637</v>
          </cell>
          <cell r="K1897">
            <v>2012</v>
          </cell>
          <cell r="L1897" t="str">
            <v>856.8</v>
          </cell>
        </row>
        <row r="1898">
          <cell r="J1898" t="str">
            <v>9789861974644</v>
          </cell>
          <cell r="K1898">
            <v>2012</v>
          </cell>
          <cell r="L1898" t="str">
            <v>859.6</v>
          </cell>
        </row>
        <row r="1899">
          <cell r="J1899" t="str">
            <v>9789868808621</v>
          </cell>
          <cell r="K1899">
            <v>2012</v>
          </cell>
          <cell r="L1899" t="str">
            <v>293.3</v>
          </cell>
        </row>
        <row r="1900">
          <cell r="J1900" t="str">
            <v>9789861974781</v>
          </cell>
          <cell r="K1900">
            <v>2012</v>
          </cell>
          <cell r="L1900" t="str">
            <v>325.96</v>
          </cell>
        </row>
        <row r="1901">
          <cell r="J1901" t="str">
            <v>9789868808614</v>
          </cell>
          <cell r="K1901">
            <v>2012</v>
          </cell>
          <cell r="L1901" t="str">
            <v>856.8</v>
          </cell>
        </row>
        <row r="1902">
          <cell r="J1902" t="str">
            <v>9789861974675</v>
          </cell>
          <cell r="K1902">
            <v>2012</v>
          </cell>
          <cell r="L1902" t="str">
            <v>805.18</v>
          </cell>
        </row>
        <row r="1903">
          <cell r="J1903" t="str">
            <v>9789861974811</v>
          </cell>
          <cell r="K1903">
            <v>2012</v>
          </cell>
          <cell r="L1903" t="str">
            <v>191.9</v>
          </cell>
        </row>
        <row r="1904">
          <cell r="J1904" t="str">
            <v>9789861974743</v>
          </cell>
          <cell r="K1904">
            <v>2012</v>
          </cell>
          <cell r="L1904" t="str">
            <v>859.6</v>
          </cell>
        </row>
        <row r="1905">
          <cell r="J1905" t="str">
            <v>9789861974804</v>
          </cell>
          <cell r="K1905">
            <v>2012</v>
          </cell>
          <cell r="L1905" t="str">
            <v>176.4</v>
          </cell>
        </row>
        <row r="1906">
          <cell r="J1906" t="str">
            <v>9789861974842</v>
          </cell>
          <cell r="K1906">
            <v>2012</v>
          </cell>
          <cell r="L1906" t="str">
            <v>857.7</v>
          </cell>
        </row>
        <row r="1907">
          <cell r="J1907" t="str">
            <v>9789861974545</v>
          </cell>
          <cell r="K1907">
            <v>2012</v>
          </cell>
          <cell r="L1907" t="str">
            <v>805.12</v>
          </cell>
        </row>
        <row r="1908">
          <cell r="J1908" t="str">
            <v>9789861974651</v>
          </cell>
          <cell r="K1908">
            <v>2012</v>
          </cell>
          <cell r="L1908" t="str">
            <v>805.12</v>
          </cell>
        </row>
        <row r="1909">
          <cell r="J1909" t="str">
            <v>9789861974828</v>
          </cell>
          <cell r="K1909">
            <v>2012</v>
          </cell>
          <cell r="L1909" t="str">
            <v>859.6</v>
          </cell>
        </row>
        <row r="1910">
          <cell r="J1910" t="str">
            <v>9789861974705</v>
          </cell>
          <cell r="K1910">
            <v>2012</v>
          </cell>
          <cell r="L1910" t="str">
            <v>857.7</v>
          </cell>
        </row>
        <row r="1911">
          <cell r="J1911" t="str">
            <v>9789868808607</v>
          </cell>
          <cell r="K1911">
            <v>2012</v>
          </cell>
          <cell r="L1911" t="str">
            <v>856.8</v>
          </cell>
        </row>
        <row r="1912">
          <cell r="J1912" t="str">
            <v>9789861974606</v>
          </cell>
          <cell r="K1912">
            <v>2012</v>
          </cell>
          <cell r="L1912" t="str">
            <v>523.313</v>
          </cell>
        </row>
        <row r="1913">
          <cell r="J1913" t="str">
            <v>9789861974668</v>
          </cell>
          <cell r="K1913">
            <v>2012</v>
          </cell>
          <cell r="L1913" t="str">
            <v>309.9</v>
          </cell>
        </row>
        <row r="1914">
          <cell r="J1914" t="str">
            <v>9789861974460</v>
          </cell>
          <cell r="K1914">
            <v>2012</v>
          </cell>
          <cell r="L1914" t="str">
            <v>781.054</v>
          </cell>
        </row>
        <row r="1915">
          <cell r="J1915" t="str">
            <v>9789861974491</v>
          </cell>
          <cell r="K1915">
            <v>2012</v>
          </cell>
          <cell r="L1915" t="str">
            <v>177.2</v>
          </cell>
        </row>
        <row r="1916">
          <cell r="J1916" t="str">
            <v>9789861974552</v>
          </cell>
          <cell r="K1916">
            <v>2012</v>
          </cell>
          <cell r="L1916" t="str">
            <v>855</v>
          </cell>
        </row>
        <row r="1917">
          <cell r="J1917" t="str">
            <v>9789861974620</v>
          </cell>
          <cell r="K1917">
            <v>2012</v>
          </cell>
          <cell r="L1917" t="str">
            <v>856.8</v>
          </cell>
        </row>
        <row r="1918">
          <cell r="J1918" t="str">
            <v>9789861974507</v>
          </cell>
          <cell r="K1918">
            <v>2012</v>
          </cell>
          <cell r="L1918" t="str">
            <v>859.6</v>
          </cell>
        </row>
        <row r="1919">
          <cell r="J1919" t="str">
            <v>9789861974576</v>
          </cell>
          <cell r="K1919">
            <v>2012</v>
          </cell>
          <cell r="L1919" t="str">
            <v>292.22</v>
          </cell>
        </row>
        <row r="1920">
          <cell r="J1920" t="str">
            <v>9789861974521</v>
          </cell>
          <cell r="K1920">
            <v>2012</v>
          </cell>
          <cell r="L1920" t="str">
            <v>859.6</v>
          </cell>
        </row>
        <row r="1921">
          <cell r="J1921" t="str">
            <v>9789861974613</v>
          </cell>
          <cell r="K1921">
            <v>2012</v>
          </cell>
          <cell r="L1921" t="str">
            <v>805.123</v>
          </cell>
        </row>
        <row r="1922">
          <cell r="J1922" t="str">
            <v>9789861974767</v>
          </cell>
          <cell r="K1922">
            <v>2012</v>
          </cell>
          <cell r="L1922" t="str">
            <v>528.2</v>
          </cell>
        </row>
        <row r="1923">
          <cell r="J1923" t="str">
            <v>9789861974774</v>
          </cell>
          <cell r="K1923">
            <v>2012</v>
          </cell>
          <cell r="L1923" t="str">
            <v>544.37</v>
          </cell>
        </row>
        <row r="1924">
          <cell r="J1924" t="str">
            <v>9789861974538</v>
          </cell>
          <cell r="K1924">
            <v>2012</v>
          </cell>
          <cell r="L1924" t="str">
            <v>418.91</v>
          </cell>
        </row>
        <row r="1925">
          <cell r="J1925" t="str">
            <v>9789861974996</v>
          </cell>
          <cell r="K1925">
            <v>2012</v>
          </cell>
          <cell r="L1925" t="str">
            <v>859.6</v>
          </cell>
        </row>
        <row r="1926">
          <cell r="J1926" t="str">
            <v>9789861974941</v>
          </cell>
          <cell r="K1926">
            <v>2012</v>
          </cell>
          <cell r="L1926" t="str">
            <v>528.2</v>
          </cell>
        </row>
        <row r="1927">
          <cell r="J1927" t="str">
            <v>9789861975108</v>
          </cell>
          <cell r="K1927">
            <v>2012</v>
          </cell>
          <cell r="L1927" t="str">
            <v>177.2</v>
          </cell>
        </row>
        <row r="1928">
          <cell r="J1928" t="str">
            <v>9789868827103</v>
          </cell>
          <cell r="K1928">
            <v>2012</v>
          </cell>
          <cell r="L1928" t="str">
            <v>192.32</v>
          </cell>
        </row>
        <row r="1929">
          <cell r="J1929" t="str">
            <v>9789861975092</v>
          </cell>
          <cell r="K1929">
            <v>2012</v>
          </cell>
          <cell r="L1929" t="str">
            <v>226.65</v>
          </cell>
        </row>
        <row r="1930">
          <cell r="J1930" t="str">
            <v>9789861974972</v>
          </cell>
          <cell r="K1930">
            <v>2012</v>
          </cell>
          <cell r="L1930" t="str">
            <v>494</v>
          </cell>
        </row>
        <row r="1931">
          <cell r="J1931" t="str">
            <v>9789868808690</v>
          </cell>
          <cell r="K1931">
            <v>2012</v>
          </cell>
          <cell r="L1931" t="str">
            <v>857.7</v>
          </cell>
        </row>
        <row r="1932">
          <cell r="J1932" t="str">
            <v>9789868827134</v>
          </cell>
          <cell r="K1932">
            <v>2012</v>
          </cell>
          <cell r="L1932" t="str">
            <v>857.7</v>
          </cell>
        </row>
        <row r="1933">
          <cell r="J1933" t="str">
            <v>9789868827141</v>
          </cell>
          <cell r="K1933">
            <v>2012</v>
          </cell>
          <cell r="L1933" t="str">
            <v>857.7</v>
          </cell>
        </row>
        <row r="1934">
          <cell r="J1934" t="str">
            <v>9789868844704</v>
          </cell>
          <cell r="K1934">
            <v>2012</v>
          </cell>
          <cell r="L1934" t="str">
            <v>857.7</v>
          </cell>
        </row>
        <row r="1935">
          <cell r="J1935" t="str">
            <v>9789868844773</v>
          </cell>
          <cell r="K1935">
            <v>2012</v>
          </cell>
          <cell r="L1935" t="str">
            <v>857.7</v>
          </cell>
        </row>
        <row r="1936">
          <cell r="J1936" t="str">
            <v>9789865913007</v>
          </cell>
          <cell r="K1936">
            <v>2012</v>
          </cell>
          <cell r="L1936" t="str">
            <v>857.7</v>
          </cell>
        </row>
        <row r="1937">
          <cell r="J1937" t="str">
            <v>9789861975030</v>
          </cell>
          <cell r="K1937">
            <v>2012</v>
          </cell>
          <cell r="L1937" t="str">
            <v>857.7</v>
          </cell>
        </row>
        <row r="1938">
          <cell r="J1938" t="str">
            <v>9789861975122</v>
          </cell>
          <cell r="K1938">
            <v>2012</v>
          </cell>
          <cell r="L1938" t="str">
            <v>859.6</v>
          </cell>
        </row>
        <row r="1939">
          <cell r="J1939" t="str">
            <v>9789861974866</v>
          </cell>
          <cell r="K1939">
            <v>2012</v>
          </cell>
          <cell r="L1939" t="str">
            <v>411.38</v>
          </cell>
        </row>
        <row r="1940">
          <cell r="J1940" t="str">
            <v>9789868827165</v>
          </cell>
          <cell r="K1940">
            <v>2012</v>
          </cell>
          <cell r="L1940" t="str">
            <v>856.8</v>
          </cell>
        </row>
        <row r="1941">
          <cell r="J1941" t="str">
            <v>9789868827158</v>
          </cell>
          <cell r="K1941">
            <v>2012</v>
          </cell>
          <cell r="L1941" t="str">
            <v>856.8</v>
          </cell>
        </row>
        <row r="1942">
          <cell r="J1942" t="str">
            <v>9789861975115</v>
          </cell>
          <cell r="K1942">
            <v>2012</v>
          </cell>
          <cell r="L1942" t="str">
            <v>413.21</v>
          </cell>
        </row>
        <row r="1943">
          <cell r="J1943" t="str">
            <v>9789868844711</v>
          </cell>
          <cell r="K1943">
            <v>2012</v>
          </cell>
          <cell r="L1943" t="str">
            <v>192.32</v>
          </cell>
        </row>
        <row r="1944">
          <cell r="J1944" t="str">
            <v>9789868808683</v>
          </cell>
          <cell r="K1944">
            <v>2012</v>
          </cell>
          <cell r="L1944" t="str">
            <v>857.7</v>
          </cell>
        </row>
        <row r="1945">
          <cell r="J1945" t="str">
            <v>9789861975061</v>
          </cell>
          <cell r="K1945">
            <v>2012</v>
          </cell>
          <cell r="L1945" t="str">
            <v>805.12</v>
          </cell>
        </row>
        <row r="1946">
          <cell r="J1946" t="str">
            <v>9789861974903</v>
          </cell>
          <cell r="K1946">
            <v>2012</v>
          </cell>
          <cell r="L1946" t="str">
            <v>411.77</v>
          </cell>
        </row>
        <row r="1947">
          <cell r="J1947" t="str">
            <v>9789865913113</v>
          </cell>
          <cell r="K1947">
            <v>2012</v>
          </cell>
          <cell r="L1947" t="str">
            <v>857.7</v>
          </cell>
        </row>
        <row r="1948">
          <cell r="J1948" t="str">
            <v>9789865913120</v>
          </cell>
          <cell r="K1948">
            <v>2012</v>
          </cell>
          <cell r="L1948" t="str">
            <v>857.7</v>
          </cell>
        </row>
        <row r="1949">
          <cell r="J1949" t="str">
            <v>9789865913045</v>
          </cell>
          <cell r="K1949">
            <v>2012</v>
          </cell>
          <cell r="L1949" t="str">
            <v>857.7</v>
          </cell>
        </row>
        <row r="1950">
          <cell r="J1950" t="str">
            <v>9789865913052</v>
          </cell>
          <cell r="K1950">
            <v>2012</v>
          </cell>
          <cell r="L1950" t="str">
            <v>857.7</v>
          </cell>
        </row>
        <row r="1951">
          <cell r="J1951" t="str">
            <v>9789865913151</v>
          </cell>
          <cell r="K1951">
            <v>2012</v>
          </cell>
          <cell r="L1951" t="str">
            <v>857.7</v>
          </cell>
        </row>
        <row r="1952">
          <cell r="J1952" t="str">
            <v>9789865913243</v>
          </cell>
          <cell r="K1952">
            <v>2012</v>
          </cell>
          <cell r="L1952" t="str">
            <v>857.7</v>
          </cell>
        </row>
        <row r="1953">
          <cell r="J1953" t="str">
            <v>9789865913250</v>
          </cell>
          <cell r="K1953">
            <v>2012</v>
          </cell>
          <cell r="L1953" t="str">
            <v>857.7</v>
          </cell>
        </row>
        <row r="1954">
          <cell r="J1954" t="str">
            <v>9789865913038</v>
          </cell>
          <cell r="K1954">
            <v>2012</v>
          </cell>
          <cell r="L1954" t="str">
            <v>857.7</v>
          </cell>
        </row>
        <row r="1955">
          <cell r="J1955" t="str">
            <v>9789865913137</v>
          </cell>
          <cell r="K1955">
            <v>2012</v>
          </cell>
          <cell r="L1955" t="str">
            <v>857.7</v>
          </cell>
        </row>
        <row r="1956">
          <cell r="J1956" t="str">
            <v>9789868844797</v>
          </cell>
          <cell r="K1956">
            <v>2012</v>
          </cell>
          <cell r="L1956" t="str">
            <v>857.7</v>
          </cell>
        </row>
        <row r="1957">
          <cell r="J1957" t="str">
            <v>9789865913144</v>
          </cell>
          <cell r="K1957">
            <v>2012</v>
          </cell>
          <cell r="L1957" t="str">
            <v>857.7</v>
          </cell>
        </row>
        <row r="1958">
          <cell r="J1958" t="str">
            <v>9789865913168</v>
          </cell>
          <cell r="K1958">
            <v>2012</v>
          </cell>
          <cell r="L1958" t="str">
            <v>857.7</v>
          </cell>
        </row>
        <row r="1959">
          <cell r="J1959" t="str">
            <v>9789865913175</v>
          </cell>
          <cell r="K1959">
            <v>2012</v>
          </cell>
          <cell r="L1959" t="str">
            <v>857.7</v>
          </cell>
        </row>
        <row r="1960">
          <cell r="J1960" t="str">
            <v>9789865913090</v>
          </cell>
          <cell r="K1960">
            <v>2012</v>
          </cell>
          <cell r="L1960" t="str">
            <v>856.8</v>
          </cell>
        </row>
        <row r="1961">
          <cell r="J1961" t="str">
            <v>9789865913229</v>
          </cell>
          <cell r="K1961">
            <v>2012</v>
          </cell>
          <cell r="L1961" t="str">
            <v>856.8</v>
          </cell>
        </row>
        <row r="1962">
          <cell r="J1962" t="str">
            <v>9789865913014</v>
          </cell>
          <cell r="K1962">
            <v>2012</v>
          </cell>
          <cell r="L1962" t="str">
            <v>173.7</v>
          </cell>
        </row>
        <row r="1963">
          <cell r="J1963" t="str">
            <v>9789865913236</v>
          </cell>
          <cell r="K1963">
            <v>2012</v>
          </cell>
          <cell r="L1963" t="str">
            <v>856.8</v>
          </cell>
        </row>
        <row r="1964">
          <cell r="J1964" t="str">
            <v>9789865913106</v>
          </cell>
          <cell r="K1964">
            <v>2012</v>
          </cell>
          <cell r="L1964" t="str">
            <v>856.8</v>
          </cell>
        </row>
        <row r="1965">
          <cell r="J1965" t="str">
            <v>9789861975153</v>
          </cell>
          <cell r="K1965">
            <v>2012</v>
          </cell>
          <cell r="L1965" t="str">
            <v>859.6</v>
          </cell>
        </row>
        <row r="1966">
          <cell r="J1966" t="str">
            <v>9789861975177</v>
          </cell>
          <cell r="K1966">
            <v>2012</v>
          </cell>
          <cell r="L1966" t="str">
            <v>563.5</v>
          </cell>
        </row>
        <row r="1967">
          <cell r="J1967" t="str">
            <v>9789861975221</v>
          </cell>
          <cell r="K1967">
            <v>2012</v>
          </cell>
          <cell r="L1967" t="str">
            <v>805.1892</v>
          </cell>
        </row>
        <row r="1968">
          <cell r="J1968" t="str">
            <v>9789861975238</v>
          </cell>
          <cell r="K1968">
            <v>2012</v>
          </cell>
          <cell r="L1968" t="str">
            <v>524.313</v>
          </cell>
        </row>
        <row r="1969">
          <cell r="J1969" t="str">
            <v>9789861975252</v>
          </cell>
          <cell r="K1969">
            <v>2012</v>
          </cell>
          <cell r="L1969" t="str">
            <v>191.9</v>
          </cell>
        </row>
        <row r="1970">
          <cell r="J1970" t="str">
            <v>9789861975139</v>
          </cell>
          <cell r="K1970">
            <v>2012</v>
          </cell>
          <cell r="L1970" t="str">
            <v>528.2</v>
          </cell>
        </row>
        <row r="1971">
          <cell r="J1971" t="str">
            <v>9789861975146</v>
          </cell>
          <cell r="K1971">
            <v>2012</v>
          </cell>
          <cell r="L1971" t="str">
            <v>805.16</v>
          </cell>
        </row>
        <row r="1972">
          <cell r="J1972" t="str">
            <v>9789861975245</v>
          </cell>
          <cell r="K1972">
            <v>2012</v>
          </cell>
          <cell r="L1972" t="str">
            <v>177</v>
          </cell>
        </row>
        <row r="1973">
          <cell r="J1973" t="str">
            <v>9789866260643</v>
          </cell>
          <cell r="K1973">
            <v>2012</v>
          </cell>
          <cell r="L1973" t="str">
            <v>741.1</v>
          </cell>
        </row>
        <row r="1974">
          <cell r="J1974" t="str">
            <v>9789866260667</v>
          </cell>
          <cell r="K1974">
            <v>2012</v>
          </cell>
          <cell r="L1974" t="str">
            <v>859.6</v>
          </cell>
        </row>
        <row r="1975">
          <cell r="J1975" t="str">
            <v>9789866260742</v>
          </cell>
          <cell r="K1975">
            <v>2012</v>
          </cell>
          <cell r="L1975" t="str">
            <v>859.6</v>
          </cell>
        </row>
        <row r="1976">
          <cell r="J1976" t="str">
            <v>9789866260735</v>
          </cell>
          <cell r="K1976">
            <v>2012</v>
          </cell>
          <cell r="L1976" t="str">
            <v>859.6</v>
          </cell>
        </row>
        <row r="1977">
          <cell r="J1977" t="str">
            <v>9789866260650</v>
          </cell>
          <cell r="K1977">
            <v>2012</v>
          </cell>
          <cell r="L1977" t="str">
            <v>857.7</v>
          </cell>
        </row>
        <row r="1978">
          <cell r="J1978" t="str">
            <v>9789866260698</v>
          </cell>
          <cell r="K1978">
            <v>2012</v>
          </cell>
          <cell r="L1978" t="str">
            <v>431.4</v>
          </cell>
        </row>
        <row r="1979">
          <cell r="J1979" t="str">
            <v>9789866260711</v>
          </cell>
          <cell r="K1979">
            <v>2012</v>
          </cell>
          <cell r="L1979" t="str">
            <v>859.6</v>
          </cell>
        </row>
        <row r="1980">
          <cell r="J1980" t="str">
            <v>9789866260681</v>
          </cell>
          <cell r="K1980">
            <v>2012</v>
          </cell>
          <cell r="L1980" t="str">
            <v>859.6</v>
          </cell>
        </row>
        <row r="1981">
          <cell r="J1981" t="str">
            <v>9789866260704</v>
          </cell>
          <cell r="K1981">
            <v>2012</v>
          </cell>
          <cell r="L1981" t="str">
            <v>859.6</v>
          </cell>
        </row>
        <row r="1982">
          <cell r="J1982" t="str">
            <v>9789866260674</v>
          </cell>
          <cell r="K1982">
            <v>2012</v>
          </cell>
          <cell r="L1982" t="str">
            <v>859.6</v>
          </cell>
        </row>
        <row r="1983">
          <cell r="J1983" t="str">
            <v>9789866260728</v>
          </cell>
          <cell r="K1983">
            <v>2012</v>
          </cell>
          <cell r="L1983" t="str">
            <v>859.6</v>
          </cell>
        </row>
        <row r="1984">
          <cell r="J1984" t="str">
            <v>9789866260957</v>
          </cell>
          <cell r="K1984">
            <v>2012</v>
          </cell>
          <cell r="L1984" t="str">
            <v>857.7</v>
          </cell>
        </row>
        <row r="1985">
          <cell r="J1985" t="str">
            <v>9789866260926</v>
          </cell>
          <cell r="K1985">
            <v>2012</v>
          </cell>
          <cell r="L1985" t="str">
            <v>192.12</v>
          </cell>
        </row>
        <row r="1986">
          <cell r="J1986" t="str">
            <v>9789866260933</v>
          </cell>
          <cell r="K1986">
            <v>2012</v>
          </cell>
          <cell r="L1986" t="str">
            <v>859.6</v>
          </cell>
        </row>
        <row r="1987">
          <cell r="J1987" t="str">
            <v>9789866260858</v>
          </cell>
          <cell r="K1987">
            <v>2012</v>
          </cell>
          <cell r="L1987" t="str">
            <v>859.6</v>
          </cell>
        </row>
        <row r="1988">
          <cell r="J1988" t="str">
            <v>9789866260810</v>
          </cell>
          <cell r="K1988">
            <v>2012</v>
          </cell>
          <cell r="L1988" t="str">
            <v>859.6</v>
          </cell>
        </row>
        <row r="1989">
          <cell r="J1989" t="str">
            <v>9789866260797</v>
          </cell>
          <cell r="K1989">
            <v>2012</v>
          </cell>
          <cell r="L1989" t="str">
            <v>859.6</v>
          </cell>
        </row>
        <row r="1990">
          <cell r="J1990" t="str">
            <v>9789866260773</v>
          </cell>
          <cell r="K1990">
            <v>2012</v>
          </cell>
          <cell r="L1990" t="str">
            <v>359.574</v>
          </cell>
        </row>
        <row r="1991">
          <cell r="J1991" t="str">
            <v>9789866260902</v>
          </cell>
          <cell r="K1991">
            <v>2012</v>
          </cell>
          <cell r="L1991" t="str">
            <v>400</v>
          </cell>
        </row>
        <row r="1992">
          <cell r="J1992" t="str">
            <v>9789866260780</v>
          </cell>
          <cell r="K1992">
            <v>2012</v>
          </cell>
          <cell r="L1992" t="str">
            <v>312</v>
          </cell>
        </row>
        <row r="1993">
          <cell r="J1993" t="str">
            <v>9789866260490</v>
          </cell>
          <cell r="K1993">
            <v>2012</v>
          </cell>
          <cell r="L1993" t="str">
            <v>859.6</v>
          </cell>
        </row>
        <row r="1994">
          <cell r="J1994" t="str">
            <v>9789866260940</v>
          </cell>
          <cell r="K1994">
            <v>2012</v>
          </cell>
          <cell r="L1994" t="str">
            <v>859.6</v>
          </cell>
        </row>
        <row r="1995">
          <cell r="J1995" t="str">
            <v>9789866260759</v>
          </cell>
          <cell r="K1995">
            <v>2012</v>
          </cell>
          <cell r="L1995" t="str">
            <v>859.6</v>
          </cell>
        </row>
        <row r="1996">
          <cell r="J1996" t="str">
            <v>9789866260827</v>
          </cell>
          <cell r="K1996">
            <v>2012</v>
          </cell>
          <cell r="L1996" t="str">
            <v>859.6</v>
          </cell>
        </row>
        <row r="1997">
          <cell r="J1997" t="str">
            <v>9789866260766</v>
          </cell>
          <cell r="K1997">
            <v>2012</v>
          </cell>
          <cell r="L1997" t="str">
            <v>859.6</v>
          </cell>
        </row>
        <row r="1998">
          <cell r="J1998" t="str">
            <v>9789866260988</v>
          </cell>
          <cell r="K1998">
            <v>2012</v>
          </cell>
          <cell r="L1998" t="str">
            <v>859.6</v>
          </cell>
        </row>
        <row r="1999">
          <cell r="J1999" t="str">
            <v>9789866260896</v>
          </cell>
          <cell r="K1999">
            <v>2012</v>
          </cell>
          <cell r="L1999" t="str">
            <v>761.87</v>
          </cell>
        </row>
        <row r="2000">
          <cell r="J2000" t="str">
            <v>9789866260995</v>
          </cell>
          <cell r="K2000">
            <v>2012</v>
          </cell>
          <cell r="L2000" t="str">
            <v>859.6</v>
          </cell>
        </row>
        <row r="2001">
          <cell r="J2001" t="str">
            <v>9789866260889</v>
          </cell>
          <cell r="K2001">
            <v>2012</v>
          </cell>
          <cell r="L2001" t="str">
            <v>859.6</v>
          </cell>
        </row>
        <row r="2002">
          <cell r="J2002" t="str">
            <v>9789866260803</v>
          </cell>
          <cell r="K2002">
            <v>2012</v>
          </cell>
          <cell r="L2002" t="str">
            <v>857.7</v>
          </cell>
        </row>
        <row r="2003">
          <cell r="J2003" t="str">
            <v>9789866260971</v>
          </cell>
          <cell r="K2003">
            <v>2012</v>
          </cell>
          <cell r="L2003" t="str">
            <v>391.6</v>
          </cell>
        </row>
        <row r="2004">
          <cell r="J2004" t="str">
            <v>9789866260841</v>
          </cell>
          <cell r="K2004">
            <v>2012</v>
          </cell>
          <cell r="L2004" t="str">
            <v>859.6</v>
          </cell>
        </row>
        <row r="2005">
          <cell r="J2005" t="str">
            <v>9789866260964</v>
          </cell>
          <cell r="K2005">
            <v>2012</v>
          </cell>
          <cell r="L2005" t="str">
            <v>859.6</v>
          </cell>
        </row>
        <row r="2006">
          <cell r="J2006" t="str">
            <v>9789576689536</v>
          </cell>
          <cell r="K2006">
            <v>2012</v>
          </cell>
          <cell r="L2006" t="str">
            <v>226.6</v>
          </cell>
        </row>
        <row r="2007">
          <cell r="J2007" t="str">
            <v>9789576689550</v>
          </cell>
          <cell r="K2007">
            <v>2012</v>
          </cell>
          <cell r="L2007" t="str">
            <v>831.12</v>
          </cell>
        </row>
        <row r="2008">
          <cell r="J2008" t="str">
            <v>9789576689512</v>
          </cell>
          <cell r="K2008">
            <v>2012</v>
          </cell>
          <cell r="L2008" t="str">
            <v>224.11</v>
          </cell>
        </row>
        <row r="2009">
          <cell r="J2009" t="str">
            <v>9789576689529</v>
          </cell>
          <cell r="K2009">
            <v>2012</v>
          </cell>
          <cell r="L2009" t="str">
            <v>230.1</v>
          </cell>
        </row>
        <row r="2010">
          <cell r="J2010" t="str">
            <v>9789576689574</v>
          </cell>
          <cell r="K2010">
            <v>2012</v>
          </cell>
          <cell r="L2010" t="str">
            <v>831.18</v>
          </cell>
        </row>
        <row r="2011">
          <cell r="J2011" t="str">
            <v>9789576689567</v>
          </cell>
          <cell r="K2011">
            <v>2012</v>
          </cell>
          <cell r="L2011" t="str">
            <v>822</v>
          </cell>
        </row>
        <row r="2012">
          <cell r="J2012" t="str">
            <v>9789576689604</v>
          </cell>
          <cell r="K2012">
            <v>2012</v>
          </cell>
          <cell r="L2012" t="str">
            <v>220.113</v>
          </cell>
        </row>
        <row r="2013">
          <cell r="J2013" t="str">
            <v>9789576689598</v>
          </cell>
          <cell r="K2013">
            <v>2012</v>
          </cell>
          <cell r="L2013" t="str">
            <v>844.15</v>
          </cell>
        </row>
        <row r="2014">
          <cell r="J2014" t="str">
            <v>9789576689628</v>
          </cell>
          <cell r="K2014">
            <v>2012</v>
          </cell>
          <cell r="L2014" t="str">
            <v>851.4415</v>
          </cell>
        </row>
        <row r="2015">
          <cell r="J2015" t="str">
            <v>9789576689635</v>
          </cell>
          <cell r="K2015">
            <v>2012</v>
          </cell>
          <cell r="L2015" t="str">
            <v>851.475</v>
          </cell>
        </row>
        <row r="2016">
          <cell r="J2016" t="str">
            <v>9789576689611</v>
          </cell>
          <cell r="K2016">
            <v>2012</v>
          </cell>
          <cell r="L2016" t="str">
            <v>733.6</v>
          </cell>
        </row>
        <row r="2017">
          <cell r="J2017" t="str">
            <v>9789576689642</v>
          </cell>
          <cell r="K2017">
            <v>2012</v>
          </cell>
          <cell r="L2017" t="str">
            <v>200</v>
          </cell>
        </row>
        <row r="2018">
          <cell r="J2018" t="str">
            <v>9789576689659</v>
          </cell>
          <cell r="K2018">
            <v>2012</v>
          </cell>
          <cell r="L2018" t="str">
            <v>011.69</v>
          </cell>
        </row>
        <row r="2019">
          <cell r="J2019" t="str">
            <v>9789576689666</v>
          </cell>
          <cell r="K2019">
            <v>2012</v>
          </cell>
          <cell r="L2019" t="str">
            <v>942.12</v>
          </cell>
        </row>
        <row r="2020">
          <cell r="J2020" t="str">
            <v>9789576689680</v>
          </cell>
          <cell r="K2020">
            <v>2012</v>
          </cell>
          <cell r="L2020" t="str">
            <v>820.9204</v>
          </cell>
        </row>
        <row r="2021">
          <cell r="J2021" t="str">
            <v>9789576689703</v>
          </cell>
          <cell r="K2021">
            <v>2012</v>
          </cell>
          <cell r="L2021" t="str">
            <v>191.1</v>
          </cell>
        </row>
        <row r="2022">
          <cell r="J2022" t="str">
            <v>9789576689710</v>
          </cell>
          <cell r="K2022">
            <v>2012</v>
          </cell>
          <cell r="L2022" t="str">
            <v>538.6</v>
          </cell>
        </row>
        <row r="2023">
          <cell r="J2023" t="str">
            <v>9789576689734</v>
          </cell>
          <cell r="K2023">
            <v>2012</v>
          </cell>
          <cell r="L2023" t="str">
            <v>525.3307</v>
          </cell>
        </row>
        <row r="2024">
          <cell r="J2024" t="str">
            <v>9789576689673</v>
          </cell>
          <cell r="K2024">
            <v>2012</v>
          </cell>
          <cell r="L2024" t="str">
            <v>123</v>
          </cell>
        </row>
        <row r="2025">
          <cell r="J2025" t="str">
            <v>9789862390566</v>
          </cell>
          <cell r="K2025">
            <v>2012</v>
          </cell>
          <cell r="L2025" t="str">
            <v>414.3</v>
          </cell>
        </row>
        <row r="2026">
          <cell r="J2026" t="str">
            <v>9789866579394</v>
          </cell>
          <cell r="K2026">
            <v>2012</v>
          </cell>
          <cell r="L2026" t="str">
            <v>805.16</v>
          </cell>
        </row>
        <row r="2027">
          <cell r="J2027" t="str">
            <v>9789866579387</v>
          </cell>
          <cell r="K2027">
            <v>2012</v>
          </cell>
          <cell r="L2027" t="str">
            <v>856.9</v>
          </cell>
        </row>
        <row r="2028">
          <cell r="J2028" t="str">
            <v>9789862902080</v>
          </cell>
          <cell r="K2028">
            <v>2012</v>
          </cell>
          <cell r="L2028" t="str">
            <v>857.9</v>
          </cell>
        </row>
        <row r="2029">
          <cell r="J2029" t="str">
            <v>9789862903209</v>
          </cell>
          <cell r="K2029">
            <v>2012</v>
          </cell>
          <cell r="L2029" t="str">
            <v>857.9</v>
          </cell>
        </row>
        <row r="2030">
          <cell r="J2030" t="str">
            <v>9789862902523</v>
          </cell>
          <cell r="K2030">
            <v>2012</v>
          </cell>
          <cell r="L2030" t="str">
            <v>857.7</v>
          </cell>
        </row>
        <row r="2031">
          <cell r="J2031" t="str">
            <v>9789862902912</v>
          </cell>
          <cell r="K2031">
            <v>2012</v>
          </cell>
          <cell r="L2031" t="str">
            <v>857.7</v>
          </cell>
        </row>
        <row r="2032">
          <cell r="J2032" t="str">
            <v>9789862902639</v>
          </cell>
          <cell r="K2032">
            <v>2012</v>
          </cell>
          <cell r="L2032" t="str">
            <v>857.7</v>
          </cell>
        </row>
        <row r="2033">
          <cell r="J2033" t="str">
            <v>9789862902271</v>
          </cell>
          <cell r="K2033">
            <v>2012</v>
          </cell>
          <cell r="L2033" t="str">
            <v>857.7</v>
          </cell>
        </row>
        <row r="2034">
          <cell r="J2034" t="str">
            <v>9789862902486</v>
          </cell>
          <cell r="K2034">
            <v>2012</v>
          </cell>
          <cell r="L2034" t="str">
            <v>857.7</v>
          </cell>
        </row>
        <row r="2035">
          <cell r="J2035" t="str">
            <v>9789862902356</v>
          </cell>
          <cell r="K2035">
            <v>2012</v>
          </cell>
          <cell r="L2035" t="str">
            <v>857.7</v>
          </cell>
        </row>
        <row r="2036">
          <cell r="J2036" t="str">
            <v>9789862902608</v>
          </cell>
          <cell r="K2036">
            <v>2012</v>
          </cell>
          <cell r="L2036" t="str">
            <v>857.7</v>
          </cell>
        </row>
        <row r="2037">
          <cell r="J2037" t="str">
            <v>9789862902547</v>
          </cell>
          <cell r="K2037">
            <v>2012</v>
          </cell>
          <cell r="L2037" t="str">
            <v>857.7</v>
          </cell>
        </row>
        <row r="2038">
          <cell r="J2038" t="str">
            <v>9789862902905</v>
          </cell>
          <cell r="K2038">
            <v>2012</v>
          </cell>
          <cell r="L2038" t="str">
            <v>857.7</v>
          </cell>
        </row>
        <row r="2039">
          <cell r="J2039" t="str">
            <v>9789862902929</v>
          </cell>
          <cell r="K2039">
            <v>2012</v>
          </cell>
          <cell r="L2039" t="str">
            <v>857.7</v>
          </cell>
        </row>
        <row r="2040">
          <cell r="J2040" t="str">
            <v>9789862903216</v>
          </cell>
          <cell r="K2040">
            <v>2012</v>
          </cell>
          <cell r="L2040" t="str">
            <v>857.7</v>
          </cell>
        </row>
        <row r="2041">
          <cell r="J2041" t="str">
            <v>9789862904428</v>
          </cell>
          <cell r="K2041">
            <v>2012</v>
          </cell>
          <cell r="L2041" t="str">
            <v>859.6</v>
          </cell>
        </row>
        <row r="2042">
          <cell r="J2042" t="str">
            <v>9789577397393</v>
          </cell>
          <cell r="K2042">
            <v>2012</v>
          </cell>
          <cell r="L2042" t="str">
            <v>121.217</v>
          </cell>
        </row>
        <row r="2043">
          <cell r="J2043" t="str">
            <v>9789577397409</v>
          </cell>
          <cell r="K2043">
            <v>2012</v>
          </cell>
          <cell r="L2043" t="str">
            <v>090.7</v>
          </cell>
        </row>
        <row r="2044">
          <cell r="J2044" t="str">
            <v>9789577397461</v>
          </cell>
          <cell r="K2044">
            <v>2012</v>
          </cell>
          <cell r="L2044" t="str">
            <v>625.15</v>
          </cell>
        </row>
        <row r="2045">
          <cell r="J2045" t="str">
            <v>9789577397256</v>
          </cell>
          <cell r="K2045">
            <v>2012</v>
          </cell>
          <cell r="L2045" t="str">
            <v>857.49</v>
          </cell>
        </row>
        <row r="2046">
          <cell r="J2046" t="str">
            <v>9789577397263</v>
          </cell>
          <cell r="K2046">
            <v>2012</v>
          </cell>
          <cell r="L2046" t="str">
            <v>857.49</v>
          </cell>
        </row>
        <row r="2047">
          <cell r="J2047" t="str">
            <v>9789577397386</v>
          </cell>
          <cell r="K2047">
            <v>2012</v>
          </cell>
          <cell r="L2047" t="str">
            <v>857.47</v>
          </cell>
        </row>
        <row r="2048">
          <cell r="J2048" t="str">
            <v>9789577397478</v>
          </cell>
          <cell r="K2048">
            <v>2012</v>
          </cell>
          <cell r="L2048" t="str">
            <v>851.4415</v>
          </cell>
        </row>
        <row r="2049">
          <cell r="J2049" t="str">
            <v>9789577397447</v>
          </cell>
          <cell r="K2049">
            <v>2012</v>
          </cell>
          <cell r="L2049" t="str">
            <v>802.76</v>
          </cell>
        </row>
        <row r="2050">
          <cell r="J2050" t="str">
            <v>9789577397775</v>
          </cell>
          <cell r="K2050">
            <v>2012</v>
          </cell>
          <cell r="L2050" t="str">
            <v>802.707</v>
          </cell>
        </row>
        <row r="2051">
          <cell r="J2051" t="str">
            <v>9789577397591</v>
          </cell>
          <cell r="K2051">
            <v>2012</v>
          </cell>
          <cell r="L2051" t="str">
            <v>831.18</v>
          </cell>
        </row>
        <row r="2052">
          <cell r="J2052" t="str">
            <v>9789577397416</v>
          </cell>
          <cell r="K2052">
            <v>2012</v>
          </cell>
          <cell r="L2052" t="str">
            <v>851.486</v>
          </cell>
        </row>
        <row r="2053">
          <cell r="J2053" t="str">
            <v>9789577397645</v>
          </cell>
          <cell r="K2053">
            <v>2012</v>
          </cell>
          <cell r="L2053" t="str">
            <v>820.9204</v>
          </cell>
        </row>
        <row r="2054">
          <cell r="J2054" t="str">
            <v>9789577397607</v>
          </cell>
          <cell r="K2054">
            <v>2012</v>
          </cell>
          <cell r="L2054" t="str">
            <v>782.874</v>
          </cell>
        </row>
        <row r="2055">
          <cell r="J2055" t="str">
            <v>9789577397690</v>
          </cell>
          <cell r="K2055">
            <v>2012</v>
          </cell>
          <cell r="L2055" t="str">
            <v>831</v>
          </cell>
        </row>
        <row r="2056">
          <cell r="J2056" t="str">
            <v>9789577397522</v>
          </cell>
          <cell r="K2056">
            <v>2012</v>
          </cell>
          <cell r="L2056" t="str">
            <v>820.908</v>
          </cell>
        </row>
        <row r="2057">
          <cell r="J2057" t="str">
            <v>9789577397614</v>
          </cell>
          <cell r="K2057">
            <v>2012</v>
          </cell>
          <cell r="L2057" t="str">
            <v>820.907</v>
          </cell>
        </row>
        <row r="2058">
          <cell r="J2058" t="str">
            <v>9789577397706</v>
          </cell>
          <cell r="K2058">
            <v>2012</v>
          </cell>
          <cell r="L2058" t="str">
            <v>782.886</v>
          </cell>
        </row>
        <row r="2059">
          <cell r="J2059" t="str">
            <v>9789577397805</v>
          </cell>
          <cell r="K2059">
            <v>2012</v>
          </cell>
          <cell r="L2059" t="str">
            <v>821.886</v>
          </cell>
        </row>
        <row r="2060">
          <cell r="J2060" t="str">
            <v>9789577397508</v>
          </cell>
          <cell r="K2060">
            <v>2012</v>
          </cell>
          <cell r="L2060" t="str">
            <v>813</v>
          </cell>
        </row>
        <row r="2061">
          <cell r="J2061" t="str">
            <v>9789577397751</v>
          </cell>
          <cell r="K2061">
            <v>2012</v>
          </cell>
          <cell r="L2061" t="str">
            <v>802.76</v>
          </cell>
        </row>
        <row r="2062">
          <cell r="J2062" t="str">
            <v>9789577397515</v>
          </cell>
          <cell r="K2062">
            <v>2012</v>
          </cell>
          <cell r="L2062" t="str">
            <v>802.5233</v>
          </cell>
        </row>
        <row r="2063">
          <cell r="J2063" t="str">
            <v>9789577397676</v>
          </cell>
          <cell r="K2063">
            <v>2012</v>
          </cell>
          <cell r="L2063" t="str">
            <v>802.18</v>
          </cell>
        </row>
        <row r="2064">
          <cell r="J2064" t="str">
            <v>9789577397713</v>
          </cell>
          <cell r="K2064">
            <v>2012</v>
          </cell>
          <cell r="L2064" t="str">
            <v>801.82</v>
          </cell>
        </row>
        <row r="2065">
          <cell r="J2065" t="str">
            <v>9789577397768</v>
          </cell>
          <cell r="K2065">
            <v>2012</v>
          </cell>
          <cell r="L2065" t="str">
            <v>851.486</v>
          </cell>
        </row>
        <row r="2066">
          <cell r="J2066" t="str">
            <v>9789861772714</v>
          </cell>
          <cell r="K2066">
            <v>2012</v>
          </cell>
          <cell r="L2066" t="str">
            <v>176.4</v>
          </cell>
        </row>
        <row r="2067">
          <cell r="J2067" t="str">
            <v>9789868820906</v>
          </cell>
          <cell r="K2067">
            <v>2012</v>
          </cell>
          <cell r="L2067" t="str">
            <v>177.2</v>
          </cell>
        </row>
        <row r="2068">
          <cell r="J2068" t="str">
            <v>9789868820937</v>
          </cell>
          <cell r="K2068">
            <v>2012</v>
          </cell>
          <cell r="L2068" t="str">
            <v>177.2</v>
          </cell>
        </row>
        <row r="2069">
          <cell r="J2069" t="str">
            <v>9789868781023</v>
          </cell>
          <cell r="K2069">
            <v>2012</v>
          </cell>
          <cell r="L2069" t="str">
            <v>490.99</v>
          </cell>
        </row>
        <row r="2070">
          <cell r="J2070" t="str">
            <v>9789868781047</v>
          </cell>
          <cell r="K2070">
            <v>2012</v>
          </cell>
          <cell r="L2070" t="str">
            <v>177.2</v>
          </cell>
        </row>
        <row r="2071">
          <cell r="J2071" t="str">
            <v>9789868820920</v>
          </cell>
          <cell r="K2071">
            <v>2012</v>
          </cell>
          <cell r="L2071" t="str">
            <v>873.6</v>
          </cell>
        </row>
        <row r="2072">
          <cell r="J2072" t="str">
            <v>9789868731653</v>
          </cell>
          <cell r="K2072">
            <v>2012</v>
          </cell>
          <cell r="L2072" t="str">
            <v>177.2</v>
          </cell>
        </row>
        <row r="2073">
          <cell r="J2073" t="str">
            <v>9789868820968</v>
          </cell>
          <cell r="K2073">
            <v>2012</v>
          </cell>
          <cell r="L2073" t="str">
            <v>177.2</v>
          </cell>
        </row>
        <row r="2074">
          <cell r="J2074" t="str">
            <v>9789868889217</v>
          </cell>
          <cell r="K2074">
            <v>2012</v>
          </cell>
          <cell r="L2074" t="str">
            <v>177.2</v>
          </cell>
        </row>
        <row r="2075">
          <cell r="J2075" t="str">
            <v>9789868889248</v>
          </cell>
          <cell r="K2075">
            <v>2012</v>
          </cell>
          <cell r="L2075" t="str">
            <v>528.5</v>
          </cell>
        </row>
        <row r="2076">
          <cell r="J2076" t="str">
            <v>9789868820999</v>
          </cell>
          <cell r="K2076">
            <v>2012</v>
          </cell>
          <cell r="L2076" t="str">
            <v>496.14</v>
          </cell>
        </row>
        <row r="2077">
          <cell r="J2077" t="str">
            <v>9789868820982</v>
          </cell>
          <cell r="K2077">
            <v>2012</v>
          </cell>
          <cell r="L2077" t="str">
            <v>494.35</v>
          </cell>
        </row>
        <row r="2078">
          <cell r="J2078" t="str">
            <v>9789868889231</v>
          </cell>
          <cell r="K2078">
            <v>2012</v>
          </cell>
          <cell r="L2078" t="str">
            <v>494.35</v>
          </cell>
        </row>
        <row r="2079">
          <cell r="J2079" t="str">
            <v>9789868820975</v>
          </cell>
          <cell r="K2079">
            <v>2012</v>
          </cell>
          <cell r="L2079" t="str">
            <v>192.1</v>
          </cell>
        </row>
        <row r="2080">
          <cell r="J2080" t="str">
            <v>9789868889200</v>
          </cell>
          <cell r="K2080">
            <v>2012</v>
          </cell>
          <cell r="L2080" t="str">
            <v>177.2</v>
          </cell>
        </row>
        <row r="2081">
          <cell r="J2081" t="str">
            <v>9789868889255</v>
          </cell>
          <cell r="K2081">
            <v>2012</v>
          </cell>
          <cell r="L2081" t="str">
            <v>192.1</v>
          </cell>
        </row>
        <row r="2082">
          <cell r="J2082" t="str">
            <v>9789868731677</v>
          </cell>
          <cell r="K2082">
            <v>2012</v>
          </cell>
          <cell r="L2082" t="str">
            <v>192.1</v>
          </cell>
        </row>
        <row r="2083">
          <cell r="J2083" t="str">
            <v>9789868731660</v>
          </cell>
          <cell r="K2083">
            <v>2012</v>
          </cell>
          <cell r="L2083" t="str">
            <v>192.32</v>
          </cell>
        </row>
        <row r="2084">
          <cell r="J2084" t="str">
            <v>9789868731691</v>
          </cell>
          <cell r="K2084">
            <v>2012</v>
          </cell>
          <cell r="L2084" t="str">
            <v>192.1</v>
          </cell>
        </row>
        <row r="2085">
          <cell r="J2085" t="str">
            <v>9789868731684</v>
          </cell>
          <cell r="K2085">
            <v>2012</v>
          </cell>
          <cell r="L2085" t="str">
            <v>192.1</v>
          </cell>
        </row>
        <row r="2086">
          <cell r="J2086" t="str">
            <v>9789868877214</v>
          </cell>
          <cell r="K2086">
            <v>2012</v>
          </cell>
          <cell r="L2086" t="str">
            <v>177.2</v>
          </cell>
        </row>
        <row r="2087">
          <cell r="J2087" t="str">
            <v>9789868877221</v>
          </cell>
          <cell r="K2087">
            <v>2012</v>
          </cell>
          <cell r="L2087" t="str">
            <v>191.9</v>
          </cell>
        </row>
        <row r="2088">
          <cell r="J2088" t="str">
            <v>9789862712047</v>
          </cell>
          <cell r="K2088">
            <v>2012</v>
          </cell>
          <cell r="L2088" t="str">
            <v>494.35</v>
          </cell>
        </row>
        <row r="2089">
          <cell r="J2089" t="str">
            <v>9789862712030</v>
          </cell>
          <cell r="K2089">
            <v>2012</v>
          </cell>
          <cell r="L2089" t="str">
            <v>177.2</v>
          </cell>
        </row>
        <row r="2090">
          <cell r="J2090" t="str">
            <v>9789862711637</v>
          </cell>
          <cell r="K2090">
            <v>2012</v>
          </cell>
          <cell r="L2090" t="str">
            <v>411.3</v>
          </cell>
        </row>
        <row r="2091">
          <cell r="J2091" t="str">
            <v>9789862711835</v>
          </cell>
          <cell r="K2091">
            <v>2012</v>
          </cell>
          <cell r="L2091" t="str">
            <v>414.1213</v>
          </cell>
        </row>
        <row r="2092">
          <cell r="J2092" t="str">
            <v>9789862711736</v>
          </cell>
          <cell r="K2092">
            <v>2012</v>
          </cell>
          <cell r="L2092" t="str">
            <v>420</v>
          </cell>
        </row>
        <row r="2093">
          <cell r="J2093" t="str">
            <v>9789862711491</v>
          </cell>
          <cell r="K2093">
            <v>2012</v>
          </cell>
          <cell r="L2093" t="str">
            <v>493.6</v>
          </cell>
        </row>
        <row r="2094">
          <cell r="J2094" t="str">
            <v>9789862711859</v>
          </cell>
          <cell r="K2094">
            <v>2012</v>
          </cell>
          <cell r="L2094" t="str">
            <v>177.2</v>
          </cell>
        </row>
        <row r="2095">
          <cell r="J2095" t="str">
            <v>9789862711163</v>
          </cell>
          <cell r="K2095">
            <v>2012</v>
          </cell>
          <cell r="L2095" t="str">
            <v>191.9</v>
          </cell>
        </row>
        <row r="2096">
          <cell r="J2096" t="str">
            <v>9789862711453</v>
          </cell>
          <cell r="K2096">
            <v>2012</v>
          </cell>
          <cell r="L2096" t="str">
            <v>494.35</v>
          </cell>
        </row>
        <row r="2097">
          <cell r="J2097" t="str">
            <v>9789862711460</v>
          </cell>
          <cell r="K2097">
            <v>2012</v>
          </cell>
          <cell r="L2097" t="str">
            <v>496.5</v>
          </cell>
        </row>
        <row r="2098">
          <cell r="J2098" t="str">
            <v>9789862711330</v>
          </cell>
          <cell r="K2098">
            <v>2012</v>
          </cell>
          <cell r="L2098" t="str">
            <v>192.32</v>
          </cell>
        </row>
        <row r="2099">
          <cell r="J2099" t="str">
            <v>9789862711743</v>
          </cell>
          <cell r="K2099">
            <v>2012</v>
          </cell>
          <cell r="L2099" t="str">
            <v>805.179</v>
          </cell>
        </row>
        <row r="2100">
          <cell r="J2100" t="str">
            <v>9789862711217</v>
          </cell>
          <cell r="K2100">
            <v>2012</v>
          </cell>
          <cell r="L2100" t="str">
            <v>805.189</v>
          </cell>
        </row>
        <row r="2101">
          <cell r="J2101" t="str">
            <v>9789862711316</v>
          </cell>
          <cell r="K2101">
            <v>2012</v>
          </cell>
          <cell r="L2101" t="str">
            <v>803.114</v>
          </cell>
        </row>
        <row r="2102">
          <cell r="J2102" t="str">
            <v>9789862711354</v>
          </cell>
          <cell r="K2102">
            <v>2012</v>
          </cell>
          <cell r="L2102" t="str">
            <v>803.189</v>
          </cell>
        </row>
        <row r="2103">
          <cell r="J2103" t="str">
            <v>9789862711385</v>
          </cell>
          <cell r="K2103">
            <v>2012</v>
          </cell>
          <cell r="L2103" t="str">
            <v>544.168</v>
          </cell>
        </row>
        <row r="2104">
          <cell r="J2104" t="str">
            <v>9789862710883</v>
          </cell>
          <cell r="K2104">
            <v>2012</v>
          </cell>
          <cell r="L2104" t="str">
            <v>177.2</v>
          </cell>
        </row>
        <row r="2105">
          <cell r="J2105" t="str">
            <v>9789861279589</v>
          </cell>
          <cell r="K2105">
            <v>2012</v>
          </cell>
          <cell r="L2105" t="str">
            <v>835</v>
          </cell>
        </row>
        <row r="2106">
          <cell r="J2106" t="str">
            <v>9789862711644</v>
          </cell>
          <cell r="K2106">
            <v>2012</v>
          </cell>
          <cell r="L2106" t="str">
            <v>494.35</v>
          </cell>
        </row>
        <row r="2107">
          <cell r="J2107" t="str">
            <v>9789862710739</v>
          </cell>
          <cell r="K2107">
            <v>2012</v>
          </cell>
          <cell r="L2107" t="str">
            <v>173.7</v>
          </cell>
        </row>
        <row r="2108">
          <cell r="J2108" t="str">
            <v>9789862711606</v>
          </cell>
          <cell r="K2108">
            <v>2012</v>
          </cell>
          <cell r="L2108" t="str">
            <v>416.4</v>
          </cell>
        </row>
        <row r="2109">
          <cell r="J2109" t="str">
            <v>9789862710609</v>
          </cell>
          <cell r="K2109">
            <v>2012</v>
          </cell>
          <cell r="L2109" t="str">
            <v>177.2</v>
          </cell>
        </row>
        <row r="2110">
          <cell r="J2110" t="str">
            <v>9789862712108</v>
          </cell>
          <cell r="K2110">
            <v>2012</v>
          </cell>
          <cell r="L2110" t="str">
            <v>805.18</v>
          </cell>
        </row>
        <row r="2111">
          <cell r="J2111" t="str">
            <v>9789862712016</v>
          </cell>
          <cell r="K2111">
            <v>2012</v>
          </cell>
          <cell r="L2111" t="str">
            <v>805.188</v>
          </cell>
        </row>
        <row r="2112">
          <cell r="J2112" t="str">
            <v>9789862711941</v>
          </cell>
          <cell r="K2112">
            <v>2012</v>
          </cell>
          <cell r="L2112" t="str">
            <v>416.612</v>
          </cell>
        </row>
        <row r="2113">
          <cell r="J2113" t="str">
            <v>9789862711866</v>
          </cell>
          <cell r="K2113">
            <v>2012</v>
          </cell>
          <cell r="L2113" t="str">
            <v>399.6</v>
          </cell>
        </row>
        <row r="2114">
          <cell r="J2114" t="str">
            <v>9789862712078</v>
          </cell>
          <cell r="K2114">
            <v>2012</v>
          </cell>
          <cell r="L2114" t="str">
            <v>192.3</v>
          </cell>
        </row>
        <row r="2115">
          <cell r="J2115" t="str">
            <v>9789862712184</v>
          </cell>
          <cell r="K2115">
            <v>2012</v>
          </cell>
          <cell r="L2115" t="str">
            <v>411.94</v>
          </cell>
        </row>
        <row r="2116">
          <cell r="J2116" t="str">
            <v>9789862710616</v>
          </cell>
          <cell r="K2116">
            <v>2012</v>
          </cell>
          <cell r="L2116" t="str">
            <v>494.35</v>
          </cell>
        </row>
        <row r="2117">
          <cell r="J2117" t="str">
            <v>9789574590476</v>
          </cell>
          <cell r="K2117">
            <v>2012</v>
          </cell>
          <cell r="L2117" t="str">
            <v>887.157</v>
          </cell>
        </row>
        <row r="2118">
          <cell r="J2118" t="str">
            <v>9574590488</v>
          </cell>
          <cell r="K2118">
            <v>2012</v>
          </cell>
          <cell r="L2118" t="str">
            <v>887.157</v>
          </cell>
        </row>
        <row r="2119">
          <cell r="J2119" t="str">
            <v>9574592480</v>
          </cell>
          <cell r="K2119">
            <v>2012</v>
          </cell>
          <cell r="L2119" t="str">
            <v>241</v>
          </cell>
        </row>
        <row r="2120">
          <cell r="J2120" t="str">
            <v>9574592499</v>
          </cell>
          <cell r="K2120">
            <v>2012</v>
          </cell>
          <cell r="L2120" t="str">
            <v>241</v>
          </cell>
        </row>
        <row r="2121">
          <cell r="J2121" t="str">
            <v>9574598942</v>
          </cell>
          <cell r="K2121">
            <v>2012</v>
          </cell>
          <cell r="L2121" t="str">
            <v>876.57</v>
          </cell>
        </row>
        <row r="2122">
          <cell r="J2122" t="str">
            <v>9789576596902</v>
          </cell>
          <cell r="K2122">
            <v>2012</v>
          </cell>
          <cell r="L2122" t="str">
            <v>121.311</v>
          </cell>
        </row>
        <row r="2123">
          <cell r="J2123" t="str">
            <v>9789576598838</v>
          </cell>
          <cell r="K2123">
            <v>2012</v>
          </cell>
          <cell r="L2123" t="str">
            <v>418.91</v>
          </cell>
        </row>
        <row r="2124">
          <cell r="J2124" t="str">
            <v>9789576598890</v>
          </cell>
          <cell r="K2124">
            <v>2012</v>
          </cell>
          <cell r="L2124" t="str">
            <v>399.24</v>
          </cell>
        </row>
        <row r="2125">
          <cell r="J2125" t="str">
            <v>9789576598982</v>
          </cell>
          <cell r="K2125">
            <v>2012</v>
          </cell>
          <cell r="L2125" t="str">
            <v>413.98</v>
          </cell>
        </row>
        <row r="2126">
          <cell r="J2126" t="str">
            <v>9789576598920</v>
          </cell>
          <cell r="K2126">
            <v>2012</v>
          </cell>
          <cell r="L2126" t="str">
            <v>428</v>
          </cell>
        </row>
        <row r="2127">
          <cell r="J2127" t="str">
            <v>9789576597176</v>
          </cell>
          <cell r="K2127">
            <v>2012</v>
          </cell>
          <cell r="L2127" t="str">
            <v>544.7</v>
          </cell>
        </row>
        <row r="2128">
          <cell r="J2128" t="str">
            <v>9789576596797</v>
          </cell>
          <cell r="K2128">
            <v>2012</v>
          </cell>
          <cell r="L2128" t="str">
            <v>224.515</v>
          </cell>
        </row>
        <row r="2129">
          <cell r="J2129" t="str">
            <v>9789576596971</v>
          </cell>
          <cell r="K2129">
            <v>2012</v>
          </cell>
          <cell r="L2129" t="str">
            <v>234.51</v>
          </cell>
        </row>
        <row r="2130">
          <cell r="J2130" t="str">
            <v>9789576598425</v>
          </cell>
          <cell r="K2130">
            <v>2012</v>
          </cell>
          <cell r="L2130" t="str">
            <v>296.1</v>
          </cell>
        </row>
        <row r="2131">
          <cell r="J2131" t="str">
            <v>9789576598555</v>
          </cell>
          <cell r="K2131">
            <v>2012</v>
          </cell>
          <cell r="L2131" t="str">
            <v>296</v>
          </cell>
        </row>
        <row r="2132">
          <cell r="J2132" t="str">
            <v>9789576598913</v>
          </cell>
          <cell r="K2132">
            <v>2012</v>
          </cell>
          <cell r="L2132" t="str">
            <v>296.1</v>
          </cell>
        </row>
        <row r="2133">
          <cell r="J2133" t="str">
            <v>9789576599002</v>
          </cell>
          <cell r="K2133">
            <v>2012</v>
          </cell>
          <cell r="L2133" t="str">
            <v>216.9</v>
          </cell>
        </row>
        <row r="2134">
          <cell r="J2134" t="str">
            <v>9789576598876</v>
          </cell>
          <cell r="K2134">
            <v>2012</v>
          </cell>
          <cell r="L2134" t="str">
            <v>494.35</v>
          </cell>
        </row>
        <row r="2135">
          <cell r="J2135" t="str">
            <v>9789576598883</v>
          </cell>
          <cell r="K2135">
            <v>2012</v>
          </cell>
          <cell r="L2135" t="str">
            <v>192.1</v>
          </cell>
        </row>
        <row r="2136">
          <cell r="J2136" t="str">
            <v>9789576598906</v>
          </cell>
          <cell r="K2136">
            <v>2012</v>
          </cell>
          <cell r="L2136" t="str">
            <v>544.37</v>
          </cell>
        </row>
        <row r="2137">
          <cell r="J2137" t="str">
            <v>9789576598937</v>
          </cell>
          <cell r="K2137">
            <v>2012</v>
          </cell>
          <cell r="L2137" t="str">
            <v>544.5</v>
          </cell>
        </row>
        <row r="2138">
          <cell r="J2138" t="str">
            <v>9789576598999</v>
          </cell>
          <cell r="K2138">
            <v>2012</v>
          </cell>
          <cell r="L2138" t="str">
            <v>177.2</v>
          </cell>
        </row>
        <row r="2139">
          <cell r="J2139" t="str">
            <v>9789576599019</v>
          </cell>
          <cell r="K2139">
            <v>2012</v>
          </cell>
          <cell r="L2139" t="str">
            <v>544.5</v>
          </cell>
        </row>
        <row r="2140">
          <cell r="J2140" t="str">
            <v>9789576598968</v>
          </cell>
          <cell r="K2140">
            <v>2012</v>
          </cell>
          <cell r="L2140" t="str">
            <v>524.313</v>
          </cell>
        </row>
        <row r="2141">
          <cell r="J2141" t="str">
            <v>9789576598951</v>
          </cell>
          <cell r="K2141">
            <v>2012</v>
          </cell>
          <cell r="L2141" t="str">
            <v>524.313</v>
          </cell>
        </row>
        <row r="2142">
          <cell r="J2142" t="str">
            <v>9789576598944</v>
          </cell>
          <cell r="K2142">
            <v>2012</v>
          </cell>
          <cell r="L2142" t="str">
            <v>524.313</v>
          </cell>
        </row>
        <row r="2143">
          <cell r="J2143" t="str">
            <v>9789576598814</v>
          </cell>
          <cell r="K2143">
            <v>2012</v>
          </cell>
          <cell r="L2143" t="str">
            <v>991.96</v>
          </cell>
        </row>
        <row r="2144">
          <cell r="J2144" t="str">
            <v>9789576598869</v>
          </cell>
          <cell r="K2144">
            <v>2012</v>
          </cell>
          <cell r="L2144" t="str">
            <v>991.96</v>
          </cell>
        </row>
        <row r="2145">
          <cell r="J2145" t="str">
            <v>9789576598975</v>
          </cell>
          <cell r="K2145">
            <v>2012</v>
          </cell>
          <cell r="L2145" t="str">
            <v>999</v>
          </cell>
        </row>
        <row r="2146">
          <cell r="J2146" t="str">
            <v>9789576599057</v>
          </cell>
          <cell r="K2146">
            <v>2012</v>
          </cell>
          <cell r="L2146" t="str">
            <v>999</v>
          </cell>
        </row>
        <row r="2147">
          <cell r="J2147" t="str">
            <v>9789866030192</v>
          </cell>
          <cell r="K2147">
            <v>2012</v>
          </cell>
          <cell r="L2147" t="str">
            <v>293.3</v>
          </cell>
        </row>
        <row r="2148">
          <cell r="J2148" t="str">
            <v>9789866030222</v>
          </cell>
          <cell r="K2148">
            <v>2012</v>
          </cell>
          <cell r="L2148" t="str">
            <v>294.1</v>
          </cell>
        </row>
        <row r="2149">
          <cell r="J2149" t="str">
            <v>9789866030260</v>
          </cell>
          <cell r="K2149">
            <v>2012</v>
          </cell>
          <cell r="L2149" t="str">
            <v>292.1</v>
          </cell>
        </row>
        <row r="2150">
          <cell r="J2150" t="str">
            <v>9789866030284</v>
          </cell>
          <cell r="K2150">
            <v>2012</v>
          </cell>
          <cell r="L2150" t="str">
            <v>544.7</v>
          </cell>
        </row>
        <row r="2151">
          <cell r="J2151" t="str">
            <v>9789866030307</v>
          </cell>
          <cell r="K2151">
            <v>2012</v>
          </cell>
          <cell r="L2151" t="str">
            <v>856.9</v>
          </cell>
        </row>
        <row r="2152">
          <cell r="J2152" t="str">
            <v>9789866030321</v>
          </cell>
          <cell r="K2152">
            <v>2012</v>
          </cell>
          <cell r="L2152" t="str">
            <v>528.2</v>
          </cell>
        </row>
        <row r="2153">
          <cell r="J2153" t="str">
            <v>9789866030215</v>
          </cell>
          <cell r="K2153">
            <v>2012</v>
          </cell>
          <cell r="L2153" t="str">
            <v>411.3</v>
          </cell>
        </row>
        <row r="2154">
          <cell r="J2154" t="str">
            <v>9789866030161</v>
          </cell>
          <cell r="K2154">
            <v>2012</v>
          </cell>
          <cell r="L2154" t="str">
            <v>857.7</v>
          </cell>
        </row>
        <row r="2155">
          <cell r="J2155" t="str">
            <v>9789866030154</v>
          </cell>
          <cell r="K2155">
            <v>2012</v>
          </cell>
          <cell r="L2155" t="str">
            <v>857.7</v>
          </cell>
        </row>
        <row r="2156">
          <cell r="J2156" t="str">
            <v>9789868542440</v>
          </cell>
          <cell r="K2156">
            <v>2012</v>
          </cell>
          <cell r="L2156" t="str">
            <v>496.5</v>
          </cell>
        </row>
        <row r="2157">
          <cell r="J2157" t="str">
            <v>9789866297342</v>
          </cell>
          <cell r="K2157">
            <v>2012</v>
          </cell>
          <cell r="L2157" t="str">
            <v>544.5</v>
          </cell>
        </row>
        <row r="2158">
          <cell r="J2158" t="str">
            <v>9789866030185</v>
          </cell>
          <cell r="K2158">
            <v>2012</v>
          </cell>
          <cell r="L2158" t="str">
            <v>285.2</v>
          </cell>
        </row>
        <row r="2159">
          <cell r="J2159" t="str">
            <v>9789866030178</v>
          </cell>
          <cell r="K2159">
            <v>2012</v>
          </cell>
          <cell r="L2159" t="str">
            <v>802.1839</v>
          </cell>
        </row>
        <row r="2160">
          <cell r="J2160" t="str">
            <v>9789866030291</v>
          </cell>
          <cell r="K2160">
            <v>2012</v>
          </cell>
          <cell r="L2160" t="str">
            <v>180</v>
          </cell>
        </row>
        <row r="2161">
          <cell r="J2161" t="str">
            <v>9789866030314</v>
          </cell>
          <cell r="K2161">
            <v>2012</v>
          </cell>
          <cell r="L2161" t="str">
            <v>609</v>
          </cell>
        </row>
        <row r="2162">
          <cell r="J2162" t="str">
            <v>9789866030338</v>
          </cell>
          <cell r="K2162">
            <v>2012</v>
          </cell>
          <cell r="L2162" t="str">
            <v>285.2</v>
          </cell>
        </row>
        <row r="2163">
          <cell r="J2163" t="str">
            <v>9789576598852</v>
          </cell>
          <cell r="K2163">
            <v>2012</v>
          </cell>
          <cell r="L2163" t="str">
            <v>940.14</v>
          </cell>
        </row>
        <row r="2164">
          <cell r="J2164" t="str">
            <v>9789866297335</v>
          </cell>
          <cell r="K2164">
            <v>2012</v>
          </cell>
          <cell r="L2164" t="str">
            <v>225.72</v>
          </cell>
        </row>
        <row r="2165">
          <cell r="J2165" t="str">
            <v>9789866030253</v>
          </cell>
          <cell r="K2165">
            <v>2012</v>
          </cell>
          <cell r="L2165" t="str">
            <v>411.3</v>
          </cell>
        </row>
        <row r="2166">
          <cell r="J2166" t="str">
            <v>9789576598807</v>
          </cell>
          <cell r="K2166">
            <v>2012</v>
          </cell>
          <cell r="L2166" t="str">
            <v>019.01</v>
          </cell>
        </row>
        <row r="2167">
          <cell r="J2167" t="str">
            <v>9789866030208</v>
          </cell>
          <cell r="K2167">
            <v>2012</v>
          </cell>
          <cell r="L2167" t="str">
            <v>295.7</v>
          </cell>
        </row>
        <row r="2168">
          <cell r="J2168" t="str">
            <v>9789866084362</v>
          </cell>
          <cell r="K2168">
            <v>2012</v>
          </cell>
          <cell r="L2168" t="str">
            <v>494</v>
          </cell>
        </row>
        <row r="2169">
          <cell r="J2169" t="str">
            <v>9789866084447</v>
          </cell>
          <cell r="K2169">
            <v>2012</v>
          </cell>
          <cell r="L2169" t="str">
            <v>494.57</v>
          </cell>
        </row>
        <row r="2170">
          <cell r="J2170" t="str">
            <v>9789866084409</v>
          </cell>
          <cell r="K2170">
            <v>2012</v>
          </cell>
          <cell r="L2170" t="str">
            <v>496</v>
          </cell>
        </row>
        <row r="2171">
          <cell r="J2171" t="str">
            <v>9789866084423</v>
          </cell>
          <cell r="K2171">
            <v>2012</v>
          </cell>
          <cell r="L2171" t="str">
            <v>494.01</v>
          </cell>
        </row>
        <row r="2172">
          <cell r="J2172" t="str">
            <v>9789866084430</v>
          </cell>
          <cell r="K2172">
            <v>2012</v>
          </cell>
          <cell r="L2172" t="str">
            <v>494.7</v>
          </cell>
        </row>
        <row r="2173">
          <cell r="J2173" t="str">
            <v>9789866084485</v>
          </cell>
          <cell r="K2173">
            <v>2012</v>
          </cell>
          <cell r="L2173" t="str">
            <v>496.1</v>
          </cell>
        </row>
        <row r="2174">
          <cell r="J2174" t="str">
            <v>9789866084454</v>
          </cell>
          <cell r="K2174">
            <v>2012</v>
          </cell>
          <cell r="L2174" t="str">
            <v>494.3</v>
          </cell>
        </row>
        <row r="2175">
          <cell r="J2175" t="str">
            <v>9789866084478</v>
          </cell>
          <cell r="K2175">
            <v>2012</v>
          </cell>
          <cell r="L2175" t="str">
            <v>494.1</v>
          </cell>
        </row>
        <row r="2176">
          <cell r="J2176" t="str">
            <v>9789866084461</v>
          </cell>
          <cell r="K2176">
            <v>2012</v>
          </cell>
          <cell r="L2176" t="str">
            <v>496.5</v>
          </cell>
        </row>
        <row r="2177">
          <cell r="J2177" t="str">
            <v>9789866084492</v>
          </cell>
          <cell r="K2177">
            <v>2012</v>
          </cell>
          <cell r="L2177" t="str">
            <v>494.1</v>
          </cell>
        </row>
        <row r="2178">
          <cell r="J2178" t="str">
            <v>9789866084515</v>
          </cell>
          <cell r="K2178">
            <v>2012</v>
          </cell>
          <cell r="L2178" t="str">
            <v>492.5</v>
          </cell>
        </row>
        <row r="2179">
          <cell r="J2179" t="str">
            <v>9789866084522</v>
          </cell>
          <cell r="K2179">
            <v>2012</v>
          </cell>
          <cell r="L2179" t="str">
            <v>494.1</v>
          </cell>
        </row>
        <row r="2180">
          <cell r="J2180" t="str">
            <v>9789866084553</v>
          </cell>
          <cell r="K2180">
            <v>2012</v>
          </cell>
          <cell r="L2180" t="str">
            <v>494.2</v>
          </cell>
        </row>
        <row r="2181">
          <cell r="J2181" t="str">
            <v>9789866084539</v>
          </cell>
          <cell r="K2181">
            <v>2012</v>
          </cell>
          <cell r="L2181" t="str">
            <v>411.1</v>
          </cell>
        </row>
        <row r="2182">
          <cell r="J2182" t="str">
            <v>9789866084546</v>
          </cell>
          <cell r="K2182">
            <v>2012</v>
          </cell>
          <cell r="L2182" t="str">
            <v>396.1</v>
          </cell>
        </row>
        <row r="2183">
          <cell r="J2183" t="str">
            <v>9789866084508</v>
          </cell>
          <cell r="K2183">
            <v>2012</v>
          </cell>
          <cell r="L2183" t="str">
            <v>496</v>
          </cell>
        </row>
        <row r="2184">
          <cell r="J2184" t="str">
            <v>9789866084607</v>
          </cell>
          <cell r="K2184">
            <v>2012</v>
          </cell>
          <cell r="L2184" t="str">
            <v>496.5</v>
          </cell>
        </row>
        <row r="2185">
          <cell r="J2185" t="str">
            <v>9789866084621</v>
          </cell>
          <cell r="K2185">
            <v>2012</v>
          </cell>
          <cell r="L2185" t="str">
            <v>498.93</v>
          </cell>
        </row>
        <row r="2186">
          <cell r="J2186" t="str">
            <v>9789866084584</v>
          </cell>
          <cell r="K2186">
            <v>2012</v>
          </cell>
          <cell r="L2186" t="str">
            <v>496.1</v>
          </cell>
        </row>
        <row r="2187">
          <cell r="J2187" t="str">
            <v>9789866084638</v>
          </cell>
          <cell r="K2187">
            <v>2012</v>
          </cell>
          <cell r="L2187" t="str">
            <v>494.5</v>
          </cell>
        </row>
        <row r="2188">
          <cell r="J2188" t="str">
            <v>9789866084577</v>
          </cell>
          <cell r="K2188">
            <v>2012</v>
          </cell>
          <cell r="L2188" t="str">
            <v>494.7</v>
          </cell>
        </row>
        <row r="2189">
          <cell r="J2189" t="str">
            <v>9789866084591</v>
          </cell>
          <cell r="K2189">
            <v>2012</v>
          </cell>
          <cell r="L2189" t="str">
            <v>496.5</v>
          </cell>
        </row>
        <row r="2190">
          <cell r="J2190" t="str">
            <v>9789868614154</v>
          </cell>
          <cell r="K2190">
            <v>2012</v>
          </cell>
          <cell r="L2190" t="str">
            <v>496.5</v>
          </cell>
        </row>
        <row r="2191">
          <cell r="J2191" t="str">
            <v>9789574515097</v>
          </cell>
          <cell r="K2191">
            <v>2012</v>
          </cell>
          <cell r="L2191" t="str">
            <v>859.6</v>
          </cell>
        </row>
        <row r="2192">
          <cell r="J2192" t="str">
            <v>9789574515349</v>
          </cell>
          <cell r="K2192">
            <v>2012</v>
          </cell>
          <cell r="L2192" t="str">
            <v>857.63</v>
          </cell>
        </row>
        <row r="2193">
          <cell r="J2193" t="str">
            <v>9789866307881</v>
          </cell>
          <cell r="K2193">
            <v>2012</v>
          </cell>
          <cell r="L2193" t="str">
            <v>177.2</v>
          </cell>
        </row>
        <row r="2194">
          <cell r="J2194" t="str">
            <v>9789866307904</v>
          </cell>
          <cell r="K2194">
            <v>2012</v>
          </cell>
          <cell r="L2194" t="str">
            <v>177.3</v>
          </cell>
        </row>
        <row r="2195">
          <cell r="J2195" t="str">
            <v>9789866307898</v>
          </cell>
          <cell r="K2195">
            <v>2012</v>
          </cell>
          <cell r="L2195" t="str">
            <v>177.2</v>
          </cell>
        </row>
        <row r="2196">
          <cell r="J2196" t="str">
            <v>9789866079238</v>
          </cell>
          <cell r="K2196">
            <v>2012</v>
          </cell>
          <cell r="L2196" t="str">
            <v>494.2</v>
          </cell>
        </row>
        <row r="2197">
          <cell r="J2197" t="str">
            <v>9789866079306</v>
          </cell>
          <cell r="K2197">
            <v>2012</v>
          </cell>
          <cell r="L2197" t="str">
            <v>494</v>
          </cell>
        </row>
        <row r="2198">
          <cell r="J2198" t="str">
            <v>9789866079368</v>
          </cell>
          <cell r="K2198">
            <v>2012</v>
          </cell>
          <cell r="L2198" t="str">
            <v>494.35</v>
          </cell>
        </row>
        <row r="2199">
          <cell r="J2199" t="str">
            <v>9789866079542</v>
          </cell>
          <cell r="K2199">
            <v>2012</v>
          </cell>
          <cell r="L2199" t="str">
            <v>173.7</v>
          </cell>
        </row>
        <row r="2200">
          <cell r="J2200" t="str">
            <v>9789866079467</v>
          </cell>
          <cell r="K2200">
            <v>2012</v>
          </cell>
          <cell r="L2200" t="str">
            <v>415.56</v>
          </cell>
        </row>
        <row r="2201">
          <cell r="J2201" t="str">
            <v>9789866079528</v>
          </cell>
          <cell r="K2201">
            <v>2012</v>
          </cell>
          <cell r="L2201" t="str">
            <v>856.9</v>
          </cell>
        </row>
        <row r="2202">
          <cell r="J2202" t="str">
            <v>9789866079566</v>
          </cell>
          <cell r="K2202">
            <v>2012</v>
          </cell>
          <cell r="L2202" t="str">
            <v>856.9</v>
          </cell>
        </row>
        <row r="2203">
          <cell r="J2203" t="str">
            <v>9789865950088</v>
          </cell>
          <cell r="K2203">
            <v>2012</v>
          </cell>
          <cell r="L2203" t="str">
            <v>173.73</v>
          </cell>
        </row>
        <row r="2204">
          <cell r="J2204" t="str">
            <v>9789866079405</v>
          </cell>
          <cell r="K2204">
            <v>2012</v>
          </cell>
          <cell r="L2204" t="str">
            <v>192.1</v>
          </cell>
        </row>
        <row r="2205">
          <cell r="J2205" t="str">
            <v>9789866079450</v>
          </cell>
          <cell r="K2205">
            <v>2012</v>
          </cell>
          <cell r="L2205" t="str">
            <v>177.2</v>
          </cell>
        </row>
        <row r="2206">
          <cell r="J2206" t="str">
            <v>9789866079443</v>
          </cell>
          <cell r="K2206">
            <v>2012</v>
          </cell>
          <cell r="L2206" t="str">
            <v>494.35</v>
          </cell>
        </row>
        <row r="2207">
          <cell r="J2207" t="str">
            <v>9789866079344</v>
          </cell>
          <cell r="K2207">
            <v>2012</v>
          </cell>
          <cell r="L2207" t="str">
            <v>494</v>
          </cell>
        </row>
        <row r="2208">
          <cell r="J2208" t="str">
            <v>9789865950118</v>
          </cell>
          <cell r="K2208">
            <v>2012</v>
          </cell>
          <cell r="L2208" t="str">
            <v>296.5</v>
          </cell>
        </row>
        <row r="2209">
          <cell r="J2209" t="str">
            <v>9789865950149</v>
          </cell>
          <cell r="K2209">
            <v>2012</v>
          </cell>
          <cell r="L2209" t="str">
            <v>177.2</v>
          </cell>
        </row>
        <row r="2210">
          <cell r="J2210" t="str">
            <v>9789865950026</v>
          </cell>
          <cell r="K2210">
            <v>2012</v>
          </cell>
          <cell r="L2210" t="str">
            <v>177</v>
          </cell>
        </row>
        <row r="2211">
          <cell r="J2211" t="str">
            <v>9789865950071</v>
          </cell>
          <cell r="K2211">
            <v>2012</v>
          </cell>
          <cell r="L2211" t="str">
            <v>192.1</v>
          </cell>
        </row>
        <row r="2212">
          <cell r="J2212" t="str">
            <v>9789866079504</v>
          </cell>
          <cell r="K2212">
            <v>2012</v>
          </cell>
          <cell r="L2212" t="str">
            <v>544.382</v>
          </cell>
        </row>
        <row r="2213">
          <cell r="J2213" t="str">
            <v>9789866079580</v>
          </cell>
          <cell r="K2213">
            <v>2012</v>
          </cell>
          <cell r="L2213" t="str">
            <v>856.9</v>
          </cell>
        </row>
        <row r="2214">
          <cell r="J2214" t="str">
            <v>9789866079375</v>
          </cell>
          <cell r="K2214">
            <v>2012</v>
          </cell>
          <cell r="L2214" t="str">
            <v>177.2</v>
          </cell>
        </row>
        <row r="2215">
          <cell r="J2215" t="str">
            <v>9789866079290</v>
          </cell>
          <cell r="K2215">
            <v>2012</v>
          </cell>
          <cell r="L2215" t="str">
            <v>177.2</v>
          </cell>
        </row>
        <row r="2216">
          <cell r="J2216" t="str">
            <v>9789865950002</v>
          </cell>
          <cell r="K2216">
            <v>2012</v>
          </cell>
          <cell r="L2216" t="str">
            <v>170.22</v>
          </cell>
        </row>
        <row r="2217">
          <cell r="J2217" t="str">
            <v>9789866079511</v>
          </cell>
          <cell r="K2217">
            <v>2012</v>
          </cell>
          <cell r="L2217" t="str">
            <v>173.7</v>
          </cell>
        </row>
        <row r="2218">
          <cell r="J2218" t="str">
            <v>9789865950132</v>
          </cell>
          <cell r="K2218">
            <v>2012</v>
          </cell>
          <cell r="L2218" t="str">
            <v>192.1</v>
          </cell>
        </row>
        <row r="2219">
          <cell r="J2219" t="str">
            <v>9789865950064</v>
          </cell>
          <cell r="K2219">
            <v>2012</v>
          </cell>
          <cell r="L2219" t="str">
            <v>191.9</v>
          </cell>
        </row>
        <row r="2220">
          <cell r="J2220" t="str">
            <v>9789865950101</v>
          </cell>
          <cell r="K2220">
            <v>2012</v>
          </cell>
          <cell r="L2220" t="str">
            <v>177.2</v>
          </cell>
        </row>
        <row r="2221">
          <cell r="J2221" t="str">
            <v>9789866079351</v>
          </cell>
          <cell r="K2221">
            <v>2012</v>
          </cell>
          <cell r="L2221" t="str">
            <v>429</v>
          </cell>
        </row>
        <row r="2222">
          <cell r="J2222" t="str">
            <v>9789866079337</v>
          </cell>
          <cell r="K2222">
            <v>2012</v>
          </cell>
          <cell r="L2222" t="str">
            <v>494</v>
          </cell>
        </row>
        <row r="2223">
          <cell r="J2223" t="str">
            <v>9789865950156</v>
          </cell>
          <cell r="K2223">
            <v>2012</v>
          </cell>
          <cell r="L2223" t="str">
            <v>177.2</v>
          </cell>
        </row>
        <row r="2224">
          <cell r="J2224" t="str">
            <v>9789865950125</v>
          </cell>
          <cell r="K2224">
            <v>2012</v>
          </cell>
          <cell r="L2224" t="str">
            <v>173.7</v>
          </cell>
        </row>
        <row r="2225">
          <cell r="J2225" t="str">
            <v>9789866079474</v>
          </cell>
          <cell r="K2225">
            <v>2012</v>
          </cell>
          <cell r="L2225" t="str">
            <v>415.52</v>
          </cell>
        </row>
        <row r="2226">
          <cell r="J2226" t="str">
            <v>9789865950095</v>
          </cell>
          <cell r="K2226">
            <v>2012</v>
          </cell>
          <cell r="L2226" t="str">
            <v>177</v>
          </cell>
        </row>
        <row r="2227">
          <cell r="J2227" t="str">
            <v>9789866079436</v>
          </cell>
          <cell r="K2227">
            <v>2012</v>
          </cell>
          <cell r="L2227" t="str">
            <v>177.2</v>
          </cell>
        </row>
        <row r="2228">
          <cell r="J2228" t="str">
            <v>9789866079597</v>
          </cell>
          <cell r="K2228">
            <v>2012</v>
          </cell>
          <cell r="L2228" t="str">
            <v>177.2</v>
          </cell>
        </row>
        <row r="2229">
          <cell r="J2229" t="str">
            <v>9789866079399</v>
          </cell>
          <cell r="K2229">
            <v>2012</v>
          </cell>
          <cell r="L2229" t="str">
            <v>177.2</v>
          </cell>
        </row>
        <row r="2230">
          <cell r="J2230" t="str">
            <v>9789866079429</v>
          </cell>
          <cell r="K2230">
            <v>2012</v>
          </cell>
          <cell r="L2230" t="str">
            <v>415.81022</v>
          </cell>
        </row>
        <row r="2231">
          <cell r="J2231" t="str">
            <v>9789866079535</v>
          </cell>
          <cell r="K2231">
            <v>2012</v>
          </cell>
          <cell r="L2231" t="str">
            <v>494.3</v>
          </cell>
        </row>
        <row r="2232">
          <cell r="J2232" t="str">
            <v>9789865950057</v>
          </cell>
          <cell r="K2232">
            <v>2012</v>
          </cell>
          <cell r="L2232" t="str">
            <v>173.7</v>
          </cell>
        </row>
        <row r="2233">
          <cell r="J2233" t="str">
            <v>9789866079603</v>
          </cell>
          <cell r="K2233">
            <v>2012</v>
          </cell>
          <cell r="L2233" t="str">
            <v>498.2</v>
          </cell>
        </row>
        <row r="2234">
          <cell r="J2234" t="str">
            <v>9789866079559</v>
          </cell>
          <cell r="K2234">
            <v>2012</v>
          </cell>
          <cell r="L2234" t="str">
            <v>411.75</v>
          </cell>
        </row>
        <row r="2235">
          <cell r="J2235" t="str">
            <v>9789866079573</v>
          </cell>
          <cell r="K2235">
            <v>2012</v>
          </cell>
          <cell r="L2235" t="str">
            <v>177.2</v>
          </cell>
        </row>
        <row r="2236">
          <cell r="J2236" t="str">
            <v>9789866079498</v>
          </cell>
          <cell r="K2236">
            <v>2012</v>
          </cell>
          <cell r="L2236" t="str">
            <v>856.9</v>
          </cell>
        </row>
        <row r="2237">
          <cell r="J2237" t="str">
            <v>9789866079481</v>
          </cell>
          <cell r="K2237">
            <v>2012</v>
          </cell>
          <cell r="L2237" t="str">
            <v>177.2</v>
          </cell>
        </row>
        <row r="2238">
          <cell r="J2238" t="str">
            <v>9789865950019</v>
          </cell>
          <cell r="K2238">
            <v>2012</v>
          </cell>
          <cell r="L2238" t="str">
            <v>191.9</v>
          </cell>
        </row>
        <row r="2239">
          <cell r="J2239" t="str">
            <v>9789865950217</v>
          </cell>
          <cell r="K2239">
            <v>2012</v>
          </cell>
          <cell r="L2239" t="str">
            <v>192.1</v>
          </cell>
        </row>
        <row r="2240">
          <cell r="J2240" t="str">
            <v>9789865950200</v>
          </cell>
          <cell r="K2240">
            <v>2012</v>
          </cell>
          <cell r="L2240" t="str">
            <v>173.7</v>
          </cell>
        </row>
        <row r="2241">
          <cell r="J2241" t="str">
            <v>9789865950163</v>
          </cell>
          <cell r="K2241">
            <v>2012</v>
          </cell>
          <cell r="L2241" t="str">
            <v>177.2</v>
          </cell>
        </row>
        <row r="2242">
          <cell r="J2242" t="str">
            <v>9789866307997</v>
          </cell>
          <cell r="K2242">
            <v>2012</v>
          </cell>
          <cell r="L2242" t="str">
            <v>176.8</v>
          </cell>
        </row>
        <row r="2243">
          <cell r="J2243" t="str">
            <v>9789865950224</v>
          </cell>
          <cell r="K2243">
            <v>2012</v>
          </cell>
          <cell r="L2243" t="str">
            <v>195.6</v>
          </cell>
        </row>
        <row r="2244">
          <cell r="J2244" t="str">
            <v>9789865950170</v>
          </cell>
          <cell r="K2244">
            <v>2012</v>
          </cell>
          <cell r="L2244" t="str">
            <v>177.2</v>
          </cell>
        </row>
        <row r="2245">
          <cell r="J2245" t="str">
            <v>9789865950187</v>
          </cell>
          <cell r="K2245">
            <v>2012</v>
          </cell>
          <cell r="L2245" t="str">
            <v>544.5</v>
          </cell>
        </row>
        <row r="2246">
          <cell r="J2246" t="str">
            <v>9789866079634</v>
          </cell>
          <cell r="K2246">
            <v>2012</v>
          </cell>
          <cell r="L2246" t="str">
            <v>177.2</v>
          </cell>
        </row>
        <row r="2247">
          <cell r="J2247" t="str">
            <v>9789866079658</v>
          </cell>
          <cell r="K2247">
            <v>2012</v>
          </cell>
          <cell r="L2247" t="str">
            <v>487.91</v>
          </cell>
        </row>
        <row r="2248">
          <cell r="J2248" t="str">
            <v>9789866079641</v>
          </cell>
          <cell r="K2248">
            <v>2012</v>
          </cell>
          <cell r="L2248" t="str">
            <v>856.9</v>
          </cell>
        </row>
        <row r="2249">
          <cell r="J2249" t="str">
            <v>9789866079665</v>
          </cell>
          <cell r="K2249">
            <v>2012</v>
          </cell>
          <cell r="L2249" t="str">
            <v>177.3</v>
          </cell>
        </row>
        <row r="2250">
          <cell r="J2250" t="str">
            <v>9789866079627</v>
          </cell>
          <cell r="K2250">
            <v>2012</v>
          </cell>
          <cell r="L2250" t="str">
            <v>856.9</v>
          </cell>
        </row>
        <row r="2251">
          <cell r="J2251" t="str">
            <v>9789866079610</v>
          </cell>
          <cell r="K2251">
            <v>2012</v>
          </cell>
          <cell r="L2251" t="str">
            <v>172.9</v>
          </cell>
        </row>
        <row r="2252">
          <cell r="J2252" t="str">
            <v>9789866153532</v>
          </cell>
          <cell r="K2252">
            <v>2012</v>
          </cell>
          <cell r="L2252" t="str">
            <v>016</v>
          </cell>
        </row>
        <row r="2253">
          <cell r="J2253" t="str">
            <v>9789866153570</v>
          </cell>
          <cell r="K2253">
            <v>2012</v>
          </cell>
          <cell r="L2253" t="str">
            <v>192.1</v>
          </cell>
        </row>
        <row r="2254">
          <cell r="J2254" t="str">
            <v>9789866153556</v>
          </cell>
          <cell r="K2254">
            <v>2012</v>
          </cell>
          <cell r="L2254" t="str">
            <v>411.1</v>
          </cell>
        </row>
        <row r="2255">
          <cell r="J2255" t="str">
            <v>9789866153563</v>
          </cell>
          <cell r="K2255">
            <v>2012</v>
          </cell>
          <cell r="L2255" t="str">
            <v>497.2</v>
          </cell>
        </row>
        <row r="2256">
          <cell r="J2256" t="str">
            <v>9789866153587</v>
          </cell>
          <cell r="K2256">
            <v>2012</v>
          </cell>
          <cell r="L2256" t="str">
            <v>781.054</v>
          </cell>
        </row>
        <row r="2257">
          <cell r="J2257" t="str">
            <v>9789866153594</v>
          </cell>
          <cell r="K2257">
            <v>2012</v>
          </cell>
          <cell r="L2257" t="str">
            <v>177</v>
          </cell>
        </row>
        <row r="2258">
          <cell r="J2258" t="str">
            <v>9789866153600</v>
          </cell>
          <cell r="K2258">
            <v>2012</v>
          </cell>
          <cell r="L2258" t="str">
            <v>909.9</v>
          </cell>
        </row>
        <row r="2259">
          <cell r="J2259" t="str">
            <v>9789866153617</v>
          </cell>
          <cell r="K2259">
            <v>2012</v>
          </cell>
          <cell r="L2259" t="str">
            <v>177.2</v>
          </cell>
        </row>
        <row r="2260">
          <cell r="J2260" t="str">
            <v>9789866153624</v>
          </cell>
          <cell r="K2260">
            <v>2012</v>
          </cell>
          <cell r="L2260" t="str">
            <v>012.4</v>
          </cell>
        </row>
        <row r="2261">
          <cell r="J2261" t="str">
            <v>9789866153631</v>
          </cell>
          <cell r="K2261">
            <v>2012</v>
          </cell>
          <cell r="L2261" t="str">
            <v>411.1</v>
          </cell>
        </row>
        <row r="2262">
          <cell r="J2262" t="str">
            <v>9789866153655</v>
          </cell>
          <cell r="K2262">
            <v>2012</v>
          </cell>
          <cell r="L2262" t="str">
            <v>494</v>
          </cell>
        </row>
        <row r="2263">
          <cell r="J2263" t="str">
            <v>9789866153662</v>
          </cell>
          <cell r="K2263">
            <v>2012</v>
          </cell>
          <cell r="L2263" t="str">
            <v>177</v>
          </cell>
        </row>
        <row r="2264">
          <cell r="J2264" t="str">
            <v>9789866153648</v>
          </cell>
          <cell r="K2264">
            <v>2012</v>
          </cell>
          <cell r="L2264" t="str">
            <v>012.4</v>
          </cell>
        </row>
        <row r="2265">
          <cell r="J2265" t="str">
            <v>9789866153679</v>
          </cell>
          <cell r="K2265">
            <v>2012</v>
          </cell>
          <cell r="L2265" t="str">
            <v>191.9</v>
          </cell>
        </row>
        <row r="2266">
          <cell r="J2266" t="str">
            <v>9789866153686</v>
          </cell>
          <cell r="K2266">
            <v>2012</v>
          </cell>
          <cell r="L2266" t="str">
            <v>177</v>
          </cell>
        </row>
        <row r="2267">
          <cell r="J2267" t="str">
            <v>9789866153693</v>
          </cell>
          <cell r="K2267">
            <v>2012</v>
          </cell>
          <cell r="L2267" t="str">
            <v>191.9</v>
          </cell>
        </row>
        <row r="2268">
          <cell r="J2268" t="str">
            <v>9789866153716</v>
          </cell>
          <cell r="K2268">
            <v>2012</v>
          </cell>
          <cell r="L2268" t="str">
            <v>177</v>
          </cell>
        </row>
        <row r="2269">
          <cell r="J2269" t="str">
            <v>9789866153709</v>
          </cell>
          <cell r="K2269">
            <v>2012</v>
          </cell>
          <cell r="L2269" t="str">
            <v>192.1</v>
          </cell>
        </row>
        <row r="2270">
          <cell r="J2270" t="str">
            <v>9789866153730</v>
          </cell>
          <cell r="K2270">
            <v>2012</v>
          </cell>
          <cell r="L2270" t="str">
            <v>191.9</v>
          </cell>
        </row>
        <row r="2271">
          <cell r="J2271" t="str">
            <v>9789866153754</v>
          </cell>
          <cell r="K2271">
            <v>2012</v>
          </cell>
          <cell r="L2271" t="str">
            <v>813.4</v>
          </cell>
        </row>
        <row r="2272">
          <cell r="J2272" t="str">
            <v>9789866153761</v>
          </cell>
          <cell r="K2272">
            <v>2012</v>
          </cell>
          <cell r="L2272" t="str">
            <v>781</v>
          </cell>
        </row>
        <row r="2273">
          <cell r="J2273" t="str">
            <v>9789866153723</v>
          </cell>
          <cell r="K2273">
            <v>2012</v>
          </cell>
          <cell r="L2273" t="str">
            <v>192.1</v>
          </cell>
        </row>
        <row r="2274">
          <cell r="J2274" t="str">
            <v>9789866153747</v>
          </cell>
          <cell r="K2274">
            <v>2012</v>
          </cell>
          <cell r="L2274" t="str">
            <v>413.241</v>
          </cell>
        </row>
        <row r="2275">
          <cell r="J2275" t="str">
            <v>9789866153778</v>
          </cell>
          <cell r="K2275">
            <v>2012</v>
          </cell>
          <cell r="L2275" t="str">
            <v>413.1</v>
          </cell>
        </row>
        <row r="2276">
          <cell r="J2276" t="str">
            <v>9789574705733</v>
          </cell>
          <cell r="K2276">
            <v>2012</v>
          </cell>
          <cell r="L2276" t="str">
            <v>191.9</v>
          </cell>
        </row>
        <row r="2277">
          <cell r="J2277" t="str">
            <v>9789574705719</v>
          </cell>
          <cell r="K2277">
            <v>2012</v>
          </cell>
          <cell r="L2277" t="str">
            <v>191.9</v>
          </cell>
        </row>
        <row r="2278">
          <cell r="J2278" t="str">
            <v>9789574705696</v>
          </cell>
          <cell r="K2278">
            <v>2012</v>
          </cell>
          <cell r="L2278" t="str">
            <v>191.9</v>
          </cell>
        </row>
        <row r="2279">
          <cell r="J2279" t="str">
            <v>9789574705757</v>
          </cell>
          <cell r="K2279">
            <v>2012</v>
          </cell>
          <cell r="L2279" t="str">
            <v>191.9</v>
          </cell>
        </row>
        <row r="2280">
          <cell r="J2280" t="str">
            <v>9789868684966</v>
          </cell>
          <cell r="K2280">
            <v>2012</v>
          </cell>
          <cell r="L2280" t="str">
            <v>191.9</v>
          </cell>
        </row>
        <row r="2281">
          <cell r="J2281" t="str">
            <v>9789867027849</v>
          </cell>
          <cell r="K2281">
            <v>2012</v>
          </cell>
          <cell r="L2281" t="str">
            <v>573.09</v>
          </cell>
        </row>
        <row r="2282">
          <cell r="J2282" t="str">
            <v>9789576723810</v>
          </cell>
          <cell r="K2282">
            <v>2012</v>
          </cell>
          <cell r="L2282" t="str">
            <v>224.52</v>
          </cell>
        </row>
        <row r="2283">
          <cell r="J2283" t="str">
            <v>9789576723827</v>
          </cell>
          <cell r="K2283">
            <v>2012</v>
          </cell>
          <cell r="L2283" t="str">
            <v>947.23</v>
          </cell>
        </row>
        <row r="2284">
          <cell r="J2284" t="str">
            <v>9789866191206</v>
          </cell>
          <cell r="K2284">
            <v>2012</v>
          </cell>
          <cell r="L2284" t="str">
            <v>427.16</v>
          </cell>
        </row>
        <row r="2285">
          <cell r="J2285" t="str">
            <v>9789866191152</v>
          </cell>
          <cell r="K2285">
            <v>2012</v>
          </cell>
          <cell r="L2285" t="str">
            <v>292.1</v>
          </cell>
        </row>
        <row r="2286">
          <cell r="J2286" t="str">
            <v>9789868777354</v>
          </cell>
          <cell r="K2286">
            <v>2012</v>
          </cell>
          <cell r="L2286" t="str">
            <v>221.44</v>
          </cell>
        </row>
        <row r="2287">
          <cell r="J2287" t="str">
            <v>9789868777385</v>
          </cell>
          <cell r="K2287">
            <v>2012</v>
          </cell>
          <cell r="L2287" t="str">
            <v>225.87</v>
          </cell>
        </row>
        <row r="2288">
          <cell r="J2288" t="str">
            <v>9789868777330</v>
          </cell>
          <cell r="K2288">
            <v>2012</v>
          </cell>
          <cell r="L2288" t="str">
            <v>225.87</v>
          </cell>
        </row>
        <row r="2289">
          <cell r="J2289" t="str">
            <v>9789868777323</v>
          </cell>
          <cell r="K2289">
            <v>2012</v>
          </cell>
          <cell r="L2289" t="str">
            <v>225.82</v>
          </cell>
        </row>
        <row r="2290">
          <cell r="J2290" t="str">
            <v>9789570839371</v>
          </cell>
          <cell r="K2290">
            <v>2012</v>
          </cell>
          <cell r="L2290" t="str">
            <v>628.707</v>
          </cell>
        </row>
        <row r="2291">
          <cell r="J2291" t="str">
            <v>9789570839258</v>
          </cell>
          <cell r="K2291">
            <v>2012</v>
          </cell>
          <cell r="L2291" t="str">
            <v>628.7</v>
          </cell>
        </row>
        <row r="2292">
          <cell r="J2292" t="str">
            <v>9789570839241</v>
          </cell>
          <cell r="K2292">
            <v>2012</v>
          </cell>
          <cell r="L2292" t="str">
            <v>628.7</v>
          </cell>
        </row>
        <row r="2293">
          <cell r="J2293" t="str">
            <v>9789570839395</v>
          </cell>
          <cell r="K2293">
            <v>2012</v>
          </cell>
          <cell r="L2293" t="str">
            <v>859.6</v>
          </cell>
        </row>
        <row r="2294">
          <cell r="J2294" t="str">
            <v>9789570839425</v>
          </cell>
          <cell r="K2294">
            <v>2012</v>
          </cell>
          <cell r="L2294" t="str">
            <v>859.6</v>
          </cell>
        </row>
        <row r="2295">
          <cell r="J2295" t="str">
            <v>9789570839623</v>
          </cell>
          <cell r="K2295">
            <v>2012</v>
          </cell>
          <cell r="L2295" t="str">
            <v>568.92</v>
          </cell>
        </row>
        <row r="2296">
          <cell r="J2296" t="str">
            <v>9789570839579</v>
          </cell>
          <cell r="K2296">
            <v>2012</v>
          </cell>
          <cell r="L2296" t="str">
            <v>558.2</v>
          </cell>
        </row>
        <row r="2297">
          <cell r="J2297" t="str">
            <v>9789570839876</v>
          </cell>
          <cell r="K2297">
            <v>2012</v>
          </cell>
          <cell r="L2297" t="str">
            <v>296</v>
          </cell>
        </row>
        <row r="2298">
          <cell r="J2298" t="str">
            <v>9789570839746</v>
          </cell>
          <cell r="K2298">
            <v>2012</v>
          </cell>
          <cell r="L2298" t="str">
            <v>857.7</v>
          </cell>
        </row>
        <row r="2299">
          <cell r="J2299" t="str">
            <v>9789866353239</v>
          </cell>
          <cell r="K2299">
            <v>2012</v>
          </cell>
          <cell r="L2299" t="str">
            <v>418.71</v>
          </cell>
        </row>
        <row r="2300">
          <cell r="J2300" t="str">
            <v>9789866353215</v>
          </cell>
          <cell r="K2300">
            <v>2012</v>
          </cell>
          <cell r="L2300" t="str">
            <v>489.12</v>
          </cell>
        </row>
        <row r="2301">
          <cell r="J2301" t="str">
            <v>9789866353222</v>
          </cell>
          <cell r="K2301">
            <v>2012</v>
          </cell>
          <cell r="L2301" t="str">
            <v>418.995</v>
          </cell>
        </row>
        <row r="2302">
          <cell r="J2302" t="str">
            <v>9789860329544</v>
          </cell>
          <cell r="K2302">
            <v>2012</v>
          </cell>
          <cell r="L2302" t="str">
            <v>572.9</v>
          </cell>
        </row>
        <row r="2303">
          <cell r="J2303" t="str">
            <v>9789860333459</v>
          </cell>
          <cell r="K2303">
            <v>2012</v>
          </cell>
          <cell r="L2303" t="str">
            <v>578.1</v>
          </cell>
        </row>
        <row r="2304">
          <cell r="J2304" t="str">
            <v>9789866480683</v>
          </cell>
          <cell r="K2304">
            <v>2012</v>
          </cell>
          <cell r="L2304" t="str">
            <v>820.908</v>
          </cell>
        </row>
        <row r="2305">
          <cell r="J2305" t="str">
            <v>9789866480751</v>
          </cell>
          <cell r="K2305">
            <v>2012</v>
          </cell>
          <cell r="L2305" t="str">
            <v>820.908</v>
          </cell>
        </row>
        <row r="2306">
          <cell r="J2306" t="str">
            <v>9789866480638</v>
          </cell>
          <cell r="K2306">
            <v>2012</v>
          </cell>
          <cell r="L2306" t="str">
            <v>578</v>
          </cell>
        </row>
        <row r="2307">
          <cell r="J2307" t="str">
            <v>9789866480645</v>
          </cell>
          <cell r="K2307">
            <v>2012</v>
          </cell>
          <cell r="L2307" t="str">
            <v>578</v>
          </cell>
        </row>
        <row r="2308">
          <cell r="J2308" t="str">
            <v>9789866480775</v>
          </cell>
          <cell r="K2308">
            <v>2012</v>
          </cell>
          <cell r="L2308" t="str">
            <v>733.2107</v>
          </cell>
        </row>
        <row r="2309">
          <cell r="J2309" t="str">
            <v>9789866480768</v>
          </cell>
          <cell r="K2309">
            <v>2012</v>
          </cell>
          <cell r="L2309" t="str">
            <v>078</v>
          </cell>
        </row>
        <row r="2310">
          <cell r="J2310" t="str">
            <v>9789866480706</v>
          </cell>
          <cell r="K2310">
            <v>2012</v>
          </cell>
          <cell r="L2310" t="str">
            <v>541.1407</v>
          </cell>
        </row>
        <row r="2311">
          <cell r="J2311" t="str">
            <v>9789866480782</v>
          </cell>
          <cell r="K2311">
            <v>2012</v>
          </cell>
          <cell r="L2311" t="str">
            <v>552.107</v>
          </cell>
        </row>
        <row r="2312">
          <cell r="J2312" t="str">
            <v>9789866480799</v>
          </cell>
          <cell r="K2312">
            <v>2012</v>
          </cell>
          <cell r="L2312" t="str">
            <v>783.329</v>
          </cell>
        </row>
        <row r="2313">
          <cell r="J2313" t="str">
            <v>9789866480805</v>
          </cell>
          <cell r="K2313">
            <v>2012</v>
          </cell>
          <cell r="L2313" t="str">
            <v>558.0933</v>
          </cell>
        </row>
        <row r="2314">
          <cell r="J2314" t="str">
            <v>9789866431364</v>
          </cell>
          <cell r="K2314">
            <v>2012</v>
          </cell>
          <cell r="L2314" t="str">
            <v>226.965</v>
          </cell>
        </row>
        <row r="2315">
          <cell r="J2315" t="str">
            <v>9789866431333</v>
          </cell>
          <cell r="K2315">
            <v>2012</v>
          </cell>
          <cell r="L2315" t="str">
            <v>221.44</v>
          </cell>
        </row>
        <row r="2316">
          <cell r="J2316" t="str">
            <v>9789866431371</v>
          </cell>
          <cell r="K2316">
            <v>2012</v>
          </cell>
          <cell r="L2316" t="str">
            <v>221.44</v>
          </cell>
        </row>
        <row r="2317">
          <cell r="J2317" t="str">
            <v>9789866431258</v>
          </cell>
          <cell r="K2317">
            <v>2012</v>
          </cell>
          <cell r="L2317" t="str">
            <v>221.94</v>
          </cell>
        </row>
        <row r="2318">
          <cell r="J2318" t="str">
            <v>9789571354842</v>
          </cell>
          <cell r="K2318">
            <v>2012</v>
          </cell>
          <cell r="L2318" t="str">
            <v>785.28</v>
          </cell>
        </row>
        <row r="2319">
          <cell r="J2319" t="str">
            <v>9789571355009</v>
          </cell>
          <cell r="K2319">
            <v>2012</v>
          </cell>
          <cell r="L2319" t="str">
            <v>369.417</v>
          </cell>
        </row>
        <row r="2320">
          <cell r="J2320" t="str">
            <v>9789571354965</v>
          </cell>
          <cell r="K2320">
            <v>2012</v>
          </cell>
          <cell r="L2320" t="str">
            <v>292.7</v>
          </cell>
        </row>
        <row r="2321">
          <cell r="J2321" t="str">
            <v>9789571355061</v>
          </cell>
          <cell r="K2321">
            <v>2012</v>
          </cell>
          <cell r="L2321" t="str">
            <v>177.2</v>
          </cell>
        </row>
        <row r="2322">
          <cell r="J2322" t="str">
            <v>9789571355238</v>
          </cell>
          <cell r="K2322">
            <v>2012</v>
          </cell>
          <cell r="L2322" t="str">
            <v>544.8</v>
          </cell>
        </row>
        <row r="2323">
          <cell r="J2323" t="str">
            <v>9789571355207</v>
          </cell>
          <cell r="K2323">
            <v>2012</v>
          </cell>
          <cell r="L2323" t="str">
            <v>544.83</v>
          </cell>
        </row>
        <row r="2324">
          <cell r="J2324" t="str">
            <v>9789571355122</v>
          </cell>
          <cell r="K2324">
            <v>2012</v>
          </cell>
          <cell r="L2324" t="str">
            <v>411.3</v>
          </cell>
        </row>
        <row r="2325">
          <cell r="J2325" t="str">
            <v>9789571355566</v>
          </cell>
          <cell r="K2325">
            <v>2012</v>
          </cell>
          <cell r="L2325" t="str">
            <v>416.1</v>
          </cell>
        </row>
        <row r="2326">
          <cell r="J2326" t="str">
            <v>9789571355559</v>
          </cell>
          <cell r="K2326">
            <v>2012</v>
          </cell>
          <cell r="L2326" t="str">
            <v>556.56</v>
          </cell>
        </row>
        <row r="2327">
          <cell r="J2327" t="str">
            <v>9789571355504</v>
          </cell>
          <cell r="K2327">
            <v>2012</v>
          </cell>
          <cell r="L2327" t="str">
            <v>779</v>
          </cell>
        </row>
        <row r="2328">
          <cell r="J2328" t="str">
            <v>9789571355108</v>
          </cell>
          <cell r="K2328">
            <v>2012</v>
          </cell>
          <cell r="L2328" t="str">
            <v>419.47</v>
          </cell>
        </row>
        <row r="2329">
          <cell r="J2329" t="str">
            <v>9789571355191</v>
          </cell>
          <cell r="K2329">
            <v>2012</v>
          </cell>
          <cell r="L2329" t="str">
            <v>716</v>
          </cell>
        </row>
        <row r="2330">
          <cell r="J2330" t="str">
            <v>9789571355832</v>
          </cell>
          <cell r="K2330">
            <v>2012</v>
          </cell>
          <cell r="L2330" t="str">
            <v>857.7</v>
          </cell>
        </row>
        <row r="2331">
          <cell r="J2331" t="str">
            <v>9789571355764</v>
          </cell>
          <cell r="K2331">
            <v>2012</v>
          </cell>
          <cell r="L2331" t="str">
            <v>733.6</v>
          </cell>
        </row>
        <row r="2332">
          <cell r="J2332" t="str">
            <v>9789571355542</v>
          </cell>
          <cell r="K2332">
            <v>2012</v>
          </cell>
          <cell r="L2332" t="str">
            <v>544.37</v>
          </cell>
        </row>
        <row r="2333">
          <cell r="J2333" t="str">
            <v>9789571355474</v>
          </cell>
          <cell r="K2333">
            <v>2012</v>
          </cell>
          <cell r="L2333" t="str">
            <v>628.3</v>
          </cell>
        </row>
        <row r="2334">
          <cell r="J2334" t="str">
            <v>9789571355481</v>
          </cell>
          <cell r="K2334">
            <v>2012</v>
          </cell>
          <cell r="L2334" t="str">
            <v>628.3</v>
          </cell>
        </row>
        <row r="2335">
          <cell r="J2335" t="str">
            <v>9789571355948</v>
          </cell>
          <cell r="K2335">
            <v>2012</v>
          </cell>
          <cell r="L2335" t="str">
            <v>733.6</v>
          </cell>
        </row>
        <row r="2336">
          <cell r="J2336" t="str">
            <v>9789571355689</v>
          </cell>
          <cell r="K2336">
            <v>2012</v>
          </cell>
          <cell r="L2336" t="str">
            <v>782.887</v>
          </cell>
        </row>
        <row r="2337">
          <cell r="J2337" t="str">
            <v>9789571355634</v>
          </cell>
          <cell r="K2337">
            <v>2012</v>
          </cell>
          <cell r="L2337" t="str">
            <v>542.77</v>
          </cell>
        </row>
        <row r="2338">
          <cell r="J2338" t="str">
            <v>9789571355788</v>
          </cell>
          <cell r="K2338">
            <v>2012</v>
          </cell>
          <cell r="L2338" t="str">
            <v>420</v>
          </cell>
        </row>
        <row r="2339">
          <cell r="J2339" t="str">
            <v>9789571355498</v>
          </cell>
          <cell r="K2339">
            <v>2012</v>
          </cell>
          <cell r="L2339" t="str">
            <v>418.995</v>
          </cell>
        </row>
        <row r="2340">
          <cell r="J2340" t="str">
            <v>9789571355641</v>
          </cell>
          <cell r="K2340">
            <v>2012</v>
          </cell>
          <cell r="L2340" t="str">
            <v>437.35</v>
          </cell>
        </row>
        <row r="2341">
          <cell r="J2341" t="str">
            <v>9789571355450</v>
          </cell>
          <cell r="K2341">
            <v>2012</v>
          </cell>
          <cell r="L2341" t="str">
            <v>397.13</v>
          </cell>
        </row>
        <row r="2342">
          <cell r="J2342" t="str">
            <v>9789571356075</v>
          </cell>
          <cell r="K2342">
            <v>2012</v>
          </cell>
          <cell r="L2342" t="str">
            <v>538.833</v>
          </cell>
        </row>
        <row r="2343">
          <cell r="J2343" t="str">
            <v>9789571356662</v>
          </cell>
          <cell r="K2343">
            <v>2012</v>
          </cell>
          <cell r="L2343" t="str">
            <v>544.37</v>
          </cell>
        </row>
        <row r="2344">
          <cell r="J2344" t="str">
            <v>9789571356679</v>
          </cell>
          <cell r="K2344">
            <v>2012</v>
          </cell>
          <cell r="L2344" t="str">
            <v>541.41</v>
          </cell>
        </row>
        <row r="2345">
          <cell r="J2345" t="str">
            <v>9789571356563</v>
          </cell>
          <cell r="K2345">
            <v>2012</v>
          </cell>
          <cell r="L2345" t="str">
            <v>528.2</v>
          </cell>
        </row>
        <row r="2346">
          <cell r="J2346" t="str">
            <v>9789571355863</v>
          </cell>
          <cell r="K2346">
            <v>2012</v>
          </cell>
          <cell r="L2346" t="str">
            <v>498.93</v>
          </cell>
        </row>
        <row r="2347">
          <cell r="J2347" t="str">
            <v>9789571349954</v>
          </cell>
          <cell r="K2347">
            <v>2012</v>
          </cell>
          <cell r="L2347" t="str">
            <v>732.7609</v>
          </cell>
        </row>
        <row r="2348">
          <cell r="J2348" t="str">
            <v>9789571356792</v>
          </cell>
          <cell r="K2348">
            <v>2012</v>
          </cell>
          <cell r="L2348" t="str">
            <v>855</v>
          </cell>
        </row>
        <row r="2349">
          <cell r="J2349" t="str">
            <v>9789571356969</v>
          </cell>
          <cell r="K2349">
            <v>2012</v>
          </cell>
          <cell r="L2349" t="str">
            <v>563.35</v>
          </cell>
        </row>
        <row r="2350">
          <cell r="J2350" t="str">
            <v>9789571356082</v>
          </cell>
          <cell r="K2350">
            <v>2012</v>
          </cell>
          <cell r="L2350" t="str">
            <v>423</v>
          </cell>
        </row>
        <row r="2351">
          <cell r="J2351" t="str">
            <v>9789571356884</v>
          </cell>
          <cell r="K2351">
            <v>2012</v>
          </cell>
          <cell r="L2351" t="str">
            <v>855</v>
          </cell>
        </row>
        <row r="2352">
          <cell r="J2352" t="str">
            <v>9789571356334</v>
          </cell>
          <cell r="K2352">
            <v>2012</v>
          </cell>
          <cell r="L2352" t="str">
            <v>802.29</v>
          </cell>
        </row>
        <row r="2353">
          <cell r="J2353" t="str">
            <v>9789571356785</v>
          </cell>
          <cell r="K2353">
            <v>2012</v>
          </cell>
          <cell r="L2353" t="str">
            <v>803.169</v>
          </cell>
        </row>
        <row r="2354">
          <cell r="J2354" t="str">
            <v>9789571357058</v>
          </cell>
          <cell r="K2354">
            <v>2012</v>
          </cell>
          <cell r="L2354" t="str">
            <v>150.7</v>
          </cell>
        </row>
        <row r="2355">
          <cell r="J2355" t="str">
            <v>9789571356464</v>
          </cell>
          <cell r="K2355">
            <v>2012</v>
          </cell>
          <cell r="L2355" t="str">
            <v>857.7</v>
          </cell>
        </row>
        <row r="2356">
          <cell r="J2356" t="str">
            <v>9789571356006</v>
          </cell>
          <cell r="K2356">
            <v>2012</v>
          </cell>
          <cell r="L2356" t="str">
            <v>857.7</v>
          </cell>
        </row>
        <row r="2357">
          <cell r="J2357" t="str">
            <v>9789571356952</v>
          </cell>
          <cell r="K2357">
            <v>2012</v>
          </cell>
          <cell r="L2357" t="str">
            <v>855</v>
          </cell>
        </row>
        <row r="2358">
          <cell r="J2358" t="str">
            <v>9789571355894</v>
          </cell>
          <cell r="K2358">
            <v>2012</v>
          </cell>
          <cell r="L2358" t="str">
            <v>121.25</v>
          </cell>
        </row>
        <row r="2359">
          <cell r="J2359" t="str">
            <v>9789866451461</v>
          </cell>
          <cell r="K2359">
            <v>2012</v>
          </cell>
          <cell r="L2359" t="str">
            <v>623.51</v>
          </cell>
        </row>
        <row r="2360">
          <cell r="J2360" t="str">
            <v>9789866451720</v>
          </cell>
          <cell r="K2360">
            <v>2012</v>
          </cell>
          <cell r="L2360" t="str">
            <v>859.7</v>
          </cell>
        </row>
        <row r="2361">
          <cell r="J2361" t="str">
            <v>9789866451737</v>
          </cell>
          <cell r="K2361">
            <v>2012</v>
          </cell>
          <cell r="L2361" t="str">
            <v>859.7</v>
          </cell>
        </row>
        <row r="2362">
          <cell r="J2362" t="str">
            <v>9789866451744</v>
          </cell>
          <cell r="K2362">
            <v>2012</v>
          </cell>
          <cell r="L2362" t="str">
            <v>859.7</v>
          </cell>
        </row>
        <row r="2363">
          <cell r="J2363" t="str">
            <v>9789866451751</v>
          </cell>
          <cell r="K2363">
            <v>2012</v>
          </cell>
          <cell r="L2363" t="str">
            <v>859.7</v>
          </cell>
        </row>
        <row r="2364">
          <cell r="J2364" t="str">
            <v>9789866451614</v>
          </cell>
          <cell r="K2364">
            <v>2012</v>
          </cell>
          <cell r="L2364" t="str">
            <v>069.016</v>
          </cell>
        </row>
        <row r="2365">
          <cell r="J2365" t="str">
            <v>9789866451621</v>
          </cell>
          <cell r="K2365">
            <v>2012</v>
          </cell>
          <cell r="L2365" t="str">
            <v>069.016</v>
          </cell>
        </row>
        <row r="2366">
          <cell r="J2366" t="str">
            <v>9789866451638</v>
          </cell>
          <cell r="K2366">
            <v>2012</v>
          </cell>
          <cell r="L2366" t="str">
            <v>069.016</v>
          </cell>
        </row>
        <row r="2367">
          <cell r="J2367" t="str">
            <v>9789866451645</v>
          </cell>
          <cell r="K2367">
            <v>2012</v>
          </cell>
          <cell r="L2367" t="str">
            <v>069.016</v>
          </cell>
        </row>
        <row r="2368">
          <cell r="J2368" t="str">
            <v>9789866451652</v>
          </cell>
          <cell r="K2368">
            <v>2012</v>
          </cell>
          <cell r="L2368" t="str">
            <v>069.016</v>
          </cell>
        </row>
        <row r="2369">
          <cell r="J2369" t="str">
            <v>9789866451669</v>
          </cell>
          <cell r="K2369">
            <v>2012</v>
          </cell>
          <cell r="L2369" t="str">
            <v>069.016</v>
          </cell>
        </row>
        <row r="2370">
          <cell r="J2370" t="str">
            <v>9789866451676</v>
          </cell>
          <cell r="K2370">
            <v>2012</v>
          </cell>
          <cell r="L2370" t="str">
            <v>069.016</v>
          </cell>
        </row>
        <row r="2371">
          <cell r="J2371" t="str">
            <v>9789866451683</v>
          </cell>
          <cell r="K2371">
            <v>2012</v>
          </cell>
          <cell r="L2371" t="str">
            <v>069.016</v>
          </cell>
        </row>
        <row r="2372">
          <cell r="J2372" t="str">
            <v>9789866451829</v>
          </cell>
          <cell r="K2372">
            <v>2012</v>
          </cell>
          <cell r="L2372" t="str">
            <v>859.7</v>
          </cell>
        </row>
        <row r="2373">
          <cell r="J2373" t="str">
            <v>9789866451836</v>
          </cell>
          <cell r="K2373">
            <v>2012</v>
          </cell>
          <cell r="L2373" t="str">
            <v>528.2</v>
          </cell>
        </row>
        <row r="2374">
          <cell r="J2374" t="str">
            <v>9789866451843</v>
          </cell>
          <cell r="K2374">
            <v>2012</v>
          </cell>
          <cell r="L2374" t="str">
            <v>859.7</v>
          </cell>
        </row>
        <row r="2375">
          <cell r="J2375" t="str">
            <v>9789866451850</v>
          </cell>
          <cell r="K2375">
            <v>2012</v>
          </cell>
          <cell r="L2375" t="str">
            <v>859.7</v>
          </cell>
        </row>
        <row r="2376">
          <cell r="J2376" t="str">
            <v>9789866451867</v>
          </cell>
          <cell r="K2376">
            <v>2012</v>
          </cell>
          <cell r="L2376" t="str">
            <v>859.7</v>
          </cell>
        </row>
        <row r="2377">
          <cell r="J2377" t="str">
            <v>9789866451874</v>
          </cell>
          <cell r="K2377">
            <v>2012</v>
          </cell>
          <cell r="L2377" t="str">
            <v>859.7</v>
          </cell>
        </row>
        <row r="2378">
          <cell r="J2378" t="str">
            <v>9789866451799</v>
          </cell>
          <cell r="K2378">
            <v>2012</v>
          </cell>
          <cell r="L2378" t="str">
            <v>528.2</v>
          </cell>
        </row>
        <row r="2379">
          <cell r="J2379" t="str">
            <v>9789866451805</v>
          </cell>
          <cell r="K2379">
            <v>2012</v>
          </cell>
          <cell r="L2379" t="str">
            <v>524.7</v>
          </cell>
        </row>
        <row r="2380">
          <cell r="J2380" t="str">
            <v>9789866451812</v>
          </cell>
          <cell r="K2380">
            <v>2012</v>
          </cell>
          <cell r="L2380" t="str">
            <v>524.7</v>
          </cell>
        </row>
        <row r="2381">
          <cell r="J2381" t="str">
            <v>9789866451607</v>
          </cell>
          <cell r="K2381">
            <v>2012</v>
          </cell>
          <cell r="L2381" t="str">
            <v>069.7</v>
          </cell>
        </row>
        <row r="2382">
          <cell r="J2382" t="str">
            <v>9789866451768</v>
          </cell>
          <cell r="K2382">
            <v>2012</v>
          </cell>
          <cell r="L2382" t="str">
            <v>859.7</v>
          </cell>
        </row>
        <row r="2383">
          <cell r="J2383" t="str">
            <v>9789866451775</v>
          </cell>
          <cell r="K2383">
            <v>2012</v>
          </cell>
          <cell r="L2383" t="str">
            <v>855</v>
          </cell>
        </row>
        <row r="2384">
          <cell r="J2384" t="str">
            <v>9789866451782</v>
          </cell>
          <cell r="K2384">
            <v>2012</v>
          </cell>
          <cell r="L2384" t="str">
            <v>855</v>
          </cell>
        </row>
        <row r="2385">
          <cell r="J2385" t="str">
            <v>9789867416919</v>
          </cell>
          <cell r="K2385">
            <v>2012</v>
          </cell>
          <cell r="L2385" t="str">
            <v>782.886</v>
          </cell>
        </row>
        <row r="2386">
          <cell r="J2386" t="str">
            <v>9789868795303</v>
          </cell>
          <cell r="K2386">
            <v>2012</v>
          </cell>
          <cell r="L2386" t="str">
            <v>541.776</v>
          </cell>
        </row>
        <row r="2387">
          <cell r="J2387" t="str">
            <v>9789868795327</v>
          </cell>
          <cell r="K2387">
            <v>2012</v>
          </cell>
          <cell r="L2387" t="str">
            <v>192.32</v>
          </cell>
        </row>
        <row r="2388">
          <cell r="J2388" t="str">
            <v>9789868598096</v>
          </cell>
          <cell r="K2388">
            <v>2012</v>
          </cell>
          <cell r="L2388" t="str">
            <v>563.7</v>
          </cell>
        </row>
        <row r="2389">
          <cell r="J2389" t="str">
            <v>9789866599217</v>
          </cell>
          <cell r="K2389">
            <v>2012</v>
          </cell>
          <cell r="L2389" t="str">
            <v>992.207</v>
          </cell>
        </row>
        <row r="2390">
          <cell r="J2390" t="str">
            <v>9789861921372</v>
          </cell>
          <cell r="K2390">
            <v>2012</v>
          </cell>
          <cell r="L2390" t="str">
            <v>731.75219</v>
          </cell>
        </row>
        <row r="2391">
          <cell r="J2391" t="str">
            <v>9789861921419</v>
          </cell>
          <cell r="K2391">
            <v>2012</v>
          </cell>
          <cell r="L2391" t="str">
            <v>733.6</v>
          </cell>
        </row>
        <row r="2392">
          <cell r="J2392" t="str">
            <v>9789861921433</v>
          </cell>
          <cell r="K2392">
            <v>2012</v>
          </cell>
          <cell r="L2392" t="str">
            <v>731.9</v>
          </cell>
        </row>
        <row r="2393">
          <cell r="J2393" t="str">
            <v>9789861921457</v>
          </cell>
          <cell r="K2393">
            <v>2012</v>
          </cell>
          <cell r="L2393" t="str">
            <v>737.69</v>
          </cell>
        </row>
        <row r="2394">
          <cell r="J2394" t="str">
            <v>9789861921440</v>
          </cell>
          <cell r="K2394">
            <v>2012</v>
          </cell>
          <cell r="L2394" t="str">
            <v>735.9472</v>
          </cell>
        </row>
        <row r="2395">
          <cell r="J2395" t="str">
            <v>9789861921501</v>
          </cell>
          <cell r="K2395">
            <v>2012</v>
          </cell>
          <cell r="L2395" t="str">
            <v>732.7609</v>
          </cell>
        </row>
        <row r="2396">
          <cell r="J2396" t="str">
            <v>9789868731318</v>
          </cell>
          <cell r="K2396">
            <v>2012</v>
          </cell>
          <cell r="L2396" t="str">
            <v>863.759</v>
          </cell>
        </row>
        <row r="2397">
          <cell r="J2397" t="str">
            <v>9789868731332</v>
          </cell>
          <cell r="K2397">
            <v>2012</v>
          </cell>
          <cell r="L2397" t="str">
            <v>820.9</v>
          </cell>
        </row>
        <row r="2398">
          <cell r="J2398" t="str">
            <v>9789868731325</v>
          </cell>
          <cell r="K2398">
            <v>2012</v>
          </cell>
          <cell r="L2398" t="str">
            <v>78</v>
          </cell>
        </row>
        <row r="2399">
          <cell r="J2399" t="str">
            <v>9789577526502</v>
          </cell>
          <cell r="K2399">
            <v>2012</v>
          </cell>
          <cell r="L2399" t="str">
            <v>820.7</v>
          </cell>
        </row>
        <row r="2400">
          <cell r="J2400" t="str">
            <v>9789866286384</v>
          </cell>
          <cell r="K2400">
            <v>2012</v>
          </cell>
          <cell r="L2400" t="str">
            <v>574.52</v>
          </cell>
        </row>
        <row r="2401">
          <cell r="J2401" t="str">
            <v>9789866286483</v>
          </cell>
          <cell r="K2401">
            <v>2012</v>
          </cell>
          <cell r="L2401" t="str">
            <v>012.7</v>
          </cell>
        </row>
        <row r="2402">
          <cell r="J2402" t="str">
            <v>9789866286476</v>
          </cell>
          <cell r="K2402">
            <v>2012</v>
          </cell>
          <cell r="L2402" t="str">
            <v>448.992029</v>
          </cell>
        </row>
        <row r="2403">
          <cell r="J2403" t="str">
            <v>9789866286513</v>
          </cell>
          <cell r="K2403">
            <v>2012</v>
          </cell>
          <cell r="L2403" t="str">
            <v>490.29</v>
          </cell>
        </row>
        <row r="2404">
          <cell r="J2404" t="str">
            <v>9789866286537</v>
          </cell>
          <cell r="K2404">
            <v>2012</v>
          </cell>
          <cell r="L2404" t="str">
            <v>981</v>
          </cell>
        </row>
        <row r="2405">
          <cell r="J2405" t="str">
            <v>9789866286568</v>
          </cell>
          <cell r="K2405">
            <v>2012</v>
          </cell>
          <cell r="L2405" t="str">
            <v>578.07</v>
          </cell>
        </row>
        <row r="2406">
          <cell r="J2406" t="str">
            <v>9789866286544</v>
          </cell>
          <cell r="K2406">
            <v>2012</v>
          </cell>
          <cell r="L2406" t="str">
            <v>525.833</v>
          </cell>
        </row>
        <row r="2407">
          <cell r="J2407" t="str">
            <v>9789577526618</v>
          </cell>
          <cell r="K2407">
            <v>2012</v>
          </cell>
          <cell r="L2407" t="str">
            <v>802.5</v>
          </cell>
        </row>
        <row r="2408">
          <cell r="J2408" t="str">
            <v>9789577526601</v>
          </cell>
          <cell r="K2408">
            <v>2012</v>
          </cell>
          <cell r="L2408" t="str">
            <v>981</v>
          </cell>
        </row>
        <row r="2409">
          <cell r="J2409" t="str">
            <v>9789866286490</v>
          </cell>
          <cell r="K2409">
            <v>2012</v>
          </cell>
          <cell r="L2409" t="str">
            <v>580.92</v>
          </cell>
        </row>
        <row r="2410">
          <cell r="J2410" t="str">
            <v>9789866286506</v>
          </cell>
          <cell r="K2410">
            <v>2012</v>
          </cell>
          <cell r="L2410" t="str">
            <v>578.1</v>
          </cell>
        </row>
        <row r="2411">
          <cell r="J2411" t="str">
            <v>9789866286575</v>
          </cell>
          <cell r="K2411">
            <v>2012</v>
          </cell>
          <cell r="L2411" t="str">
            <v>220.11</v>
          </cell>
        </row>
        <row r="2412">
          <cell r="J2412" t="str">
            <v>9789866286551</v>
          </cell>
          <cell r="K2412">
            <v>2012</v>
          </cell>
          <cell r="L2412" t="str">
            <v>563.5207</v>
          </cell>
        </row>
        <row r="2413">
          <cell r="J2413" t="str">
            <v>9789866286582</v>
          </cell>
          <cell r="K2413">
            <v>2012</v>
          </cell>
          <cell r="L2413" t="str">
            <v>830</v>
          </cell>
        </row>
        <row r="2414">
          <cell r="J2414" t="str">
            <v>9789868732049</v>
          </cell>
          <cell r="K2414">
            <v>2012</v>
          </cell>
          <cell r="L2414" t="str">
            <v>573.07</v>
          </cell>
        </row>
        <row r="2415">
          <cell r="J2415" t="str">
            <v>9789866286421</v>
          </cell>
          <cell r="K2415">
            <v>2012</v>
          </cell>
          <cell r="L2415" t="str">
            <v>588.3407</v>
          </cell>
        </row>
        <row r="2416">
          <cell r="J2416" t="str">
            <v>9789866286612</v>
          </cell>
          <cell r="K2416">
            <v>2012</v>
          </cell>
          <cell r="L2416" t="str">
            <v>460</v>
          </cell>
        </row>
        <row r="2417">
          <cell r="J2417" t="str">
            <v>9789868891616</v>
          </cell>
          <cell r="K2417">
            <v>2012</v>
          </cell>
          <cell r="L2417" t="str">
            <v>011.7</v>
          </cell>
        </row>
        <row r="2418">
          <cell r="J2418" t="str">
            <v>9789868732063</v>
          </cell>
          <cell r="K2418">
            <v>2012</v>
          </cell>
          <cell r="L2418" t="str">
            <v>541.415</v>
          </cell>
        </row>
        <row r="2419">
          <cell r="J2419" t="str">
            <v>9789577528872</v>
          </cell>
          <cell r="K2419">
            <v>2012</v>
          </cell>
          <cell r="L2419" t="str">
            <v>121.207</v>
          </cell>
        </row>
        <row r="2420">
          <cell r="J2420" t="str">
            <v>9789577528889</v>
          </cell>
          <cell r="K2420">
            <v>2012</v>
          </cell>
          <cell r="L2420" t="str">
            <v>121.207</v>
          </cell>
        </row>
        <row r="2421">
          <cell r="J2421" t="str">
            <v>9789868891630</v>
          </cell>
          <cell r="K2421">
            <v>2012</v>
          </cell>
          <cell r="L2421" t="str">
            <v>411.1</v>
          </cell>
        </row>
        <row r="2422">
          <cell r="J2422" t="str">
            <v>9789868639973</v>
          </cell>
          <cell r="K2422">
            <v>2012</v>
          </cell>
          <cell r="L2422" t="str">
            <v>855</v>
          </cell>
        </row>
        <row r="2423">
          <cell r="J2423" t="str">
            <v>9789867838896</v>
          </cell>
          <cell r="K2423">
            <v>2012</v>
          </cell>
          <cell r="L2423" t="str">
            <v>552.107</v>
          </cell>
        </row>
        <row r="2424">
          <cell r="J2424" t="str">
            <v>9789867838865</v>
          </cell>
          <cell r="K2424">
            <v>2012</v>
          </cell>
          <cell r="L2424" t="str">
            <v>550</v>
          </cell>
        </row>
        <row r="2425">
          <cell r="J2425" t="str">
            <v>9789867838902</v>
          </cell>
          <cell r="K2425">
            <v>2012</v>
          </cell>
          <cell r="L2425" t="str">
            <v>554.68</v>
          </cell>
        </row>
        <row r="2426">
          <cell r="J2426" t="str">
            <v>4717048162046</v>
          </cell>
          <cell r="K2426">
            <v>2012</v>
          </cell>
          <cell r="L2426" t="str">
            <v>802.7022</v>
          </cell>
        </row>
        <row r="2427">
          <cell r="J2427" t="str">
            <v>4717048160783</v>
          </cell>
          <cell r="K2427">
            <v>2012</v>
          </cell>
          <cell r="L2427" t="str">
            <v>802.8</v>
          </cell>
        </row>
        <row r="2428">
          <cell r="J2428" t="str">
            <v>4717048166846</v>
          </cell>
          <cell r="K2428">
            <v>2012</v>
          </cell>
          <cell r="L2428" t="str">
            <v>581.2</v>
          </cell>
        </row>
        <row r="2429">
          <cell r="J2429" t="str">
            <v>4717048167058</v>
          </cell>
          <cell r="K2429">
            <v>2012</v>
          </cell>
          <cell r="L2429" t="str">
            <v>805.189</v>
          </cell>
        </row>
        <row r="2430">
          <cell r="J2430" t="str">
            <v>4717048160806</v>
          </cell>
          <cell r="K2430">
            <v>2012</v>
          </cell>
          <cell r="L2430" t="str">
            <v>805.1</v>
          </cell>
        </row>
        <row r="2431">
          <cell r="J2431" t="str">
            <v>4717048164026</v>
          </cell>
          <cell r="K2431">
            <v>2012</v>
          </cell>
          <cell r="L2431" t="str">
            <v>580.22</v>
          </cell>
        </row>
        <row r="2432">
          <cell r="J2432" t="str">
            <v>4717048167027</v>
          </cell>
          <cell r="K2432">
            <v>2012</v>
          </cell>
          <cell r="L2432" t="str">
            <v>585.022</v>
          </cell>
        </row>
        <row r="2433">
          <cell r="J2433" t="str">
            <v>4717048166891</v>
          </cell>
          <cell r="K2433">
            <v>2012</v>
          </cell>
          <cell r="L2433" t="str">
            <v>575.81</v>
          </cell>
        </row>
        <row r="2434">
          <cell r="J2434" t="str">
            <v>4717048166853</v>
          </cell>
          <cell r="K2434">
            <v>2012</v>
          </cell>
          <cell r="L2434" t="str">
            <v>575.86</v>
          </cell>
        </row>
        <row r="2435">
          <cell r="J2435" t="str">
            <v>4717048166693</v>
          </cell>
          <cell r="K2435">
            <v>2012</v>
          </cell>
          <cell r="L2435" t="str">
            <v>586.6</v>
          </cell>
        </row>
        <row r="2436">
          <cell r="J2436" t="str">
            <v>4717048166907</v>
          </cell>
          <cell r="K2436">
            <v>2012</v>
          </cell>
          <cell r="L2436" t="str">
            <v>575.86</v>
          </cell>
        </row>
        <row r="2437">
          <cell r="J2437" t="str">
            <v>4717048166761</v>
          </cell>
          <cell r="K2437">
            <v>2012</v>
          </cell>
          <cell r="L2437" t="str">
            <v>548.6</v>
          </cell>
        </row>
        <row r="2438">
          <cell r="J2438" t="str">
            <v>4717048166839</v>
          </cell>
          <cell r="K2438">
            <v>2012</v>
          </cell>
          <cell r="L2438" t="str">
            <v>588.022</v>
          </cell>
        </row>
        <row r="2439">
          <cell r="J2439" t="str">
            <v>4717048167003</v>
          </cell>
          <cell r="K2439">
            <v>2012</v>
          </cell>
          <cell r="L2439" t="str">
            <v>575.86</v>
          </cell>
        </row>
        <row r="2440">
          <cell r="J2440" t="str">
            <v>4717048164057</v>
          </cell>
          <cell r="K2440">
            <v>2012</v>
          </cell>
          <cell r="L2440" t="str">
            <v>310</v>
          </cell>
        </row>
        <row r="2441">
          <cell r="J2441" t="str">
            <v>4717048165641</v>
          </cell>
          <cell r="K2441">
            <v>2012</v>
          </cell>
          <cell r="L2441" t="str">
            <v>575.87</v>
          </cell>
        </row>
        <row r="2442">
          <cell r="J2442" t="str">
            <v>4717048166686</v>
          </cell>
          <cell r="K2442">
            <v>2012</v>
          </cell>
          <cell r="L2442" t="str">
            <v>575.81</v>
          </cell>
        </row>
        <row r="2443">
          <cell r="J2443" t="str">
            <v>4717048166648</v>
          </cell>
          <cell r="K2443">
            <v>2012</v>
          </cell>
          <cell r="L2443" t="str">
            <v>575.8</v>
          </cell>
        </row>
        <row r="2444">
          <cell r="J2444" t="str">
            <v>4717048164040</v>
          </cell>
          <cell r="K2444">
            <v>2012</v>
          </cell>
          <cell r="L2444" t="str">
            <v>716</v>
          </cell>
        </row>
        <row r="2445">
          <cell r="J2445" t="str">
            <v>4717048164033</v>
          </cell>
          <cell r="K2445">
            <v>2012</v>
          </cell>
          <cell r="L2445" t="str">
            <v>711</v>
          </cell>
        </row>
        <row r="2446">
          <cell r="J2446" t="str">
            <v>4717048163005</v>
          </cell>
          <cell r="K2446">
            <v>2012</v>
          </cell>
          <cell r="L2446" t="str">
            <v>330.22</v>
          </cell>
        </row>
        <row r="2447">
          <cell r="J2447" t="str">
            <v>4717048163012</v>
          </cell>
          <cell r="K2447">
            <v>2012</v>
          </cell>
          <cell r="L2447" t="str">
            <v>340</v>
          </cell>
        </row>
        <row r="2448">
          <cell r="J2448" t="str">
            <v>4717048165719</v>
          </cell>
          <cell r="K2448">
            <v>2012</v>
          </cell>
          <cell r="L2448" t="str">
            <v>575.87</v>
          </cell>
        </row>
        <row r="2449">
          <cell r="J2449" t="str">
            <v>4717048166709</v>
          </cell>
          <cell r="K2449">
            <v>2012</v>
          </cell>
          <cell r="L2449" t="str">
            <v>581.21022</v>
          </cell>
        </row>
        <row r="2450">
          <cell r="J2450" t="str">
            <v>4717048165566</v>
          </cell>
          <cell r="K2450">
            <v>2012</v>
          </cell>
          <cell r="L2450" t="str">
            <v>805.189</v>
          </cell>
        </row>
        <row r="2451">
          <cell r="J2451" t="str">
            <v>4717048160226</v>
          </cell>
          <cell r="K2451">
            <v>2012</v>
          </cell>
          <cell r="L2451" t="str">
            <v>802.8022</v>
          </cell>
        </row>
        <row r="2452">
          <cell r="J2452" t="str">
            <v>4717048160233</v>
          </cell>
          <cell r="K2452">
            <v>2012</v>
          </cell>
          <cell r="L2452" t="str">
            <v>805.189</v>
          </cell>
        </row>
        <row r="2453">
          <cell r="J2453" t="str">
            <v>4717048165580</v>
          </cell>
          <cell r="K2453">
            <v>2012</v>
          </cell>
          <cell r="L2453" t="str">
            <v>580.22</v>
          </cell>
        </row>
        <row r="2454">
          <cell r="J2454" t="str">
            <v>4717048165689</v>
          </cell>
          <cell r="K2454">
            <v>2012</v>
          </cell>
          <cell r="L2454" t="str">
            <v>575.87</v>
          </cell>
        </row>
        <row r="2455">
          <cell r="J2455" t="str">
            <v>4717048166990</v>
          </cell>
          <cell r="K2455">
            <v>2012</v>
          </cell>
          <cell r="L2455" t="str">
            <v>585.022</v>
          </cell>
        </row>
        <row r="2456">
          <cell r="J2456" t="str">
            <v>4717048166716</v>
          </cell>
          <cell r="K2456">
            <v>2012</v>
          </cell>
          <cell r="L2456" t="str">
            <v>575.81</v>
          </cell>
        </row>
        <row r="2457">
          <cell r="J2457" t="str">
            <v>4717048166860</v>
          </cell>
          <cell r="K2457">
            <v>2012</v>
          </cell>
          <cell r="L2457" t="str">
            <v>575.86</v>
          </cell>
        </row>
        <row r="2458">
          <cell r="J2458" t="str">
            <v>4717048166730</v>
          </cell>
          <cell r="K2458">
            <v>2012</v>
          </cell>
          <cell r="L2458" t="str">
            <v>586.6</v>
          </cell>
        </row>
        <row r="2459">
          <cell r="J2459" t="str">
            <v>4717048166723</v>
          </cell>
          <cell r="K2459">
            <v>2012</v>
          </cell>
          <cell r="L2459" t="str">
            <v>575.81</v>
          </cell>
        </row>
        <row r="2460">
          <cell r="J2460" t="str">
            <v>4717048165528</v>
          </cell>
          <cell r="K2460">
            <v>2012</v>
          </cell>
          <cell r="L2460" t="str">
            <v>548.6</v>
          </cell>
        </row>
        <row r="2461">
          <cell r="J2461" t="str">
            <v>4717048166877</v>
          </cell>
          <cell r="K2461">
            <v>2012</v>
          </cell>
          <cell r="L2461" t="str">
            <v>575.86</v>
          </cell>
        </row>
        <row r="2462">
          <cell r="J2462" t="str">
            <v>4717048166938</v>
          </cell>
          <cell r="K2462">
            <v>2012</v>
          </cell>
          <cell r="L2462" t="str">
            <v>575.86022</v>
          </cell>
        </row>
        <row r="2463">
          <cell r="J2463" t="str">
            <v>4717048166914</v>
          </cell>
          <cell r="K2463">
            <v>2012</v>
          </cell>
          <cell r="L2463" t="str">
            <v>548.6</v>
          </cell>
        </row>
        <row r="2464">
          <cell r="J2464" t="str">
            <v>4717048166808</v>
          </cell>
          <cell r="K2464">
            <v>2012</v>
          </cell>
          <cell r="L2464" t="str">
            <v>588.022</v>
          </cell>
        </row>
        <row r="2465">
          <cell r="J2465" t="str">
            <v>4717048166815</v>
          </cell>
          <cell r="K2465">
            <v>2012</v>
          </cell>
          <cell r="L2465" t="str">
            <v>588.022</v>
          </cell>
        </row>
        <row r="2466">
          <cell r="J2466" t="str">
            <v>4717048167010</v>
          </cell>
          <cell r="K2466">
            <v>2012</v>
          </cell>
          <cell r="L2466" t="str">
            <v>575.86</v>
          </cell>
        </row>
        <row r="2467">
          <cell r="J2467" t="str">
            <v>4717048166976</v>
          </cell>
          <cell r="K2467">
            <v>2012</v>
          </cell>
          <cell r="L2467" t="str">
            <v>575.8</v>
          </cell>
        </row>
        <row r="2468">
          <cell r="J2468" t="str">
            <v>4717048166945</v>
          </cell>
          <cell r="K2468">
            <v>2012</v>
          </cell>
          <cell r="L2468" t="str">
            <v>586.5022</v>
          </cell>
        </row>
        <row r="2469">
          <cell r="J2469" t="str">
            <v>4717048165542</v>
          </cell>
          <cell r="K2469">
            <v>2012</v>
          </cell>
          <cell r="L2469" t="str">
            <v>588.022</v>
          </cell>
        </row>
        <row r="2470">
          <cell r="J2470" t="str">
            <v>4717048163548</v>
          </cell>
          <cell r="K2470">
            <v>2012</v>
          </cell>
          <cell r="L2470" t="str">
            <v>312.9022</v>
          </cell>
        </row>
        <row r="2471">
          <cell r="J2471" t="str">
            <v>4717048166631</v>
          </cell>
          <cell r="K2471">
            <v>2012</v>
          </cell>
          <cell r="L2471" t="str">
            <v>432.57</v>
          </cell>
        </row>
        <row r="2472">
          <cell r="J2472" t="str">
            <v>4717048165917</v>
          </cell>
          <cell r="K2472">
            <v>2012</v>
          </cell>
          <cell r="L2472" t="str">
            <v>443.681</v>
          </cell>
        </row>
        <row r="2473">
          <cell r="J2473" t="str">
            <v>4717048166303</v>
          </cell>
          <cell r="K2473">
            <v>2012</v>
          </cell>
          <cell r="L2473" t="str">
            <v>431.5</v>
          </cell>
        </row>
        <row r="2474">
          <cell r="J2474" t="str">
            <v>4717048166334</v>
          </cell>
          <cell r="K2474">
            <v>2012</v>
          </cell>
          <cell r="L2474" t="str">
            <v>443</v>
          </cell>
        </row>
        <row r="2475">
          <cell r="J2475" t="str">
            <v>4717048166358</v>
          </cell>
          <cell r="K2475">
            <v>2012</v>
          </cell>
          <cell r="L2475" t="str">
            <v>802</v>
          </cell>
        </row>
        <row r="2476">
          <cell r="J2476" t="str">
            <v>4717048166778</v>
          </cell>
          <cell r="K2476">
            <v>2012</v>
          </cell>
          <cell r="L2476" t="str">
            <v>312</v>
          </cell>
        </row>
        <row r="2477">
          <cell r="J2477" t="str">
            <v>4717048166136</v>
          </cell>
          <cell r="K2477">
            <v>2012</v>
          </cell>
          <cell r="L2477" t="str">
            <v>554.283</v>
          </cell>
        </row>
        <row r="2478">
          <cell r="J2478" t="str">
            <v>4717048166143</v>
          </cell>
          <cell r="K2478">
            <v>2012</v>
          </cell>
          <cell r="L2478" t="str">
            <v>554.333022</v>
          </cell>
        </row>
        <row r="2479">
          <cell r="J2479" t="str">
            <v>4717048166297</v>
          </cell>
          <cell r="K2479">
            <v>2012</v>
          </cell>
          <cell r="L2479" t="str">
            <v>430</v>
          </cell>
        </row>
        <row r="2480">
          <cell r="J2480" t="str">
            <v>4717048165894</v>
          </cell>
          <cell r="K2480">
            <v>2012</v>
          </cell>
          <cell r="L2480" t="str">
            <v>495.1022</v>
          </cell>
        </row>
        <row r="2481">
          <cell r="J2481" t="str">
            <v>4717048166280</v>
          </cell>
          <cell r="K2481">
            <v>2012</v>
          </cell>
          <cell r="L2481" t="str">
            <v>432.57</v>
          </cell>
        </row>
        <row r="2482">
          <cell r="J2482" t="str">
            <v>4717048166341</v>
          </cell>
          <cell r="K2482">
            <v>2012</v>
          </cell>
          <cell r="L2482" t="str">
            <v>802.79</v>
          </cell>
        </row>
        <row r="2483">
          <cell r="J2483" t="str">
            <v>4717048166273</v>
          </cell>
          <cell r="K2483">
            <v>2012</v>
          </cell>
          <cell r="L2483" t="str">
            <v>430</v>
          </cell>
        </row>
        <row r="2484">
          <cell r="J2484" t="str">
            <v>4717048165887</v>
          </cell>
          <cell r="K2484">
            <v>2012</v>
          </cell>
          <cell r="L2484" t="str">
            <v>495</v>
          </cell>
        </row>
        <row r="2485">
          <cell r="J2485" t="str">
            <v>9789814282734</v>
          </cell>
          <cell r="K2485">
            <v>2012</v>
          </cell>
          <cell r="L2485" t="str">
            <v>855</v>
          </cell>
        </row>
        <row r="2486">
          <cell r="J2486" t="str">
            <v>9789814285872</v>
          </cell>
          <cell r="K2486">
            <v>2012</v>
          </cell>
          <cell r="L2486" t="str">
            <v>524.7</v>
          </cell>
        </row>
        <row r="2487">
          <cell r="J2487" t="str">
            <v>9789814383622</v>
          </cell>
          <cell r="K2487">
            <v>2012</v>
          </cell>
          <cell r="L2487" t="str">
            <v>552.2</v>
          </cell>
        </row>
        <row r="2488">
          <cell r="J2488" t="str">
            <v>9789814366755</v>
          </cell>
          <cell r="K2488">
            <v>2012</v>
          </cell>
          <cell r="L2488" t="str">
            <v>738.326</v>
          </cell>
        </row>
        <row r="2489">
          <cell r="J2489" t="str">
            <v>9789814343220</v>
          </cell>
          <cell r="K2489">
            <v>2012</v>
          </cell>
          <cell r="L2489" t="str">
            <v>536.211</v>
          </cell>
        </row>
        <row r="2490">
          <cell r="J2490" t="str">
            <v>9789814343213</v>
          </cell>
          <cell r="K2490">
            <v>2012</v>
          </cell>
          <cell r="L2490" t="str">
            <v>868.8</v>
          </cell>
        </row>
        <row r="2491">
          <cell r="J2491" t="str">
            <v>9789814397889</v>
          </cell>
          <cell r="K2491">
            <v>2012</v>
          </cell>
          <cell r="L2491" t="str">
            <v>719</v>
          </cell>
        </row>
        <row r="2492">
          <cell r="J2492" t="str">
            <v>9789814397902</v>
          </cell>
          <cell r="K2492">
            <v>2012</v>
          </cell>
          <cell r="L2492" t="str">
            <v>536.211</v>
          </cell>
        </row>
        <row r="2493">
          <cell r="J2493" t="str">
            <v>9789814405324</v>
          </cell>
          <cell r="K2493">
            <v>2012</v>
          </cell>
          <cell r="L2493" t="str">
            <v>854.6</v>
          </cell>
        </row>
        <row r="2494">
          <cell r="J2494" t="str">
            <v>9789814417570</v>
          </cell>
          <cell r="K2494">
            <v>2012</v>
          </cell>
          <cell r="L2494" t="str">
            <v>868.8</v>
          </cell>
        </row>
        <row r="2495">
          <cell r="J2495" t="str">
            <v>9789814425162</v>
          </cell>
          <cell r="K2495">
            <v>2012</v>
          </cell>
          <cell r="L2495" t="str">
            <v>868.8</v>
          </cell>
        </row>
        <row r="2496">
          <cell r="J2496" t="str">
            <v>9789814425742</v>
          </cell>
          <cell r="K2496">
            <v>2012</v>
          </cell>
          <cell r="L2496" t="str">
            <v>868.8</v>
          </cell>
        </row>
        <row r="2497">
          <cell r="J2497" t="str">
            <v>9789814436021</v>
          </cell>
          <cell r="K2497">
            <v>2012</v>
          </cell>
          <cell r="L2497" t="str">
            <v>868.72</v>
          </cell>
        </row>
        <row r="2498">
          <cell r="J2498" t="str">
            <v>9789814436045</v>
          </cell>
          <cell r="K2498">
            <v>2012</v>
          </cell>
          <cell r="L2498" t="str">
            <v>802.07</v>
          </cell>
        </row>
        <row r="2499">
          <cell r="J2499" t="str">
            <v>9789814436069</v>
          </cell>
          <cell r="K2499">
            <v>2012</v>
          </cell>
          <cell r="L2499" t="str">
            <v>802.038</v>
          </cell>
        </row>
        <row r="2500">
          <cell r="J2500" t="str">
            <v>9789867670519</v>
          </cell>
          <cell r="K2500">
            <v>2012</v>
          </cell>
          <cell r="L2500" t="str">
            <v>418</v>
          </cell>
        </row>
        <row r="2501">
          <cell r="J2501" t="str">
            <v>9789867670663</v>
          </cell>
          <cell r="K2501">
            <v>2012</v>
          </cell>
          <cell r="L2501" t="str">
            <v>419.85</v>
          </cell>
        </row>
        <row r="2502">
          <cell r="J2502" t="str">
            <v>9789866120213</v>
          </cell>
          <cell r="K2502">
            <v>2012</v>
          </cell>
          <cell r="L2502" t="str">
            <v>369</v>
          </cell>
        </row>
        <row r="2503">
          <cell r="J2503" t="str">
            <v>9789866120220</v>
          </cell>
          <cell r="K2503">
            <v>2012</v>
          </cell>
          <cell r="L2503" t="str">
            <v>415.1</v>
          </cell>
        </row>
        <row r="2504">
          <cell r="J2504" t="str">
            <v>9789866120237</v>
          </cell>
          <cell r="K2504">
            <v>2012</v>
          </cell>
          <cell r="L2504" t="str">
            <v>419.61619</v>
          </cell>
        </row>
        <row r="2505">
          <cell r="J2505" t="str">
            <v>9789867670366</v>
          </cell>
          <cell r="K2505">
            <v>2012</v>
          </cell>
          <cell r="L2505" t="str">
            <v>417.52</v>
          </cell>
        </row>
        <row r="2506">
          <cell r="J2506" t="str">
            <v>9789866120244</v>
          </cell>
          <cell r="K2506">
            <v>2012</v>
          </cell>
          <cell r="L2506" t="str">
            <v>418.91</v>
          </cell>
        </row>
        <row r="2507">
          <cell r="J2507" t="str">
            <v>9789866120251</v>
          </cell>
          <cell r="K2507">
            <v>2012</v>
          </cell>
          <cell r="L2507" t="str">
            <v>523.28</v>
          </cell>
        </row>
        <row r="2508">
          <cell r="J2508" t="str">
            <v>9789866120268</v>
          </cell>
          <cell r="K2508">
            <v>2012</v>
          </cell>
          <cell r="L2508" t="str">
            <v>419.84</v>
          </cell>
        </row>
        <row r="2509">
          <cell r="J2509" t="str">
            <v>9789866120299</v>
          </cell>
          <cell r="K2509">
            <v>2012</v>
          </cell>
          <cell r="L2509" t="str">
            <v>419.86</v>
          </cell>
        </row>
        <row r="2510">
          <cell r="J2510" t="str">
            <v>9789866120282</v>
          </cell>
          <cell r="K2510">
            <v>2012</v>
          </cell>
          <cell r="L2510" t="str">
            <v>419.821</v>
          </cell>
        </row>
        <row r="2511">
          <cell r="J2511" t="str">
            <v>9789866120275</v>
          </cell>
          <cell r="K2511">
            <v>2012</v>
          </cell>
          <cell r="L2511" t="str">
            <v>419.7</v>
          </cell>
        </row>
        <row r="2512">
          <cell r="J2512" t="str">
            <v>9789866120305</v>
          </cell>
          <cell r="K2512">
            <v>2012</v>
          </cell>
          <cell r="L2512" t="str">
            <v>418.1</v>
          </cell>
        </row>
        <row r="2513">
          <cell r="J2513" t="str">
            <v>9789888083978</v>
          </cell>
          <cell r="K2513">
            <v>2012</v>
          </cell>
          <cell r="L2513" t="str">
            <v>628.58</v>
          </cell>
        </row>
        <row r="2514">
          <cell r="J2514" t="str">
            <v>9789888083633</v>
          </cell>
          <cell r="K2514">
            <v>2012</v>
          </cell>
          <cell r="L2514" t="str">
            <v>581.24</v>
          </cell>
        </row>
        <row r="2515">
          <cell r="J2515" t="str">
            <v>9789868527171</v>
          </cell>
          <cell r="K2515">
            <v>2012</v>
          </cell>
          <cell r="L2515" t="str">
            <v>520</v>
          </cell>
        </row>
        <row r="2516">
          <cell r="J2516" t="str">
            <v>9789868132122</v>
          </cell>
          <cell r="K2516">
            <v>2012</v>
          </cell>
          <cell r="L2516" t="str">
            <v>622.5</v>
          </cell>
        </row>
        <row r="2517">
          <cell r="J2517" t="str">
            <v>9789866626906</v>
          </cell>
          <cell r="K2517">
            <v>2012</v>
          </cell>
          <cell r="L2517" t="str">
            <v>484.5</v>
          </cell>
        </row>
        <row r="2518">
          <cell r="J2518" t="str">
            <v>9789866626913</v>
          </cell>
          <cell r="K2518">
            <v>2012</v>
          </cell>
          <cell r="L2518" t="str">
            <v>484</v>
          </cell>
        </row>
        <row r="2519">
          <cell r="J2519" t="str">
            <v>9789866626937</v>
          </cell>
          <cell r="K2519">
            <v>2012</v>
          </cell>
          <cell r="L2519" t="str">
            <v>484</v>
          </cell>
        </row>
        <row r="2520">
          <cell r="J2520" t="str">
            <v>9789866626920</v>
          </cell>
          <cell r="K2520">
            <v>2012</v>
          </cell>
          <cell r="L2520" t="str">
            <v>484.6</v>
          </cell>
        </row>
        <row r="2521">
          <cell r="J2521" t="str">
            <v>9789866626944</v>
          </cell>
          <cell r="K2521">
            <v>2012</v>
          </cell>
          <cell r="L2521" t="str">
            <v>484.5</v>
          </cell>
        </row>
        <row r="2522">
          <cell r="J2522" t="str">
            <v>9789866626951</v>
          </cell>
          <cell r="K2522">
            <v>2012</v>
          </cell>
          <cell r="L2522" t="str">
            <v>484.6</v>
          </cell>
        </row>
        <row r="2523">
          <cell r="J2523" t="str">
            <v>9789866626968</v>
          </cell>
          <cell r="K2523">
            <v>2012</v>
          </cell>
          <cell r="L2523" t="str">
            <v>496.45</v>
          </cell>
        </row>
        <row r="2524">
          <cell r="J2524" t="str">
            <v>9789866626975</v>
          </cell>
          <cell r="K2524">
            <v>2012</v>
          </cell>
          <cell r="L2524" t="str">
            <v>484.67</v>
          </cell>
        </row>
        <row r="2525">
          <cell r="J2525" t="str">
            <v>9789866626982</v>
          </cell>
          <cell r="K2525">
            <v>2012</v>
          </cell>
          <cell r="L2525" t="str">
            <v>484.61</v>
          </cell>
        </row>
        <row r="2526">
          <cell r="J2526" t="str">
            <v>9789866626999</v>
          </cell>
          <cell r="K2526">
            <v>2012</v>
          </cell>
          <cell r="L2526" t="str">
            <v>484.6</v>
          </cell>
        </row>
        <row r="2527">
          <cell r="J2527" t="str">
            <v>9789865914004</v>
          </cell>
          <cell r="K2527">
            <v>2012</v>
          </cell>
          <cell r="L2527" t="str">
            <v>468.1</v>
          </cell>
        </row>
        <row r="2528">
          <cell r="J2528" t="str">
            <v>9789865914011</v>
          </cell>
          <cell r="K2528">
            <v>2012</v>
          </cell>
          <cell r="L2528" t="str">
            <v>446.6</v>
          </cell>
        </row>
        <row r="2529">
          <cell r="J2529" t="str">
            <v>9789865914028</v>
          </cell>
          <cell r="K2529">
            <v>2012</v>
          </cell>
          <cell r="L2529" t="str">
            <v>468.1</v>
          </cell>
        </row>
        <row r="2530">
          <cell r="J2530" t="str">
            <v>9789865914042</v>
          </cell>
          <cell r="K2530">
            <v>2012</v>
          </cell>
          <cell r="L2530" t="str">
            <v>484.5</v>
          </cell>
        </row>
        <row r="2531">
          <cell r="J2531" t="str">
            <v>9789865914035</v>
          </cell>
          <cell r="K2531">
            <v>2012</v>
          </cell>
          <cell r="L2531" t="str">
            <v>484.62</v>
          </cell>
        </row>
        <row r="2532">
          <cell r="J2532" t="str">
            <v>9789865914059</v>
          </cell>
          <cell r="K2532">
            <v>2012</v>
          </cell>
          <cell r="L2532" t="str">
            <v>484.55</v>
          </cell>
        </row>
        <row r="2533">
          <cell r="J2533" t="str">
            <v>9789865914066</v>
          </cell>
          <cell r="K2533">
            <v>2012</v>
          </cell>
          <cell r="L2533" t="str">
            <v>484.6</v>
          </cell>
        </row>
        <row r="2534">
          <cell r="J2534" t="str">
            <v>9789865914073</v>
          </cell>
          <cell r="K2534">
            <v>2012</v>
          </cell>
          <cell r="L2534" t="str">
            <v>484.6</v>
          </cell>
        </row>
        <row r="2535">
          <cell r="J2535" t="str">
            <v>9789865914080</v>
          </cell>
          <cell r="K2535">
            <v>2012</v>
          </cell>
          <cell r="L2535" t="str">
            <v>555.92</v>
          </cell>
        </row>
        <row r="2536">
          <cell r="J2536" t="str">
            <v>9789865914097</v>
          </cell>
          <cell r="K2536">
            <v>2012</v>
          </cell>
          <cell r="L2536" t="str">
            <v>484.6</v>
          </cell>
        </row>
        <row r="2537">
          <cell r="J2537" t="str">
            <v>9789865914103</v>
          </cell>
          <cell r="K2537">
            <v>2012</v>
          </cell>
          <cell r="L2537" t="str">
            <v>484.6</v>
          </cell>
        </row>
        <row r="2538">
          <cell r="J2538" t="str">
            <v>9789577324474</v>
          </cell>
          <cell r="K2538">
            <v>2012</v>
          </cell>
          <cell r="L2538" t="str">
            <v>578.01</v>
          </cell>
        </row>
        <row r="2539">
          <cell r="J2539" t="str">
            <v>9789577324481</v>
          </cell>
          <cell r="K2539">
            <v>2012</v>
          </cell>
          <cell r="L2539" t="str">
            <v>173.707</v>
          </cell>
        </row>
        <row r="2540">
          <cell r="J2540" t="str">
            <v>9789577484703</v>
          </cell>
          <cell r="K2540">
            <v>2012</v>
          </cell>
          <cell r="L2540" t="str">
            <v>573.09</v>
          </cell>
        </row>
        <row r="2541">
          <cell r="J2541" t="str">
            <v>9789577484710</v>
          </cell>
          <cell r="K2541">
            <v>2012</v>
          </cell>
          <cell r="L2541" t="str">
            <v>805.188</v>
          </cell>
        </row>
        <row r="2542">
          <cell r="J2542" t="str">
            <v>9789577484758</v>
          </cell>
          <cell r="K2542">
            <v>2012</v>
          </cell>
          <cell r="L2542" t="str">
            <v>525.1707</v>
          </cell>
        </row>
        <row r="2543">
          <cell r="J2543" t="str">
            <v>9789577484772</v>
          </cell>
          <cell r="K2543">
            <v>2012</v>
          </cell>
          <cell r="L2543" t="str">
            <v>573.09</v>
          </cell>
        </row>
        <row r="2544">
          <cell r="J2544" t="str">
            <v>9789577484888</v>
          </cell>
          <cell r="K2544">
            <v>2012</v>
          </cell>
          <cell r="L2544" t="str">
            <v>120</v>
          </cell>
        </row>
        <row r="2545">
          <cell r="J2545" t="str">
            <v>9789577484901</v>
          </cell>
          <cell r="K2545">
            <v>2012</v>
          </cell>
          <cell r="L2545" t="str">
            <v>541.2933</v>
          </cell>
        </row>
        <row r="2546">
          <cell r="J2546" t="str">
            <v>9789577484918</v>
          </cell>
          <cell r="K2546">
            <v>2012</v>
          </cell>
          <cell r="L2546" t="str">
            <v>571.1</v>
          </cell>
        </row>
        <row r="2547">
          <cell r="J2547" t="str">
            <v>9789866105081</v>
          </cell>
          <cell r="K2547">
            <v>2012</v>
          </cell>
          <cell r="L2547" t="str">
            <v>410.3</v>
          </cell>
        </row>
        <row r="2548">
          <cell r="J2548" t="str">
            <v>9789866080388</v>
          </cell>
          <cell r="K2548">
            <v>2012</v>
          </cell>
          <cell r="L2548" t="str">
            <v>173.75</v>
          </cell>
        </row>
        <row r="2549">
          <cell r="J2549" t="str">
            <v>9789866080401</v>
          </cell>
          <cell r="K2549">
            <v>2012</v>
          </cell>
          <cell r="L2549" t="str">
            <v>831.92</v>
          </cell>
        </row>
        <row r="2550">
          <cell r="J2550" t="str">
            <v>9789866080333</v>
          </cell>
          <cell r="K2550">
            <v>2012</v>
          </cell>
          <cell r="L2550" t="str">
            <v>293.3</v>
          </cell>
        </row>
        <row r="2551">
          <cell r="J2551" t="str">
            <v>9789866080210</v>
          </cell>
          <cell r="K2551">
            <v>2012</v>
          </cell>
          <cell r="L2551" t="str">
            <v>428.3</v>
          </cell>
        </row>
        <row r="2552">
          <cell r="J2552" t="str">
            <v>9789866080296</v>
          </cell>
          <cell r="K2552">
            <v>2012</v>
          </cell>
          <cell r="L2552" t="str">
            <v>805.12</v>
          </cell>
        </row>
        <row r="2553">
          <cell r="J2553" t="str">
            <v>9789866080302</v>
          </cell>
          <cell r="K2553">
            <v>2012</v>
          </cell>
          <cell r="L2553" t="str">
            <v>413.11</v>
          </cell>
        </row>
        <row r="2554">
          <cell r="J2554" t="str">
            <v>9789866080241</v>
          </cell>
          <cell r="K2554">
            <v>2012</v>
          </cell>
          <cell r="L2554" t="str">
            <v>539.6</v>
          </cell>
        </row>
        <row r="2555">
          <cell r="J2555" t="str">
            <v>9789866080272</v>
          </cell>
          <cell r="K2555">
            <v>2012</v>
          </cell>
          <cell r="L2555" t="str">
            <v>997.4</v>
          </cell>
        </row>
        <row r="2556">
          <cell r="J2556" t="str">
            <v>9789866080289</v>
          </cell>
          <cell r="K2556">
            <v>2012</v>
          </cell>
          <cell r="L2556" t="str">
            <v>417.7</v>
          </cell>
        </row>
        <row r="2557">
          <cell r="J2557" t="str">
            <v>9789866080418</v>
          </cell>
          <cell r="K2557">
            <v>2012</v>
          </cell>
          <cell r="L2557" t="str">
            <v>803.18</v>
          </cell>
        </row>
        <row r="2558">
          <cell r="J2558" t="str">
            <v>9789860249040</v>
          </cell>
          <cell r="K2558">
            <v>2012</v>
          </cell>
          <cell r="L2558" t="str">
            <v>588.34</v>
          </cell>
        </row>
        <row r="2559">
          <cell r="J2559" t="str">
            <v>9789860259964</v>
          </cell>
          <cell r="K2559">
            <v>2012</v>
          </cell>
          <cell r="L2559" t="str">
            <v>588.34</v>
          </cell>
        </row>
        <row r="2560">
          <cell r="J2560" t="str">
            <v>9789860288292</v>
          </cell>
          <cell r="K2560">
            <v>2012</v>
          </cell>
          <cell r="L2560" t="str">
            <v>548.8233</v>
          </cell>
        </row>
        <row r="2561">
          <cell r="J2561" t="str">
            <v>9789860300215</v>
          </cell>
          <cell r="K2561">
            <v>2012</v>
          </cell>
          <cell r="L2561" t="str">
            <v>449.023</v>
          </cell>
        </row>
        <row r="2562">
          <cell r="J2562" t="str">
            <v>9789860311266</v>
          </cell>
          <cell r="K2562">
            <v>2012</v>
          </cell>
          <cell r="L2562" t="str">
            <v>563.528</v>
          </cell>
        </row>
        <row r="2563">
          <cell r="J2563" t="str">
            <v>9789860303919</v>
          </cell>
          <cell r="K2563">
            <v>2012</v>
          </cell>
          <cell r="L2563" t="str">
            <v>351.68</v>
          </cell>
        </row>
        <row r="2564">
          <cell r="J2564" t="str">
            <v>9789860316025</v>
          </cell>
          <cell r="K2564">
            <v>2012</v>
          </cell>
          <cell r="L2564" t="str">
            <v>960</v>
          </cell>
        </row>
        <row r="2565">
          <cell r="J2565" t="str">
            <v>9789860320107</v>
          </cell>
          <cell r="K2565">
            <v>2012</v>
          </cell>
          <cell r="L2565" t="str">
            <v>449.8023</v>
          </cell>
        </row>
        <row r="2566">
          <cell r="J2566" t="str">
            <v>9789860323320</v>
          </cell>
          <cell r="K2566">
            <v>2012</v>
          </cell>
          <cell r="L2566" t="str">
            <v>733.64</v>
          </cell>
        </row>
        <row r="2567">
          <cell r="J2567" t="str">
            <v>9789860321210</v>
          </cell>
          <cell r="K2567">
            <v>2012</v>
          </cell>
          <cell r="L2567" t="str">
            <v>960</v>
          </cell>
        </row>
        <row r="2568">
          <cell r="J2568" t="str">
            <v>9789860321227</v>
          </cell>
          <cell r="K2568">
            <v>2012</v>
          </cell>
          <cell r="L2568" t="str">
            <v>960</v>
          </cell>
        </row>
        <row r="2569">
          <cell r="J2569" t="str">
            <v>9789867025784</v>
          </cell>
          <cell r="K2569">
            <v>2012</v>
          </cell>
          <cell r="L2569" t="str">
            <v>805.1892</v>
          </cell>
        </row>
        <row r="2570">
          <cell r="J2570" t="str">
            <v>9789867025470</v>
          </cell>
          <cell r="K2570">
            <v>2012</v>
          </cell>
          <cell r="L2570" t="str">
            <v>805.1892</v>
          </cell>
        </row>
        <row r="2571">
          <cell r="J2571" t="str">
            <v>9789867025791</v>
          </cell>
          <cell r="K2571">
            <v>2012</v>
          </cell>
          <cell r="L2571" t="str">
            <v>805.1892</v>
          </cell>
        </row>
        <row r="2572">
          <cell r="J2572" t="str">
            <v>9789867025876</v>
          </cell>
          <cell r="K2572">
            <v>2012</v>
          </cell>
          <cell r="L2572" t="str">
            <v>805.1895</v>
          </cell>
        </row>
        <row r="2573">
          <cell r="J2573" t="str">
            <v>9789867025814</v>
          </cell>
          <cell r="K2573">
            <v>2012</v>
          </cell>
          <cell r="L2573" t="str">
            <v>805.1895</v>
          </cell>
        </row>
        <row r="2574">
          <cell r="J2574" t="str">
            <v>9789867025807</v>
          </cell>
          <cell r="K2574">
            <v>2012</v>
          </cell>
          <cell r="L2574" t="str">
            <v>805.189</v>
          </cell>
        </row>
        <row r="2575">
          <cell r="J2575" t="str">
            <v>9789867025821</v>
          </cell>
          <cell r="K2575">
            <v>2012</v>
          </cell>
          <cell r="L2575" t="str">
            <v>805.189</v>
          </cell>
        </row>
        <row r="2576">
          <cell r="J2576" t="str">
            <v>9789867025845</v>
          </cell>
          <cell r="K2576">
            <v>2012</v>
          </cell>
          <cell r="L2576" t="str">
            <v>805.1892</v>
          </cell>
        </row>
        <row r="2577">
          <cell r="J2577" t="str">
            <v>9789867025852</v>
          </cell>
          <cell r="K2577">
            <v>2012</v>
          </cell>
          <cell r="L2577" t="str">
            <v>805.1892</v>
          </cell>
        </row>
        <row r="2578">
          <cell r="J2578" t="str">
            <v>9789867025760</v>
          </cell>
          <cell r="K2578">
            <v>2012</v>
          </cell>
          <cell r="L2578" t="str">
            <v>805.1895</v>
          </cell>
        </row>
        <row r="2579">
          <cell r="J2579" t="str">
            <v>9789867025906</v>
          </cell>
          <cell r="K2579">
            <v>2012</v>
          </cell>
          <cell r="L2579" t="str">
            <v>805.1892</v>
          </cell>
        </row>
        <row r="2580">
          <cell r="J2580" t="str">
            <v>9789866089114</v>
          </cell>
          <cell r="K2580">
            <v>2012</v>
          </cell>
          <cell r="L2580" t="str">
            <v>805.2</v>
          </cell>
        </row>
        <row r="2581">
          <cell r="J2581" t="str">
            <v>9789866089190</v>
          </cell>
          <cell r="K2581">
            <v>2012</v>
          </cell>
          <cell r="L2581" t="str">
            <v>119</v>
          </cell>
        </row>
        <row r="2582">
          <cell r="J2582" t="str">
            <v>9789866372735</v>
          </cell>
          <cell r="K2582">
            <v>2012</v>
          </cell>
          <cell r="L2582" t="str">
            <v>859.6</v>
          </cell>
        </row>
        <row r="2583">
          <cell r="J2583" t="str">
            <v>9789866372773</v>
          </cell>
          <cell r="K2583">
            <v>2012</v>
          </cell>
          <cell r="L2583" t="str">
            <v>859.6</v>
          </cell>
        </row>
        <row r="2584">
          <cell r="J2584" t="str">
            <v>9789866372780</v>
          </cell>
          <cell r="K2584">
            <v>2012</v>
          </cell>
          <cell r="L2584" t="str">
            <v>859.6</v>
          </cell>
        </row>
        <row r="2585">
          <cell r="J2585" t="str">
            <v>9789866372803</v>
          </cell>
          <cell r="K2585">
            <v>2012</v>
          </cell>
          <cell r="L2585" t="str">
            <v>859.6</v>
          </cell>
        </row>
        <row r="2586">
          <cell r="J2586" t="str">
            <v>9789866372797</v>
          </cell>
          <cell r="K2586">
            <v>2012</v>
          </cell>
          <cell r="L2586" t="str">
            <v>859.6</v>
          </cell>
        </row>
        <row r="2587">
          <cell r="J2587" t="str">
            <v>9789866372766</v>
          </cell>
          <cell r="K2587">
            <v>2012</v>
          </cell>
          <cell r="L2587" t="str">
            <v>859.6</v>
          </cell>
        </row>
        <row r="2588">
          <cell r="J2588" t="str">
            <v>9789866372742</v>
          </cell>
          <cell r="K2588">
            <v>2012</v>
          </cell>
          <cell r="L2588" t="str">
            <v>859.6</v>
          </cell>
        </row>
        <row r="2589">
          <cell r="J2589" t="str">
            <v>9789866372759</v>
          </cell>
          <cell r="K2589">
            <v>2012</v>
          </cell>
          <cell r="L2589" t="str">
            <v>859.6</v>
          </cell>
        </row>
        <row r="2590">
          <cell r="J2590" t="str">
            <v>9789866372810</v>
          </cell>
          <cell r="K2590">
            <v>2012</v>
          </cell>
          <cell r="L2590" t="str">
            <v>859.6</v>
          </cell>
        </row>
        <row r="2591">
          <cell r="J2591" t="str">
            <v>9789866372841</v>
          </cell>
          <cell r="K2591">
            <v>2012</v>
          </cell>
          <cell r="L2591" t="str">
            <v>859.6</v>
          </cell>
        </row>
        <row r="2592">
          <cell r="J2592" t="str">
            <v>9789866372858</v>
          </cell>
          <cell r="K2592">
            <v>2012</v>
          </cell>
          <cell r="L2592" t="str">
            <v>859.6</v>
          </cell>
        </row>
        <row r="2593">
          <cell r="J2593" t="str">
            <v>9789866372827</v>
          </cell>
          <cell r="K2593">
            <v>2012</v>
          </cell>
          <cell r="L2593" t="str">
            <v>859.6</v>
          </cell>
        </row>
        <row r="2594">
          <cell r="J2594" t="str">
            <v>9789866372834</v>
          </cell>
          <cell r="K2594">
            <v>2012</v>
          </cell>
          <cell r="L2594" t="str">
            <v>859.6</v>
          </cell>
        </row>
        <row r="2595">
          <cell r="J2595" t="str">
            <v>9789866372889</v>
          </cell>
          <cell r="K2595">
            <v>2012</v>
          </cell>
          <cell r="L2595" t="str">
            <v>523.3</v>
          </cell>
        </row>
        <row r="2596">
          <cell r="J2596" t="str">
            <v>9789866372711</v>
          </cell>
          <cell r="K2596">
            <v>2012</v>
          </cell>
          <cell r="L2596" t="str">
            <v>523.311</v>
          </cell>
        </row>
        <row r="2597">
          <cell r="J2597" t="str">
            <v>9789866372865</v>
          </cell>
          <cell r="K2597">
            <v>2012</v>
          </cell>
          <cell r="L2597" t="str">
            <v>523.313</v>
          </cell>
        </row>
        <row r="2598">
          <cell r="J2598" t="str">
            <v>9789576395437</v>
          </cell>
          <cell r="K2598">
            <v>2012</v>
          </cell>
          <cell r="L2598" t="str">
            <v>851.486</v>
          </cell>
        </row>
        <row r="2599">
          <cell r="J2599" t="str">
            <v>9789576395451</v>
          </cell>
          <cell r="K2599">
            <v>2012</v>
          </cell>
          <cell r="L2599" t="str">
            <v>810</v>
          </cell>
        </row>
        <row r="2600">
          <cell r="J2600" t="str">
            <v>9789576395413</v>
          </cell>
          <cell r="K2600">
            <v>2012</v>
          </cell>
          <cell r="L2600" t="str">
            <v>848.6</v>
          </cell>
        </row>
        <row r="2601">
          <cell r="J2601" t="str">
            <v>9789866199318</v>
          </cell>
          <cell r="K2601">
            <v>2012</v>
          </cell>
          <cell r="L2601" t="str">
            <v>413</v>
          </cell>
        </row>
        <row r="2602">
          <cell r="J2602" t="str">
            <v>9789866232213</v>
          </cell>
          <cell r="K2602">
            <v>2012</v>
          </cell>
          <cell r="L2602" t="str">
            <v>427.133</v>
          </cell>
        </row>
        <row r="2603">
          <cell r="J2603" t="str">
            <v>9789866232244</v>
          </cell>
          <cell r="K2603">
            <v>2012</v>
          </cell>
          <cell r="L2603" t="str">
            <v>427.16</v>
          </cell>
        </row>
        <row r="2604">
          <cell r="J2604" t="str">
            <v>9789866232251</v>
          </cell>
          <cell r="K2604">
            <v>2012</v>
          </cell>
          <cell r="L2604" t="str">
            <v>427.131</v>
          </cell>
        </row>
        <row r="2605">
          <cell r="J2605" t="str">
            <v>9789868801431</v>
          </cell>
          <cell r="K2605">
            <v>2012</v>
          </cell>
          <cell r="L2605" t="str">
            <v>413.92</v>
          </cell>
        </row>
        <row r="2606">
          <cell r="J2606" t="str">
            <v>9789866199325</v>
          </cell>
          <cell r="K2606">
            <v>2012</v>
          </cell>
          <cell r="L2606" t="str">
            <v>427.38</v>
          </cell>
        </row>
        <row r="2607">
          <cell r="J2607" t="str">
            <v>9789866232220</v>
          </cell>
          <cell r="K2607">
            <v>2012</v>
          </cell>
          <cell r="L2607" t="str">
            <v>427.1382</v>
          </cell>
        </row>
        <row r="2608">
          <cell r="J2608" t="str">
            <v>9789866232237</v>
          </cell>
          <cell r="K2608">
            <v>2012</v>
          </cell>
          <cell r="L2608" t="str">
            <v>427.1</v>
          </cell>
        </row>
        <row r="2609">
          <cell r="J2609" t="str">
            <v>9789866199295</v>
          </cell>
          <cell r="K2609">
            <v>2012</v>
          </cell>
          <cell r="L2609" t="str">
            <v>427.16</v>
          </cell>
        </row>
        <row r="2610">
          <cell r="J2610" t="str">
            <v>9789866199301</v>
          </cell>
          <cell r="K2610">
            <v>2012</v>
          </cell>
          <cell r="L2610" t="str">
            <v>427.1</v>
          </cell>
        </row>
        <row r="2611">
          <cell r="J2611" t="str">
            <v>9789866436352</v>
          </cell>
          <cell r="K2611">
            <v>2012</v>
          </cell>
          <cell r="L2611" t="str">
            <v>192.1</v>
          </cell>
        </row>
        <row r="2612">
          <cell r="J2612" t="str">
            <v>9789866436307</v>
          </cell>
          <cell r="K2612">
            <v>2012</v>
          </cell>
          <cell r="L2612" t="str">
            <v>216.9</v>
          </cell>
        </row>
        <row r="2613">
          <cell r="J2613" t="str">
            <v>9789866436314</v>
          </cell>
          <cell r="K2613">
            <v>2012</v>
          </cell>
          <cell r="L2613" t="str">
            <v>216.9</v>
          </cell>
        </row>
        <row r="2614">
          <cell r="J2614" t="str">
            <v>9789866436338</v>
          </cell>
          <cell r="K2614">
            <v>2012</v>
          </cell>
          <cell r="L2614" t="str">
            <v>415</v>
          </cell>
        </row>
        <row r="2615">
          <cell r="J2615" t="str">
            <v>9789575985844</v>
          </cell>
          <cell r="K2615">
            <v>2012</v>
          </cell>
          <cell r="L2615" t="str">
            <v>427.31</v>
          </cell>
        </row>
        <row r="2616">
          <cell r="J2616" t="str">
            <v>9789575985943</v>
          </cell>
          <cell r="K2616">
            <v>2012</v>
          </cell>
          <cell r="L2616" t="str">
            <v>427.61</v>
          </cell>
        </row>
        <row r="2617">
          <cell r="J2617" t="str">
            <v>9789575985684</v>
          </cell>
          <cell r="K2617">
            <v>2012</v>
          </cell>
          <cell r="L2617" t="str">
            <v>229.63</v>
          </cell>
        </row>
        <row r="2618">
          <cell r="J2618" t="str">
            <v>9789575985905</v>
          </cell>
          <cell r="K2618">
            <v>2012</v>
          </cell>
          <cell r="L2618" t="str">
            <v>177.3</v>
          </cell>
        </row>
        <row r="2619">
          <cell r="J2619" t="str">
            <v>9789575985745</v>
          </cell>
          <cell r="K2619">
            <v>2012</v>
          </cell>
          <cell r="L2619" t="str">
            <v>225.7207</v>
          </cell>
        </row>
        <row r="2620">
          <cell r="J2620" t="str">
            <v>9789575985967</v>
          </cell>
          <cell r="K2620">
            <v>2012</v>
          </cell>
          <cell r="L2620" t="str">
            <v>224.515</v>
          </cell>
        </row>
        <row r="2621">
          <cell r="J2621" t="str">
            <v>9789575985875</v>
          </cell>
          <cell r="K2621">
            <v>2012</v>
          </cell>
          <cell r="L2621" t="str">
            <v>222.13</v>
          </cell>
        </row>
        <row r="2622">
          <cell r="J2622" t="str">
            <v>9789575985912</v>
          </cell>
          <cell r="K2622">
            <v>2012</v>
          </cell>
          <cell r="L2622" t="str">
            <v>225.82</v>
          </cell>
        </row>
        <row r="2623">
          <cell r="J2623" t="str">
            <v>9789575985882</v>
          </cell>
          <cell r="K2623">
            <v>2012</v>
          </cell>
          <cell r="L2623" t="str">
            <v>220.9208</v>
          </cell>
        </row>
        <row r="2624">
          <cell r="J2624" t="str">
            <v>9789575986018</v>
          </cell>
          <cell r="K2624">
            <v>2012</v>
          </cell>
          <cell r="L2624" t="str">
            <v>226.65</v>
          </cell>
        </row>
        <row r="2625">
          <cell r="J2625" t="str">
            <v>9789575985790</v>
          </cell>
          <cell r="K2625">
            <v>2012</v>
          </cell>
          <cell r="L2625" t="str">
            <v>227.31</v>
          </cell>
        </row>
        <row r="2626">
          <cell r="J2626" t="str">
            <v>9789575985837</v>
          </cell>
          <cell r="K2626">
            <v>2012</v>
          </cell>
          <cell r="L2626" t="str">
            <v>225.72</v>
          </cell>
        </row>
        <row r="2627">
          <cell r="J2627" t="str">
            <v>9789866544989</v>
          </cell>
          <cell r="K2627">
            <v>2012</v>
          </cell>
          <cell r="L2627" t="str">
            <v>859.6</v>
          </cell>
        </row>
        <row r="2628">
          <cell r="J2628" t="str">
            <v>9789865988210</v>
          </cell>
          <cell r="K2628">
            <v>2012</v>
          </cell>
          <cell r="L2628" t="str">
            <v>859.6</v>
          </cell>
        </row>
        <row r="2629">
          <cell r="J2629" t="str">
            <v>9789866544996</v>
          </cell>
          <cell r="K2629">
            <v>2012</v>
          </cell>
          <cell r="L2629" t="str">
            <v>859.6</v>
          </cell>
        </row>
        <row r="2630">
          <cell r="J2630" t="str">
            <v>9789865988029</v>
          </cell>
          <cell r="K2630">
            <v>2012</v>
          </cell>
          <cell r="L2630" t="str">
            <v>859.6</v>
          </cell>
        </row>
        <row r="2631">
          <cell r="J2631" t="str">
            <v>9789865988203</v>
          </cell>
          <cell r="K2631">
            <v>2012</v>
          </cell>
          <cell r="L2631" t="str">
            <v>859.6</v>
          </cell>
        </row>
        <row r="2632">
          <cell r="J2632" t="str">
            <v>9789865988012</v>
          </cell>
          <cell r="K2632">
            <v>2012</v>
          </cell>
          <cell r="L2632" t="str">
            <v>859.6</v>
          </cell>
        </row>
        <row r="2633">
          <cell r="J2633" t="str">
            <v>9789865988005</v>
          </cell>
          <cell r="K2633">
            <v>2012</v>
          </cell>
          <cell r="L2633" t="str">
            <v>859.6</v>
          </cell>
        </row>
        <row r="2634">
          <cell r="J2634" t="str">
            <v>9789865988197</v>
          </cell>
          <cell r="K2634">
            <v>2012</v>
          </cell>
          <cell r="L2634" t="str">
            <v>859.6</v>
          </cell>
        </row>
        <row r="2635">
          <cell r="J2635" t="str">
            <v>9789866544965</v>
          </cell>
          <cell r="K2635">
            <v>2012</v>
          </cell>
          <cell r="L2635" t="str">
            <v>859.6</v>
          </cell>
        </row>
        <row r="2636">
          <cell r="J2636" t="str">
            <v>9789866544958</v>
          </cell>
          <cell r="K2636">
            <v>2012</v>
          </cell>
          <cell r="L2636" t="str">
            <v>859.6</v>
          </cell>
        </row>
        <row r="2637">
          <cell r="J2637" t="str">
            <v>9789865988036</v>
          </cell>
          <cell r="K2637">
            <v>2012</v>
          </cell>
          <cell r="L2637" t="str">
            <v>859.6</v>
          </cell>
        </row>
        <row r="2638">
          <cell r="J2638" t="str">
            <v>9789865988098</v>
          </cell>
          <cell r="K2638">
            <v>2012</v>
          </cell>
          <cell r="L2638" t="str">
            <v>859.6</v>
          </cell>
        </row>
        <row r="2639">
          <cell r="J2639" t="str">
            <v>9789865988289</v>
          </cell>
          <cell r="K2639">
            <v>2012</v>
          </cell>
          <cell r="L2639" t="str">
            <v>859.6</v>
          </cell>
        </row>
        <row r="2640">
          <cell r="J2640" t="str">
            <v>9789865988296</v>
          </cell>
          <cell r="K2640">
            <v>2012</v>
          </cell>
          <cell r="L2640" t="str">
            <v>859.6</v>
          </cell>
        </row>
        <row r="2641">
          <cell r="J2641" t="str">
            <v>9789868701540</v>
          </cell>
          <cell r="K2641">
            <v>2012</v>
          </cell>
          <cell r="L2641" t="str">
            <v>563.53</v>
          </cell>
        </row>
        <row r="2642">
          <cell r="J2642" t="str">
            <v>9789578418547</v>
          </cell>
          <cell r="K2642">
            <v>2012</v>
          </cell>
          <cell r="L2642" t="str">
            <v>554.89022</v>
          </cell>
        </row>
        <row r="2643">
          <cell r="J2643" t="str">
            <v>9789578418462</v>
          </cell>
          <cell r="K2643">
            <v>2012</v>
          </cell>
          <cell r="L2643" t="str">
            <v>554.89</v>
          </cell>
        </row>
        <row r="2644">
          <cell r="J2644" t="str">
            <v>9789578418578</v>
          </cell>
          <cell r="K2644">
            <v>2012</v>
          </cell>
          <cell r="L2644" t="str">
            <v>554.89023</v>
          </cell>
        </row>
        <row r="2645">
          <cell r="J2645" t="str">
            <v>9789578418523</v>
          </cell>
          <cell r="K2645">
            <v>2012</v>
          </cell>
          <cell r="L2645" t="str">
            <v>554.89022</v>
          </cell>
        </row>
        <row r="2646">
          <cell r="J2646" t="str">
            <v>9789578418479</v>
          </cell>
          <cell r="K2646">
            <v>2012</v>
          </cell>
          <cell r="L2646" t="str">
            <v>584</v>
          </cell>
        </row>
        <row r="2647">
          <cell r="J2647" t="str">
            <v>9789578418608</v>
          </cell>
          <cell r="K2647">
            <v>2012</v>
          </cell>
          <cell r="L2647" t="str">
            <v>554.133</v>
          </cell>
        </row>
        <row r="2648">
          <cell r="J2648" t="str">
            <v>9789578418592</v>
          </cell>
          <cell r="K2648">
            <v>2012</v>
          </cell>
          <cell r="L2648" t="str">
            <v>567.2023</v>
          </cell>
        </row>
        <row r="2649">
          <cell r="J2649" t="str">
            <v>9789866378782</v>
          </cell>
          <cell r="K2649">
            <v>2012</v>
          </cell>
          <cell r="L2649" t="str">
            <v>628.77</v>
          </cell>
        </row>
        <row r="2650">
          <cell r="J2650" t="str">
            <v>9789867599414</v>
          </cell>
          <cell r="K2650">
            <v>2012</v>
          </cell>
          <cell r="L2650" t="str">
            <v>547</v>
          </cell>
        </row>
        <row r="2651">
          <cell r="J2651" t="str">
            <v>9789867599544</v>
          </cell>
          <cell r="K2651">
            <v>2012</v>
          </cell>
          <cell r="L2651" t="str">
            <v>548.2</v>
          </cell>
        </row>
        <row r="2652">
          <cell r="J2652" t="str">
            <v>9789993731184</v>
          </cell>
          <cell r="K2652">
            <v>2012</v>
          </cell>
          <cell r="L2652" t="str">
            <v>020.7</v>
          </cell>
        </row>
        <row r="2653">
          <cell r="J2653" t="str">
            <v>9789866156090</v>
          </cell>
          <cell r="K2653">
            <v>2012</v>
          </cell>
          <cell r="L2653" t="str">
            <v>563</v>
          </cell>
        </row>
        <row r="2654">
          <cell r="J2654" t="str">
            <v>4711481750563</v>
          </cell>
          <cell r="K2654">
            <v>2012</v>
          </cell>
          <cell r="L2654" t="str">
            <v>410</v>
          </cell>
        </row>
        <row r="2655">
          <cell r="J2655" t="str">
            <v>EBK9900000264</v>
          </cell>
          <cell r="K2655">
            <v>2012</v>
          </cell>
          <cell r="L2655" t="str">
            <v>782.67</v>
          </cell>
        </row>
        <row r="2656">
          <cell r="J2656" t="str">
            <v>EBK9900000265</v>
          </cell>
          <cell r="K2656">
            <v>2012</v>
          </cell>
          <cell r="L2656" t="str">
            <v>782.67</v>
          </cell>
        </row>
        <row r="2657">
          <cell r="J2657" t="str">
            <v>EBK9900000324</v>
          </cell>
          <cell r="K2657">
            <v>2012</v>
          </cell>
          <cell r="L2657" t="str">
            <v>859.6</v>
          </cell>
        </row>
        <row r="2658">
          <cell r="J2658" t="str">
            <v>EBK9900000325</v>
          </cell>
          <cell r="K2658">
            <v>2012</v>
          </cell>
          <cell r="L2658" t="str">
            <v>859.6</v>
          </cell>
        </row>
        <row r="2659">
          <cell r="J2659" t="str">
            <v>EBK9900000326</v>
          </cell>
          <cell r="K2659">
            <v>2012</v>
          </cell>
          <cell r="L2659" t="str">
            <v>802.35</v>
          </cell>
        </row>
        <row r="2660">
          <cell r="J2660" t="str">
            <v>EBK9900000327</v>
          </cell>
          <cell r="K2660">
            <v>2012</v>
          </cell>
          <cell r="L2660" t="str">
            <v>802.35</v>
          </cell>
        </row>
        <row r="2661">
          <cell r="J2661" t="str">
            <v>EBK9900000328</v>
          </cell>
          <cell r="K2661">
            <v>2012</v>
          </cell>
          <cell r="L2661" t="str">
            <v>782.67</v>
          </cell>
        </row>
        <row r="2662">
          <cell r="J2662" t="str">
            <v>EBK9900000329</v>
          </cell>
          <cell r="K2662">
            <v>2012</v>
          </cell>
          <cell r="L2662" t="str">
            <v>388.794</v>
          </cell>
        </row>
        <row r="2663">
          <cell r="J2663" t="str">
            <v>EBK9900000427</v>
          </cell>
          <cell r="K2663">
            <v>2012</v>
          </cell>
          <cell r="L2663" t="str">
            <v>782.67</v>
          </cell>
        </row>
        <row r="2664">
          <cell r="J2664" t="str">
            <v>EBK9900000428</v>
          </cell>
          <cell r="K2664">
            <v>2012</v>
          </cell>
          <cell r="L2664" t="str">
            <v>782.67</v>
          </cell>
        </row>
        <row r="2665">
          <cell r="J2665" t="str">
            <v>EBK9900000429</v>
          </cell>
          <cell r="K2665">
            <v>2012</v>
          </cell>
          <cell r="L2665" t="str">
            <v>782.67</v>
          </cell>
        </row>
        <row r="2666">
          <cell r="J2666" t="str">
            <v>EBK9900000430</v>
          </cell>
          <cell r="K2666">
            <v>2012</v>
          </cell>
          <cell r="L2666" t="str">
            <v>177.2</v>
          </cell>
        </row>
        <row r="2667">
          <cell r="J2667" t="str">
            <v>EBK9900000431</v>
          </cell>
          <cell r="K2667">
            <v>2012</v>
          </cell>
          <cell r="L2667" t="str">
            <v>177</v>
          </cell>
        </row>
        <row r="2668">
          <cell r="J2668" t="str">
            <v>9789575748739</v>
          </cell>
          <cell r="K2668">
            <v>2012</v>
          </cell>
          <cell r="L2668" t="str">
            <v>859.9</v>
          </cell>
        </row>
        <row r="2669">
          <cell r="J2669" t="str">
            <v>9789575748920</v>
          </cell>
          <cell r="K2669">
            <v>2012</v>
          </cell>
          <cell r="L2669" t="str">
            <v>524.311</v>
          </cell>
        </row>
        <row r="2670">
          <cell r="J2670" t="str">
            <v>9789575748838</v>
          </cell>
          <cell r="K2670">
            <v>2012</v>
          </cell>
          <cell r="L2670" t="str">
            <v>859.6</v>
          </cell>
        </row>
        <row r="2671">
          <cell r="J2671" t="str">
            <v>9789575748845</v>
          </cell>
          <cell r="K2671">
            <v>2012</v>
          </cell>
          <cell r="L2671" t="str">
            <v>859.6</v>
          </cell>
        </row>
        <row r="2672">
          <cell r="J2672" t="str">
            <v>9789575748852</v>
          </cell>
          <cell r="K2672">
            <v>2012</v>
          </cell>
          <cell r="L2672" t="str">
            <v>859.6</v>
          </cell>
        </row>
        <row r="2673">
          <cell r="J2673" t="str">
            <v>9789575748821</v>
          </cell>
          <cell r="K2673">
            <v>2012</v>
          </cell>
          <cell r="L2673" t="str">
            <v>855</v>
          </cell>
        </row>
        <row r="2674">
          <cell r="J2674" t="str">
            <v>9789575748784</v>
          </cell>
          <cell r="K2674">
            <v>2012</v>
          </cell>
          <cell r="L2674" t="str">
            <v>859.6</v>
          </cell>
        </row>
        <row r="2675">
          <cell r="J2675" t="str">
            <v>9789575748807</v>
          </cell>
          <cell r="K2675">
            <v>2012</v>
          </cell>
          <cell r="L2675" t="str">
            <v>859.9</v>
          </cell>
        </row>
        <row r="2676">
          <cell r="J2676" t="str">
            <v>9789866152344</v>
          </cell>
          <cell r="K2676">
            <v>2012</v>
          </cell>
          <cell r="L2676" t="str">
            <v>192.1</v>
          </cell>
        </row>
        <row r="2677">
          <cell r="J2677" t="str">
            <v>9789866383052</v>
          </cell>
          <cell r="K2677">
            <v>2012</v>
          </cell>
          <cell r="L2677" t="str">
            <v>572.907</v>
          </cell>
        </row>
        <row r="2678">
          <cell r="J2678" t="str">
            <v>9789571721415_1</v>
          </cell>
          <cell r="K2678">
            <v>2012</v>
          </cell>
          <cell r="L2678" t="str">
            <v>272.1</v>
          </cell>
        </row>
        <row r="2679">
          <cell r="J2679" t="str">
            <v>9789571721415_2</v>
          </cell>
          <cell r="K2679">
            <v>2012</v>
          </cell>
          <cell r="L2679" t="str">
            <v>272.1</v>
          </cell>
        </row>
        <row r="2680">
          <cell r="J2680" t="str">
            <v>9789868765139</v>
          </cell>
          <cell r="K2680">
            <v>2012</v>
          </cell>
          <cell r="L2680" t="str">
            <v>427.16</v>
          </cell>
        </row>
        <row r="2681">
          <cell r="J2681" t="str">
            <v>9789868765146</v>
          </cell>
          <cell r="K2681">
            <v>2012</v>
          </cell>
          <cell r="L2681" t="str">
            <v>293.11</v>
          </cell>
        </row>
        <row r="2682">
          <cell r="J2682" t="str">
            <v>9789868765153</v>
          </cell>
          <cell r="K2682">
            <v>2012</v>
          </cell>
          <cell r="L2682" t="str">
            <v>427.1</v>
          </cell>
        </row>
        <row r="2683">
          <cell r="J2683" t="str">
            <v>9789868765160</v>
          </cell>
          <cell r="K2683">
            <v>2012</v>
          </cell>
          <cell r="L2683" t="str">
            <v>293.11</v>
          </cell>
        </row>
        <row r="2684">
          <cell r="J2684" t="str">
            <v>9789868765184</v>
          </cell>
          <cell r="K2684">
            <v>2012</v>
          </cell>
          <cell r="L2684" t="str">
            <v>293.1</v>
          </cell>
        </row>
        <row r="2685">
          <cell r="J2685" t="str">
            <v>9789868765177</v>
          </cell>
          <cell r="K2685">
            <v>2012</v>
          </cell>
          <cell r="L2685" t="str">
            <v>293.1</v>
          </cell>
        </row>
        <row r="2686">
          <cell r="J2686" t="str">
            <v>9789866299131</v>
          </cell>
          <cell r="K2686">
            <v>2012</v>
          </cell>
          <cell r="L2686" t="str">
            <v>544.7</v>
          </cell>
        </row>
        <row r="2687">
          <cell r="J2687" t="str">
            <v>9789866299155</v>
          </cell>
          <cell r="K2687">
            <v>2012</v>
          </cell>
          <cell r="L2687" t="str">
            <v>544.7</v>
          </cell>
        </row>
        <row r="2688">
          <cell r="J2688" t="str">
            <v>9789866299209</v>
          </cell>
          <cell r="K2688">
            <v>2012</v>
          </cell>
          <cell r="L2688" t="str">
            <v>177.2</v>
          </cell>
        </row>
        <row r="2689">
          <cell r="J2689" t="str">
            <v>9789866517396</v>
          </cell>
          <cell r="K2689">
            <v>2012</v>
          </cell>
          <cell r="L2689" t="str">
            <v>176.521</v>
          </cell>
        </row>
        <row r="2690">
          <cell r="J2690" t="str">
            <v>9789866299124</v>
          </cell>
          <cell r="K2690">
            <v>2012</v>
          </cell>
          <cell r="L2690" t="str">
            <v>415.382</v>
          </cell>
        </row>
        <row r="2691">
          <cell r="J2691" t="str">
            <v>9789866299193</v>
          </cell>
          <cell r="K2691">
            <v>2012</v>
          </cell>
          <cell r="L2691" t="str">
            <v>192.32</v>
          </cell>
        </row>
        <row r="2692">
          <cell r="J2692" t="str">
            <v>9789866299216</v>
          </cell>
          <cell r="K2692">
            <v>2012</v>
          </cell>
          <cell r="L2692" t="str">
            <v>494.35</v>
          </cell>
        </row>
        <row r="2693">
          <cell r="J2693" t="str">
            <v>9789866299223</v>
          </cell>
          <cell r="K2693">
            <v>2012</v>
          </cell>
          <cell r="L2693" t="str">
            <v>496.14</v>
          </cell>
        </row>
        <row r="2694">
          <cell r="J2694" t="str">
            <v>9789866299247</v>
          </cell>
          <cell r="K2694">
            <v>2012</v>
          </cell>
          <cell r="L2694" t="str">
            <v>192.32</v>
          </cell>
        </row>
        <row r="2695">
          <cell r="J2695" t="str">
            <v>9789866517358</v>
          </cell>
          <cell r="K2695">
            <v>2012</v>
          </cell>
          <cell r="L2695" t="str">
            <v>544.4</v>
          </cell>
        </row>
        <row r="2696">
          <cell r="J2696" t="str">
            <v>9789866517372</v>
          </cell>
          <cell r="K2696">
            <v>2012</v>
          </cell>
          <cell r="L2696" t="str">
            <v>177.3</v>
          </cell>
        </row>
        <row r="2697">
          <cell r="J2697" t="str">
            <v>9789866517402</v>
          </cell>
          <cell r="K2697">
            <v>2012</v>
          </cell>
          <cell r="L2697" t="str">
            <v>191.9</v>
          </cell>
        </row>
        <row r="2698">
          <cell r="J2698" t="str">
            <v>9789866517419</v>
          </cell>
          <cell r="K2698">
            <v>2012</v>
          </cell>
          <cell r="L2698" t="str">
            <v>192.1</v>
          </cell>
        </row>
        <row r="2699">
          <cell r="J2699" t="str">
            <v>9789866546501</v>
          </cell>
          <cell r="K2699">
            <v>2012</v>
          </cell>
          <cell r="L2699" t="str">
            <v>494</v>
          </cell>
        </row>
        <row r="2700">
          <cell r="J2700" t="str">
            <v>9789866546549</v>
          </cell>
          <cell r="K2700">
            <v>2012</v>
          </cell>
          <cell r="L2700" t="str">
            <v>177.2</v>
          </cell>
        </row>
        <row r="2701">
          <cell r="J2701" t="str">
            <v>9789866546556</v>
          </cell>
          <cell r="K2701">
            <v>2012</v>
          </cell>
          <cell r="L2701" t="str">
            <v>192.1</v>
          </cell>
        </row>
        <row r="2702">
          <cell r="J2702" t="str">
            <v>9789866546563</v>
          </cell>
          <cell r="K2702">
            <v>2012</v>
          </cell>
          <cell r="L2702" t="str">
            <v>494.35</v>
          </cell>
        </row>
        <row r="2703">
          <cell r="J2703" t="str">
            <v>9789866546570</v>
          </cell>
          <cell r="K2703">
            <v>2012</v>
          </cell>
          <cell r="L2703" t="str">
            <v>494</v>
          </cell>
        </row>
        <row r="2704">
          <cell r="J2704" t="str">
            <v>9789866546594</v>
          </cell>
          <cell r="K2704">
            <v>2012</v>
          </cell>
          <cell r="L2704" t="str">
            <v>177.2</v>
          </cell>
        </row>
        <row r="2705">
          <cell r="J2705" t="str">
            <v>9789860356236</v>
          </cell>
          <cell r="K2705">
            <v>2012</v>
          </cell>
          <cell r="L2705" t="str">
            <v>360.933</v>
          </cell>
        </row>
        <row r="2706">
          <cell r="J2706" t="str">
            <v>9789863140429</v>
          </cell>
          <cell r="K2706">
            <v>2012</v>
          </cell>
          <cell r="L2706" t="str">
            <v>831.86</v>
          </cell>
        </row>
        <row r="2707">
          <cell r="J2707" t="str">
            <v>9789863140207</v>
          </cell>
          <cell r="K2707">
            <v>2012</v>
          </cell>
          <cell r="L2707" t="str">
            <v>982</v>
          </cell>
        </row>
        <row r="2708">
          <cell r="J2708" t="str">
            <v>9789863140153</v>
          </cell>
          <cell r="K2708">
            <v>2012</v>
          </cell>
          <cell r="L2708" t="str">
            <v>857.63</v>
          </cell>
        </row>
        <row r="2709">
          <cell r="J2709" t="str">
            <v>9789863140344</v>
          </cell>
          <cell r="K2709">
            <v>2012</v>
          </cell>
          <cell r="L2709" t="str">
            <v>820.64</v>
          </cell>
        </row>
        <row r="2710">
          <cell r="J2710" t="str">
            <v>9789863140160</v>
          </cell>
          <cell r="K2710">
            <v>2012</v>
          </cell>
          <cell r="L2710" t="str">
            <v>857.7</v>
          </cell>
        </row>
        <row r="2711">
          <cell r="J2711" t="str">
            <v>9789863140214</v>
          </cell>
          <cell r="K2711">
            <v>2012</v>
          </cell>
          <cell r="L2711" t="str">
            <v>857.85</v>
          </cell>
        </row>
        <row r="2712">
          <cell r="J2712" t="str">
            <v>9789863140108</v>
          </cell>
          <cell r="K2712">
            <v>2012</v>
          </cell>
          <cell r="L2712" t="str">
            <v>848.6</v>
          </cell>
        </row>
        <row r="2713">
          <cell r="J2713" t="str">
            <v>9789863140177</v>
          </cell>
          <cell r="K2713">
            <v>2012</v>
          </cell>
          <cell r="L2713" t="str">
            <v>855</v>
          </cell>
        </row>
        <row r="2714">
          <cell r="J2714" t="str">
            <v>9789863140139</v>
          </cell>
          <cell r="K2714">
            <v>2012</v>
          </cell>
          <cell r="L2714" t="str">
            <v>857.63</v>
          </cell>
        </row>
        <row r="2715">
          <cell r="J2715" t="str">
            <v>9789863140146</v>
          </cell>
          <cell r="K2715">
            <v>2012</v>
          </cell>
          <cell r="L2715" t="str">
            <v>857.63</v>
          </cell>
        </row>
        <row r="2716">
          <cell r="J2716" t="str">
            <v>9789863140245</v>
          </cell>
          <cell r="K2716">
            <v>2012</v>
          </cell>
          <cell r="L2716" t="str">
            <v>812.07</v>
          </cell>
        </row>
        <row r="2717">
          <cell r="J2717" t="str">
            <v>9789863140368</v>
          </cell>
          <cell r="K2717">
            <v>2012</v>
          </cell>
          <cell r="L2717" t="str">
            <v>855</v>
          </cell>
        </row>
        <row r="2718">
          <cell r="J2718" t="str">
            <v>9789576937873</v>
          </cell>
          <cell r="K2718">
            <v>2012</v>
          </cell>
          <cell r="L2718" t="str">
            <v>176.54</v>
          </cell>
        </row>
        <row r="2719">
          <cell r="J2719" t="str">
            <v>9789576937859</v>
          </cell>
          <cell r="K2719">
            <v>2012</v>
          </cell>
          <cell r="L2719" t="str">
            <v>178.8</v>
          </cell>
        </row>
        <row r="2720">
          <cell r="J2720" t="str">
            <v>9789576937903</v>
          </cell>
          <cell r="K2720">
            <v>2012</v>
          </cell>
          <cell r="L2720" t="str">
            <v>528.2</v>
          </cell>
        </row>
        <row r="2721">
          <cell r="J2721" t="str">
            <v>9789576938009</v>
          </cell>
          <cell r="K2721">
            <v>2012</v>
          </cell>
          <cell r="L2721" t="str">
            <v>547.16</v>
          </cell>
        </row>
        <row r="2722">
          <cell r="J2722" t="str">
            <v>9789881596901</v>
          </cell>
          <cell r="K2722">
            <v>2012</v>
          </cell>
          <cell r="L2722" t="str">
            <v>494</v>
          </cell>
        </row>
        <row r="2723">
          <cell r="J2723" t="str">
            <v>9789881597021</v>
          </cell>
          <cell r="K2723">
            <v>2012</v>
          </cell>
          <cell r="L2723" t="str">
            <v>554</v>
          </cell>
        </row>
        <row r="2724">
          <cell r="J2724" t="str">
            <v>9789881596949</v>
          </cell>
          <cell r="K2724">
            <v>2012</v>
          </cell>
          <cell r="L2724" t="str">
            <v>437.664</v>
          </cell>
        </row>
        <row r="2725">
          <cell r="J2725" t="str">
            <v>9789881597069</v>
          </cell>
          <cell r="K2725">
            <v>2012</v>
          </cell>
          <cell r="L2725" t="str">
            <v>952</v>
          </cell>
        </row>
        <row r="2726">
          <cell r="J2726" t="str">
            <v>9789881596970</v>
          </cell>
          <cell r="K2726">
            <v>2012</v>
          </cell>
          <cell r="L2726" t="str">
            <v>952</v>
          </cell>
        </row>
        <row r="2727">
          <cell r="J2727" t="str">
            <v>9789881660039</v>
          </cell>
          <cell r="K2727">
            <v>2012</v>
          </cell>
          <cell r="L2727" t="str">
            <v>673.869</v>
          </cell>
        </row>
        <row r="2728">
          <cell r="J2728" t="str">
            <v>9789866490590</v>
          </cell>
          <cell r="K2728">
            <v>2012</v>
          </cell>
          <cell r="L2728" t="str">
            <v>831.86</v>
          </cell>
        </row>
        <row r="2729">
          <cell r="J2729" t="str">
            <v>9789866490606</v>
          </cell>
          <cell r="K2729">
            <v>2012</v>
          </cell>
          <cell r="L2729" t="str">
            <v>538.707</v>
          </cell>
        </row>
        <row r="2730">
          <cell r="J2730" t="str">
            <v>9789866490644</v>
          </cell>
          <cell r="K2730">
            <v>2012</v>
          </cell>
          <cell r="L2730" t="str">
            <v>427.07</v>
          </cell>
        </row>
        <row r="2731">
          <cell r="J2731" t="str">
            <v>9789866490750</v>
          </cell>
          <cell r="K2731">
            <v>2012</v>
          </cell>
          <cell r="L2731" t="str">
            <v>855</v>
          </cell>
        </row>
        <row r="2732">
          <cell r="J2732" t="str">
            <v>9789866490774</v>
          </cell>
          <cell r="K2732">
            <v>2012</v>
          </cell>
          <cell r="L2732" t="str">
            <v>851.486</v>
          </cell>
        </row>
        <row r="2733">
          <cell r="J2733" t="str">
            <v>9789862482384</v>
          </cell>
          <cell r="K2733">
            <v>2012</v>
          </cell>
          <cell r="L2733" t="str">
            <v>483.8</v>
          </cell>
        </row>
        <row r="2734">
          <cell r="J2734" t="str">
            <v>9789862482445</v>
          </cell>
          <cell r="K2734">
            <v>2012</v>
          </cell>
          <cell r="L2734" t="str">
            <v>563</v>
          </cell>
        </row>
        <row r="2735">
          <cell r="J2735" t="str">
            <v>9789862482322</v>
          </cell>
          <cell r="K2735">
            <v>2012</v>
          </cell>
          <cell r="L2735" t="str">
            <v>805.188</v>
          </cell>
        </row>
        <row r="2736">
          <cell r="J2736" t="str">
            <v>9789862482490</v>
          </cell>
          <cell r="K2736">
            <v>2012</v>
          </cell>
          <cell r="L2736" t="str">
            <v>805.16</v>
          </cell>
        </row>
        <row r="2737">
          <cell r="J2737" t="str">
            <v>9789862482506</v>
          </cell>
          <cell r="K2737">
            <v>2012</v>
          </cell>
          <cell r="L2737" t="str">
            <v>803.189</v>
          </cell>
        </row>
        <row r="2738">
          <cell r="J2738" t="str">
            <v>9789862482551</v>
          </cell>
          <cell r="K2738">
            <v>2012</v>
          </cell>
          <cell r="L2738" t="str">
            <v>805.1895</v>
          </cell>
        </row>
        <row r="2739">
          <cell r="J2739" t="str">
            <v>9789862482346</v>
          </cell>
          <cell r="K2739">
            <v>2012</v>
          </cell>
          <cell r="L2739" t="str">
            <v>805.1</v>
          </cell>
        </row>
        <row r="2740">
          <cell r="J2740" t="str">
            <v>9789862482513</v>
          </cell>
          <cell r="K2740">
            <v>2012</v>
          </cell>
          <cell r="L2740" t="str">
            <v>805.123</v>
          </cell>
        </row>
        <row r="2741">
          <cell r="J2741" t="str">
            <v>9789862482339</v>
          </cell>
          <cell r="K2741">
            <v>2012</v>
          </cell>
          <cell r="L2741" t="str">
            <v>805.12</v>
          </cell>
        </row>
        <row r="2742">
          <cell r="J2742" t="str">
            <v>9789862482315</v>
          </cell>
          <cell r="K2742">
            <v>2012</v>
          </cell>
          <cell r="L2742" t="str">
            <v>805.188</v>
          </cell>
        </row>
        <row r="2743">
          <cell r="J2743" t="str">
            <v>9789862482469</v>
          </cell>
          <cell r="K2743">
            <v>2012</v>
          </cell>
          <cell r="L2743" t="str">
            <v>801.72</v>
          </cell>
        </row>
        <row r="2744">
          <cell r="J2744" t="str">
            <v>9789862482681</v>
          </cell>
          <cell r="K2744">
            <v>2012</v>
          </cell>
          <cell r="L2744" t="str">
            <v>732.7609</v>
          </cell>
        </row>
        <row r="2745">
          <cell r="J2745" t="str">
            <v>9789862482773</v>
          </cell>
          <cell r="K2745">
            <v>2012</v>
          </cell>
          <cell r="L2745" t="str">
            <v>803.18</v>
          </cell>
        </row>
        <row r="2746">
          <cell r="J2746" t="str">
            <v>9789862482872</v>
          </cell>
          <cell r="K2746">
            <v>2012</v>
          </cell>
          <cell r="L2746" t="str">
            <v>803.24</v>
          </cell>
        </row>
        <row r="2747">
          <cell r="J2747" t="str">
            <v>9789862482674</v>
          </cell>
          <cell r="K2747">
            <v>2012</v>
          </cell>
          <cell r="L2747" t="str">
            <v>803.265</v>
          </cell>
        </row>
        <row r="2748">
          <cell r="J2748" t="str">
            <v>9789862482407</v>
          </cell>
          <cell r="K2748">
            <v>2012</v>
          </cell>
          <cell r="L2748" t="str">
            <v>859.6</v>
          </cell>
        </row>
        <row r="2749">
          <cell r="J2749" t="str">
            <v>4718050390823_1</v>
          </cell>
          <cell r="K2749">
            <v>2012</v>
          </cell>
          <cell r="L2749" t="str">
            <v>523.23</v>
          </cell>
        </row>
        <row r="2750">
          <cell r="J2750" t="str">
            <v>4718050390823_2</v>
          </cell>
          <cell r="K2750">
            <v>2012</v>
          </cell>
          <cell r="L2750" t="str">
            <v>523.23</v>
          </cell>
        </row>
        <row r="2751">
          <cell r="J2751" t="str">
            <v>4718050390823_3</v>
          </cell>
          <cell r="K2751">
            <v>2012</v>
          </cell>
          <cell r="L2751" t="str">
            <v>523.23</v>
          </cell>
        </row>
        <row r="2752">
          <cell r="J2752" t="str">
            <v>9789862482414</v>
          </cell>
          <cell r="K2752">
            <v>2012</v>
          </cell>
          <cell r="L2752" t="str">
            <v>859.6</v>
          </cell>
        </row>
        <row r="2753">
          <cell r="J2753" t="str">
            <v>9789862482391</v>
          </cell>
          <cell r="K2753">
            <v>2012</v>
          </cell>
          <cell r="L2753" t="str">
            <v>859.6</v>
          </cell>
        </row>
        <row r="2754">
          <cell r="J2754" t="str">
            <v>9789862482483</v>
          </cell>
          <cell r="K2754">
            <v>2012</v>
          </cell>
          <cell r="L2754" t="str">
            <v>859.6</v>
          </cell>
        </row>
        <row r="2755">
          <cell r="J2755" t="str">
            <v>9789862482582</v>
          </cell>
          <cell r="K2755">
            <v>2012</v>
          </cell>
          <cell r="L2755" t="str">
            <v>859.6</v>
          </cell>
        </row>
        <row r="2756">
          <cell r="J2756" t="str">
            <v>9789868074453</v>
          </cell>
          <cell r="K2756">
            <v>2012</v>
          </cell>
          <cell r="L2756" t="str">
            <v>742.719</v>
          </cell>
        </row>
        <row r="2757">
          <cell r="J2757" t="str">
            <v>9789862482629</v>
          </cell>
          <cell r="K2757">
            <v>2012</v>
          </cell>
          <cell r="L2757" t="str">
            <v>801.72</v>
          </cell>
        </row>
        <row r="2758">
          <cell r="J2758" t="str">
            <v>9789862482988</v>
          </cell>
          <cell r="K2758">
            <v>2012</v>
          </cell>
          <cell r="L2758" t="str">
            <v>732.9</v>
          </cell>
        </row>
        <row r="2759">
          <cell r="J2759" t="str">
            <v>9789862482735</v>
          </cell>
          <cell r="K2759">
            <v>2012</v>
          </cell>
          <cell r="L2759" t="str">
            <v>803.28</v>
          </cell>
        </row>
        <row r="2760">
          <cell r="J2760" t="str">
            <v>9789862482889</v>
          </cell>
          <cell r="K2760">
            <v>2012</v>
          </cell>
          <cell r="L2760" t="str">
            <v>803.28</v>
          </cell>
        </row>
        <row r="2761">
          <cell r="J2761" t="str">
            <v>9789862482698</v>
          </cell>
          <cell r="K2761">
            <v>2012</v>
          </cell>
          <cell r="L2761" t="str">
            <v>563.53</v>
          </cell>
        </row>
        <row r="2762">
          <cell r="J2762" t="str">
            <v>9789862482957</v>
          </cell>
          <cell r="K2762">
            <v>2012</v>
          </cell>
          <cell r="L2762" t="str">
            <v>563.53</v>
          </cell>
        </row>
        <row r="2763">
          <cell r="J2763" t="str">
            <v>9789862482971</v>
          </cell>
          <cell r="K2763">
            <v>2012</v>
          </cell>
          <cell r="L2763" t="str">
            <v>426</v>
          </cell>
        </row>
        <row r="2764">
          <cell r="J2764" t="str">
            <v>9789862482704</v>
          </cell>
          <cell r="K2764">
            <v>2012</v>
          </cell>
          <cell r="L2764" t="str">
            <v>494.01</v>
          </cell>
        </row>
        <row r="2765">
          <cell r="J2765" t="str">
            <v>9789862482612</v>
          </cell>
          <cell r="K2765">
            <v>2012</v>
          </cell>
          <cell r="L2765" t="str">
            <v>805.188</v>
          </cell>
        </row>
        <row r="2766">
          <cell r="J2766" t="str">
            <v>9789862482643</v>
          </cell>
          <cell r="K2766">
            <v>2012</v>
          </cell>
          <cell r="L2766" t="str">
            <v>803.189</v>
          </cell>
        </row>
        <row r="2767">
          <cell r="J2767" t="str">
            <v>9789866010323</v>
          </cell>
          <cell r="K2767">
            <v>2012</v>
          </cell>
          <cell r="L2767" t="str">
            <v>805.18</v>
          </cell>
        </row>
        <row r="2768">
          <cell r="J2768" t="str">
            <v>9789866010248</v>
          </cell>
          <cell r="K2768">
            <v>2012</v>
          </cell>
          <cell r="L2768" t="str">
            <v>805.12</v>
          </cell>
        </row>
        <row r="2769">
          <cell r="J2769" t="str">
            <v>9789867468857</v>
          </cell>
          <cell r="K2769">
            <v>2012</v>
          </cell>
          <cell r="L2769" t="str">
            <v>528.2</v>
          </cell>
        </row>
        <row r="2770">
          <cell r="J2770" t="str">
            <v>9789867468888</v>
          </cell>
          <cell r="K2770">
            <v>2012</v>
          </cell>
          <cell r="L2770" t="str">
            <v>544.3</v>
          </cell>
        </row>
        <row r="2771">
          <cell r="J2771" t="str">
            <v>9789867468949</v>
          </cell>
          <cell r="K2771">
            <v>2012</v>
          </cell>
          <cell r="L2771" t="str">
            <v>528.2</v>
          </cell>
        </row>
        <row r="2772">
          <cell r="J2772" t="str">
            <v>9789867468956</v>
          </cell>
          <cell r="K2772">
            <v>2012</v>
          </cell>
          <cell r="L2772" t="str">
            <v>771.9</v>
          </cell>
        </row>
        <row r="2773">
          <cell r="J2773" t="str">
            <v>9789867468970</v>
          </cell>
          <cell r="K2773">
            <v>2012</v>
          </cell>
          <cell r="L2773" t="str">
            <v>528.2</v>
          </cell>
        </row>
        <row r="2774">
          <cell r="J2774" t="str">
            <v>9789867468901</v>
          </cell>
          <cell r="K2774">
            <v>2012</v>
          </cell>
          <cell r="L2774" t="str">
            <v>528.2</v>
          </cell>
        </row>
        <row r="2775">
          <cell r="J2775" t="str">
            <v>9789867468925</v>
          </cell>
          <cell r="K2775">
            <v>2012</v>
          </cell>
          <cell r="L2775" t="str">
            <v>529.25</v>
          </cell>
        </row>
        <row r="2776">
          <cell r="J2776" t="str">
            <v>9789867468932</v>
          </cell>
          <cell r="K2776">
            <v>2012</v>
          </cell>
          <cell r="L2776" t="str">
            <v>528.2</v>
          </cell>
        </row>
        <row r="2777">
          <cell r="J2777" t="str">
            <v>9789867468994</v>
          </cell>
          <cell r="K2777">
            <v>2012</v>
          </cell>
          <cell r="L2777" t="str">
            <v>528.2</v>
          </cell>
        </row>
        <row r="2778">
          <cell r="J2778" t="str">
            <v>9789865916060</v>
          </cell>
          <cell r="K2778">
            <v>2012</v>
          </cell>
          <cell r="L2778" t="str">
            <v>976.9333</v>
          </cell>
        </row>
        <row r="2779">
          <cell r="J2779" t="str">
            <v>9789865916077</v>
          </cell>
          <cell r="K2779">
            <v>2012</v>
          </cell>
          <cell r="L2779" t="str">
            <v>294.1</v>
          </cell>
        </row>
        <row r="2780">
          <cell r="J2780" t="str">
            <v>9789865916084</v>
          </cell>
          <cell r="K2780">
            <v>2012</v>
          </cell>
          <cell r="L2780" t="str">
            <v>294.1</v>
          </cell>
        </row>
        <row r="2781">
          <cell r="J2781" t="str">
            <v>9789571608211</v>
          </cell>
          <cell r="K2781">
            <v>2012</v>
          </cell>
          <cell r="L2781" t="str">
            <v>494.1</v>
          </cell>
        </row>
        <row r="2782">
          <cell r="J2782" t="str">
            <v>9789866617447</v>
          </cell>
          <cell r="K2782">
            <v>2012</v>
          </cell>
          <cell r="L2782" t="str">
            <v>626.24</v>
          </cell>
        </row>
        <row r="2783">
          <cell r="J2783" t="str">
            <v>9789866617416</v>
          </cell>
          <cell r="K2783">
            <v>2012</v>
          </cell>
          <cell r="L2783" t="str">
            <v>494</v>
          </cell>
        </row>
        <row r="2784">
          <cell r="J2784" t="str">
            <v>EBK9900000433</v>
          </cell>
          <cell r="K2784">
            <v>2012</v>
          </cell>
          <cell r="L2784" t="str">
            <v>172.7</v>
          </cell>
        </row>
        <row r="2785">
          <cell r="J2785" t="str">
            <v>9789868763043</v>
          </cell>
          <cell r="K2785">
            <v>2012</v>
          </cell>
          <cell r="L2785" t="str">
            <v>177.3</v>
          </cell>
        </row>
        <row r="2786">
          <cell r="J2786" t="str">
            <v>9789868763050</v>
          </cell>
          <cell r="K2786">
            <v>2012</v>
          </cell>
          <cell r="L2786" t="str">
            <v>173.7</v>
          </cell>
        </row>
        <row r="2787">
          <cell r="J2787" t="str">
            <v>9789868763067</v>
          </cell>
          <cell r="K2787">
            <v>2012</v>
          </cell>
          <cell r="L2787" t="str">
            <v>177.2</v>
          </cell>
        </row>
        <row r="2788">
          <cell r="J2788" t="str">
            <v>9789868858909</v>
          </cell>
          <cell r="K2788">
            <v>2012</v>
          </cell>
          <cell r="L2788" t="str">
            <v>484.67</v>
          </cell>
        </row>
        <row r="2789">
          <cell r="J2789" t="str">
            <v>9789868858916</v>
          </cell>
          <cell r="K2789">
            <v>2012</v>
          </cell>
          <cell r="L2789" t="str">
            <v>177</v>
          </cell>
        </row>
        <row r="2790">
          <cell r="J2790" t="str">
            <v>9789868763074</v>
          </cell>
          <cell r="K2790">
            <v>2012</v>
          </cell>
          <cell r="L2790" t="str">
            <v>177.2</v>
          </cell>
        </row>
        <row r="2791">
          <cell r="J2791" t="str">
            <v>9789868858930</v>
          </cell>
          <cell r="K2791">
            <v>2012</v>
          </cell>
          <cell r="L2791" t="str">
            <v>494.35</v>
          </cell>
        </row>
        <row r="2792">
          <cell r="J2792" t="str">
            <v>9789868763081</v>
          </cell>
          <cell r="K2792">
            <v>2012</v>
          </cell>
          <cell r="L2792" t="str">
            <v>490.92</v>
          </cell>
        </row>
        <row r="2793">
          <cell r="J2793" t="str">
            <v>9789868763036</v>
          </cell>
          <cell r="K2793">
            <v>2012</v>
          </cell>
          <cell r="L2793" t="str">
            <v>192.15</v>
          </cell>
        </row>
        <row r="2794">
          <cell r="J2794" t="str">
            <v>9789868858947</v>
          </cell>
          <cell r="K2794">
            <v>2012</v>
          </cell>
          <cell r="L2794" t="str">
            <v>177.2</v>
          </cell>
        </row>
        <row r="2795">
          <cell r="J2795" t="str">
            <v>22243054_136</v>
          </cell>
          <cell r="K2795">
            <v>2012</v>
          </cell>
          <cell r="L2795" t="str">
            <v>980</v>
          </cell>
        </row>
        <row r="2796">
          <cell r="J2796" t="str">
            <v>9789628748273</v>
          </cell>
          <cell r="K2796">
            <v>2012</v>
          </cell>
          <cell r="L2796" t="str">
            <v>982</v>
          </cell>
        </row>
        <row r="2797">
          <cell r="J2797" t="str">
            <v>9789996592904</v>
          </cell>
          <cell r="K2797">
            <v>2012</v>
          </cell>
          <cell r="L2797" t="str">
            <v>550</v>
          </cell>
        </row>
        <row r="2798">
          <cell r="J2798" t="str">
            <v>9789996510380</v>
          </cell>
          <cell r="K2798">
            <v>2012</v>
          </cell>
          <cell r="L2798" t="str">
            <v>802.09</v>
          </cell>
        </row>
        <row r="2799">
          <cell r="J2799" t="str">
            <v>9789996510342</v>
          </cell>
          <cell r="K2799">
            <v>2012</v>
          </cell>
          <cell r="L2799" t="str">
            <v>246.22</v>
          </cell>
        </row>
        <row r="2800">
          <cell r="J2800" t="str">
            <v>EBK9900000261</v>
          </cell>
          <cell r="K2800">
            <v>2012</v>
          </cell>
          <cell r="L2800" t="str">
            <v>802.7</v>
          </cell>
        </row>
        <row r="2801">
          <cell r="J2801" t="str">
            <v>9789881563163</v>
          </cell>
          <cell r="K2801">
            <v>2012</v>
          </cell>
          <cell r="L2801" t="str">
            <v>802.7</v>
          </cell>
        </row>
        <row r="2802">
          <cell r="J2802" t="str">
            <v>9789881563170</v>
          </cell>
          <cell r="K2802">
            <v>2012</v>
          </cell>
          <cell r="L2802" t="str">
            <v>271.9</v>
          </cell>
        </row>
        <row r="2803">
          <cell r="J2803" t="str">
            <v>9789881563262_1</v>
          </cell>
          <cell r="K2803">
            <v>2012</v>
          </cell>
          <cell r="L2803" t="str">
            <v>293.1</v>
          </cell>
        </row>
        <row r="2804">
          <cell r="J2804" t="str">
            <v>9789881563262_2</v>
          </cell>
          <cell r="K2804">
            <v>2012</v>
          </cell>
          <cell r="L2804" t="str">
            <v>293.1</v>
          </cell>
        </row>
        <row r="2805">
          <cell r="J2805" t="str">
            <v>9789881563262_3</v>
          </cell>
          <cell r="K2805">
            <v>2012</v>
          </cell>
          <cell r="L2805" t="str">
            <v>293.1</v>
          </cell>
        </row>
        <row r="2806">
          <cell r="J2806" t="str">
            <v>9789881563262_4</v>
          </cell>
          <cell r="K2806">
            <v>2012</v>
          </cell>
          <cell r="L2806" t="str">
            <v>293.1</v>
          </cell>
        </row>
        <row r="2807">
          <cell r="J2807" t="str">
            <v>9789881563262_5</v>
          </cell>
          <cell r="K2807">
            <v>2012</v>
          </cell>
          <cell r="L2807" t="str">
            <v>293.1</v>
          </cell>
        </row>
        <row r="2808">
          <cell r="J2808" t="str">
            <v>9789881563262_6</v>
          </cell>
          <cell r="K2808">
            <v>2012</v>
          </cell>
          <cell r="L2808" t="str">
            <v>293.1</v>
          </cell>
        </row>
        <row r="2809">
          <cell r="J2809" t="str">
            <v>9789881563262_7</v>
          </cell>
          <cell r="K2809">
            <v>2012</v>
          </cell>
          <cell r="L2809" t="str">
            <v>293.1</v>
          </cell>
        </row>
        <row r="2810">
          <cell r="J2810" t="str">
            <v>9789881563262_8</v>
          </cell>
          <cell r="K2810">
            <v>2012</v>
          </cell>
          <cell r="L2810" t="str">
            <v>293.1</v>
          </cell>
        </row>
        <row r="2811">
          <cell r="J2811" t="str">
            <v>9789881563262_9</v>
          </cell>
          <cell r="K2811">
            <v>2012</v>
          </cell>
          <cell r="L2811" t="str">
            <v>293.1</v>
          </cell>
        </row>
        <row r="2812">
          <cell r="J2812" t="str">
            <v>9789881563262_10</v>
          </cell>
          <cell r="K2812">
            <v>2012</v>
          </cell>
          <cell r="L2812" t="str">
            <v>293.1</v>
          </cell>
        </row>
        <row r="2813">
          <cell r="J2813" t="str">
            <v>9789881563262_11</v>
          </cell>
          <cell r="K2813">
            <v>2012</v>
          </cell>
          <cell r="L2813" t="str">
            <v>293.1</v>
          </cell>
        </row>
        <row r="2814">
          <cell r="J2814" t="str">
            <v>9789881563262_12</v>
          </cell>
          <cell r="K2814">
            <v>2012</v>
          </cell>
          <cell r="L2814" t="str">
            <v>293.1</v>
          </cell>
        </row>
        <row r="2815">
          <cell r="J2815" t="str">
            <v>9789881563156</v>
          </cell>
          <cell r="K2815">
            <v>2012</v>
          </cell>
          <cell r="L2815" t="str">
            <v>290</v>
          </cell>
        </row>
        <row r="2816">
          <cell r="J2816" t="str">
            <v>9789881563217</v>
          </cell>
          <cell r="K2816">
            <v>2012</v>
          </cell>
          <cell r="L2816" t="str">
            <v>112</v>
          </cell>
        </row>
        <row r="2817">
          <cell r="J2817" t="str">
            <v>9789881563149_1</v>
          </cell>
          <cell r="K2817">
            <v>2012</v>
          </cell>
          <cell r="L2817" t="str">
            <v>563</v>
          </cell>
        </row>
        <row r="2818">
          <cell r="J2818" t="str">
            <v>9789881563149_2</v>
          </cell>
          <cell r="K2818">
            <v>2012</v>
          </cell>
          <cell r="L2818" t="str">
            <v>563</v>
          </cell>
        </row>
        <row r="2819">
          <cell r="J2819" t="str">
            <v>9789881563248</v>
          </cell>
          <cell r="K2819">
            <v>2012</v>
          </cell>
          <cell r="L2819" t="str">
            <v>424</v>
          </cell>
        </row>
        <row r="2820">
          <cell r="J2820" t="str">
            <v>9789881563279</v>
          </cell>
          <cell r="K2820">
            <v>2012</v>
          </cell>
          <cell r="L2820" t="str">
            <v>521</v>
          </cell>
        </row>
        <row r="2821">
          <cell r="J2821" t="str">
            <v>9789881563293_2</v>
          </cell>
          <cell r="K2821">
            <v>2012</v>
          </cell>
          <cell r="L2821" t="str">
            <v>732</v>
          </cell>
        </row>
        <row r="2822">
          <cell r="J2822" t="str">
            <v>9789881563293_1</v>
          </cell>
          <cell r="K2822">
            <v>2012</v>
          </cell>
          <cell r="L2822" t="str">
            <v>732</v>
          </cell>
        </row>
        <row r="2823">
          <cell r="J2823" t="str">
            <v>9789881563101</v>
          </cell>
          <cell r="K2823">
            <v>2012</v>
          </cell>
          <cell r="L2823" t="str">
            <v>855</v>
          </cell>
        </row>
        <row r="2824">
          <cell r="J2824" t="str">
            <v>9789881563286</v>
          </cell>
          <cell r="K2824">
            <v>2012</v>
          </cell>
          <cell r="L2824" t="str">
            <v>855</v>
          </cell>
        </row>
        <row r="2825">
          <cell r="J2825" t="str">
            <v>9789881563231</v>
          </cell>
          <cell r="K2825">
            <v>2012</v>
          </cell>
          <cell r="L2825" t="str">
            <v>427</v>
          </cell>
        </row>
        <row r="2826">
          <cell r="J2826" t="str">
            <v>9789881563255</v>
          </cell>
          <cell r="K2826">
            <v>2012</v>
          </cell>
          <cell r="L2826" t="str">
            <v>410</v>
          </cell>
        </row>
        <row r="2827">
          <cell r="J2827" t="str">
            <v>9789881563194_2</v>
          </cell>
          <cell r="K2827">
            <v>2012</v>
          </cell>
          <cell r="L2827" t="str">
            <v>855</v>
          </cell>
        </row>
        <row r="2828">
          <cell r="J2828" t="str">
            <v>9789881563194_1</v>
          </cell>
          <cell r="K2828">
            <v>2012</v>
          </cell>
          <cell r="L2828" t="str">
            <v>855</v>
          </cell>
        </row>
        <row r="2829">
          <cell r="J2829" t="str">
            <v>9789881563200</v>
          </cell>
          <cell r="K2829">
            <v>2012</v>
          </cell>
          <cell r="L2829" t="str">
            <v>855</v>
          </cell>
        </row>
        <row r="2830">
          <cell r="J2830" t="str">
            <v>9789881563187</v>
          </cell>
          <cell r="K2830">
            <v>2012</v>
          </cell>
          <cell r="L2830" t="str">
            <v>850</v>
          </cell>
        </row>
        <row r="2831">
          <cell r="J2831" t="str">
            <v>9789881563118</v>
          </cell>
          <cell r="K2831">
            <v>2012</v>
          </cell>
          <cell r="L2831" t="str">
            <v>998</v>
          </cell>
        </row>
        <row r="2832">
          <cell r="J2832" t="str">
            <v>9789860316339</v>
          </cell>
          <cell r="K2832">
            <v>2012</v>
          </cell>
          <cell r="L2832" t="str">
            <v>312.837</v>
          </cell>
        </row>
        <row r="2833">
          <cell r="J2833" t="str">
            <v>9789860316322</v>
          </cell>
          <cell r="K2833">
            <v>2012</v>
          </cell>
          <cell r="L2833" t="str">
            <v>947.5</v>
          </cell>
        </row>
        <row r="2834">
          <cell r="J2834" t="str">
            <v>9789860329971</v>
          </cell>
          <cell r="K2834">
            <v>2012</v>
          </cell>
          <cell r="L2834" t="str">
            <v>953.2</v>
          </cell>
        </row>
        <row r="2835">
          <cell r="J2835" t="str">
            <v>EBK9900000154</v>
          </cell>
          <cell r="K2835">
            <v>2012</v>
          </cell>
          <cell r="L2835" t="str">
            <v>193</v>
          </cell>
        </row>
        <row r="2836">
          <cell r="J2836" t="str">
            <v>9789579239301</v>
          </cell>
          <cell r="K2836">
            <v>2012</v>
          </cell>
          <cell r="L2836" t="str">
            <v>221.782</v>
          </cell>
        </row>
        <row r="2837">
          <cell r="J2837" t="str">
            <v>EBK9900000421</v>
          </cell>
          <cell r="K2837">
            <v>2012</v>
          </cell>
          <cell r="L2837" t="str">
            <v>484.6</v>
          </cell>
        </row>
        <row r="2838">
          <cell r="J2838" t="str">
            <v>9788018361610</v>
          </cell>
          <cell r="K2838">
            <v>2012</v>
          </cell>
          <cell r="L2838" t="str">
            <v>545.1</v>
          </cell>
        </row>
        <row r="2839">
          <cell r="J2839" t="str">
            <v>9789868366855</v>
          </cell>
          <cell r="K2839">
            <v>2012</v>
          </cell>
          <cell r="L2839" t="str">
            <v>783.388</v>
          </cell>
        </row>
        <row r="2840">
          <cell r="J2840" t="str">
            <v>9789868865914</v>
          </cell>
          <cell r="K2840">
            <v>2012</v>
          </cell>
          <cell r="L2840" t="str">
            <v>192.1</v>
          </cell>
        </row>
        <row r="2841">
          <cell r="J2841" t="str">
            <v>9789868865938</v>
          </cell>
          <cell r="K2841">
            <v>2012</v>
          </cell>
          <cell r="L2841" t="str">
            <v>411.1</v>
          </cell>
        </row>
        <row r="2842">
          <cell r="J2842" t="str">
            <v>9789868865945</v>
          </cell>
          <cell r="K2842">
            <v>2012</v>
          </cell>
          <cell r="L2842" t="str">
            <v>411.1</v>
          </cell>
        </row>
        <row r="2843">
          <cell r="J2843" t="str">
            <v>9789866145377</v>
          </cell>
          <cell r="K2843">
            <v>2012</v>
          </cell>
          <cell r="L2843" t="str">
            <v>192.8</v>
          </cell>
        </row>
        <row r="2844">
          <cell r="J2844" t="str">
            <v>9789866145384</v>
          </cell>
          <cell r="K2844">
            <v>2012</v>
          </cell>
          <cell r="L2844" t="str">
            <v>224.515</v>
          </cell>
        </row>
        <row r="2845">
          <cell r="J2845" t="str">
            <v>9789866439681</v>
          </cell>
          <cell r="K2845">
            <v>2012</v>
          </cell>
          <cell r="L2845" t="str">
            <v>191.9</v>
          </cell>
        </row>
        <row r="2846">
          <cell r="J2846" t="str">
            <v>9789866070211</v>
          </cell>
          <cell r="K2846">
            <v>2012</v>
          </cell>
          <cell r="L2846" t="str">
            <v>539.52</v>
          </cell>
        </row>
        <row r="2847">
          <cell r="J2847" t="str">
            <v>9789866282546</v>
          </cell>
          <cell r="K2847">
            <v>2012</v>
          </cell>
          <cell r="L2847" t="str">
            <v>803.12</v>
          </cell>
        </row>
        <row r="2848">
          <cell r="J2848" t="str">
            <v>9789866070266</v>
          </cell>
          <cell r="K2848">
            <v>2012</v>
          </cell>
          <cell r="L2848" t="str">
            <v>177.2</v>
          </cell>
        </row>
        <row r="2849">
          <cell r="J2849" t="str">
            <v>9789866070204</v>
          </cell>
          <cell r="K2849">
            <v>2012</v>
          </cell>
          <cell r="L2849" t="str">
            <v>177.2</v>
          </cell>
        </row>
        <row r="2850">
          <cell r="J2850" t="str">
            <v>9789866070228</v>
          </cell>
          <cell r="K2850">
            <v>2012</v>
          </cell>
          <cell r="L2850" t="str">
            <v>191.9</v>
          </cell>
        </row>
        <row r="2851">
          <cell r="J2851" t="str">
            <v>9789866070259</v>
          </cell>
          <cell r="K2851">
            <v>2012</v>
          </cell>
          <cell r="L2851" t="str">
            <v>241</v>
          </cell>
        </row>
        <row r="2852">
          <cell r="J2852" t="str">
            <v>9789866070273</v>
          </cell>
          <cell r="K2852">
            <v>2012</v>
          </cell>
          <cell r="L2852" t="str">
            <v>330</v>
          </cell>
        </row>
        <row r="2853">
          <cell r="J2853" t="str">
            <v>9789866070242</v>
          </cell>
          <cell r="K2853">
            <v>2012</v>
          </cell>
          <cell r="L2853" t="str">
            <v>857.63</v>
          </cell>
        </row>
        <row r="2854">
          <cell r="J2854" t="str">
            <v>9789866070181</v>
          </cell>
          <cell r="K2854">
            <v>2012</v>
          </cell>
          <cell r="L2854" t="str">
            <v>857.63</v>
          </cell>
        </row>
        <row r="2855">
          <cell r="J2855" t="str">
            <v>9789866282539</v>
          </cell>
          <cell r="K2855">
            <v>2012</v>
          </cell>
          <cell r="L2855" t="str">
            <v>805.188</v>
          </cell>
        </row>
        <row r="2856">
          <cell r="J2856" t="str">
            <v>9789866282522</v>
          </cell>
          <cell r="K2856">
            <v>2012</v>
          </cell>
          <cell r="L2856" t="str">
            <v>803.288</v>
          </cell>
        </row>
        <row r="2857">
          <cell r="J2857" t="str">
            <v>9789866282553</v>
          </cell>
          <cell r="K2857">
            <v>2012</v>
          </cell>
          <cell r="L2857" t="str">
            <v>803.288</v>
          </cell>
        </row>
        <row r="2858">
          <cell r="J2858" t="str">
            <v>9789866439735</v>
          </cell>
          <cell r="K2858">
            <v>2012</v>
          </cell>
          <cell r="L2858" t="str">
            <v>859.6</v>
          </cell>
        </row>
        <row r="2859">
          <cell r="J2859" t="str">
            <v>9789866439728</v>
          </cell>
          <cell r="K2859">
            <v>2012</v>
          </cell>
          <cell r="L2859" t="str">
            <v>859.6</v>
          </cell>
        </row>
        <row r="2860">
          <cell r="J2860" t="str">
            <v>9789866439674</v>
          </cell>
          <cell r="K2860">
            <v>2012</v>
          </cell>
          <cell r="L2860" t="str">
            <v>859.6</v>
          </cell>
        </row>
        <row r="2861">
          <cell r="J2861" t="str">
            <v>9789866145513</v>
          </cell>
          <cell r="K2861">
            <v>2012</v>
          </cell>
          <cell r="L2861" t="str">
            <v>224.515</v>
          </cell>
        </row>
        <row r="2862">
          <cell r="J2862" t="str">
            <v>9789866145537</v>
          </cell>
          <cell r="K2862">
            <v>2012</v>
          </cell>
          <cell r="L2862" t="str">
            <v>177.2</v>
          </cell>
        </row>
        <row r="2863">
          <cell r="J2863" t="str">
            <v>9789866145469</v>
          </cell>
          <cell r="K2863">
            <v>2012</v>
          </cell>
          <cell r="L2863" t="str">
            <v>224.515</v>
          </cell>
        </row>
        <row r="2864">
          <cell r="J2864" t="str">
            <v>9789866145452</v>
          </cell>
          <cell r="K2864">
            <v>2012</v>
          </cell>
          <cell r="L2864" t="str">
            <v>191.9</v>
          </cell>
        </row>
        <row r="2865">
          <cell r="J2865" t="str">
            <v>9789866145506</v>
          </cell>
          <cell r="K2865">
            <v>2012</v>
          </cell>
          <cell r="L2865" t="str">
            <v>177.2</v>
          </cell>
        </row>
        <row r="2866">
          <cell r="J2866" t="str">
            <v>9789866145407</v>
          </cell>
          <cell r="K2866">
            <v>2012</v>
          </cell>
          <cell r="L2866" t="str">
            <v>544.142</v>
          </cell>
        </row>
        <row r="2867">
          <cell r="J2867" t="str">
            <v>9789866145391</v>
          </cell>
          <cell r="K2867">
            <v>2012</v>
          </cell>
          <cell r="L2867" t="str">
            <v>544.143</v>
          </cell>
        </row>
        <row r="2868">
          <cell r="J2868" t="str">
            <v>9789866145414</v>
          </cell>
          <cell r="K2868">
            <v>2012</v>
          </cell>
          <cell r="L2868" t="str">
            <v>192.32</v>
          </cell>
        </row>
        <row r="2869">
          <cell r="J2869" t="str">
            <v>9789868798205</v>
          </cell>
          <cell r="K2869">
            <v>2012</v>
          </cell>
          <cell r="L2869" t="str">
            <v>873.57</v>
          </cell>
        </row>
        <row r="2870">
          <cell r="J2870" t="str">
            <v>9789868797406</v>
          </cell>
          <cell r="K2870">
            <v>2012</v>
          </cell>
          <cell r="L2870" t="str">
            <v>803.22</v>
          </cell>
        </row>
        <row r="2871">
          <cell r="J2871" t="str">
            <v>9789866282607</v>
          </cell>
          <cell r="K2871">
            <v>2012</v>
          </cell>
          <cell r="L2871" t="str">
            <v>803.22</v>
          </cell>
        </row>
        <row r="2872">
          <cell r="J2872" t="str">
            <v>9789866145445</v>
          </cell>
          <cell r="K2872">
            <v>2012</v>
          </cell>
          <cell r="L2872" t="str">
            <v>192.1</v>
          </cell>
        </row>
        <row r="2873">
          <cell r="J2873" t="str">
            <v>9789866070341</v>
          </cell>
          <cell r="K2873">
            <v>2012</v>
          </cell>
          <cell r="L2873" t="str">
            <v>177.3</v>
          </cell>
        </row>
        <row r="2874">
          <cell r="J2874" t="str">
            <v>9789866070310</v>
          </cell>
          <cell r="K2874">
            <v>2012</v>
          </cell>
          <cell r="L2874" t="str">
            <v>191.9</v>
          </cell>
        </row>
        <row r="2875">
          <cell r="J2875" t="str">
            <v>9789866439797</v>
          </cell>
          <cell r="K2875">
            <v>2012</v>
          </cell>
          <cell r="L2875" t="str">
            <v>859.6</v>
          </cell>
        </row>
        <row r="2876">
          <cell r="J2876" t="str">
            <v>9789866439766</v>
          </cell>
          <cell r="K2876">
            <v>2012</v>
          </cell>
          <cell r="L2876" t="str">
            <v>859.6</v>
          </cell>
        </row>
        <row r="2877">
          <cell r="J2877" t="str">
            <v>9789866439759</v>
          </cell>
          <cell r="K2877">
            <v>2012</v>
          </cell>
          <cell r="L2877" t="str">
            <v>859.6</v>
          </cell>
        </row>
        <row r="2878">
          <cell r="J2878" t="str">
            <v>9789868797468</v>
          </cell>
          <cell r="K2878">
            <v>2012</v>
          </cell>
          <cell r="L2878" t="str">
            <v>803.28</v>
          </cell>
        </row>
        <row r="2879">
          <cell r="J2879" t="str">
            <v>9789866070280</v>
          </cell>
          <cell r="K2879">
            <v>2012</v>
          </cell>
          <cell r="L2879" t="str">
            <v>855</v>
          </cell>
        </row>
        <row r="2880">
          <cell r="J2880" t="str">
            <v>9789866145704</v>
          </cell>
          <cell r="K2880">
            <v>2012</v>
          </cell>
          <cell r="L2880" t="str">
            <v>177.2</v>
          </cell>
        </row>
        <row r="2881">
          <cell r="J2881" t="str">
            <v>9789868798250</v>
          </cell>
          <cell r="K2881">
            <v>2012</v>
          </cell>
          <cell r="L2881" t="str">
            <v>175.1</v>
          </cell>
        </row>
        <row r="2882">
          <cell r="J2882" t="str">
            <v>9789866070235</v>
          </cell>
          <cell r="K2882">
            <v>2012</v>
          </cell>
          <cell r="L2882" t="str">
            <v>855</v>
          </cell>
        </row>
        <row r="2883">
          <cell r="J2883" t="str">
            <v>9789866145575</v>
          </cell>
          <cell r="K2883">
            <v>2012</v>
          </cell>
          <cell r="L2883" t="str">
            <v>192.1</v>
          </cell>
        </row>
        <row r="2884">
          <cell r="J2884" t="str">
            <v>9789866145674</v>
          </cell>
          <cell r="K2884">
            <v>2012</v>
          </cell>
          <cell r="L2884" t="str">
            <v>192.32</v>
          </cell>
        </row>
        <row r="2885">
          <cell r="J2885" t="str">
            <v>9789866145742</v>
          </cell>
          <cell r="K2885">
            <v>2012</v>
          </cell>
          <cell r="L2885" t="str">
            <v>192.1</v>
          </cell>
        </row>
        <row r="2886">
          <cell r="J2886" t="str">
            <v>9789866282560</v>
          </cell>
          <cell r="K2886">
            <v>2012</v>
          </cell>
          <cell r="L2886" t="str">
            <v>805.188</v>
          </cell>
        </row>
        <row r="2887">
          <cell r="J2887" t="str">
            <v>9789868797444</v>
          </cell>
          <cell r="K2887">
            <v>2012</v>
          </cell>
          <cell r="L2887" t="str">
            <v>805.188</v>
          </cell>
        </row>
        <row r="2888">
          <cell r="J2888" t="str">
            <v>9789866145612</v>
          </cell>
          <cell r="K2888">
            <v>2012</v>
          </cell>
          <cell r="L2888" t="str">
            <v>224.515</v>
          </cell>
        </row>
        <row r="2889">
          <cell r="J2889" t="str">
            <v>9789866282614</v>
          </cell>
          <cell r="K2889">
            <v>2012</v>
          </cell>
          <cell r="L2889" t="str">
            <v>803.12</v>
          </cell>
        </row>
        <row r="2890">
          <cell r="J2890" t="str">
            <v>9789868798267</v>
          </cell>
          <cell r="K2890">
            <v>2012</v>
          </cell>
          <cell r="L2890" t="str">
            <v>874.57</v>
          </cell>
        </row>
        <row r="2891">
          <cell r="J2891" t="str">
            <v>9789868798229</v>
          </cell>
          <cell r="K2891">
            <v>2012</v>
          </cell>
          <cell r="L2891" t="str">
            <v>873.57</v>
          </cell>
        </row>
        <row r="2892">
          <cell r="J2892" t="str">
            <v>9789868798212</v>
          </cell>
          <cell r="K2892">
            <v>2012</v>
          </cell>
          <cell r="L2892" t="str">
            <v>873.57</v>
          </cell>
        </row>
        <row r="2893">
          <cell r="J2893" t="str">
            <v>9789868798243</v>
          </cell>
          <cell r="K2893">
            <v>2012</v>
          </cell>
          <cell r="L2893" t="str">
            <v>873.57</v>
          </cell>
        </row>
        <row r="2894">
          <cell r="J2894" t="str">
            <v>9789866145735</v>
          </cell>
          <cell r="K2894">
            <v>2012</v>
          </cell>
          <cell r="L2894" t="str">
            <v>176.5</v>
          </cell>
        </row>
        <row r="2895">
          <cell r="J2895" t="str">
            <v>9789868797451</v>
          </cell>
          <cell r="K2895">
            <v>2012</v>
          </cell>
          <cell r="L2895" t="str">
            <v>803.288</v>
          </cell>
        </row>
        <row r="2896">
          <cell r="J2896" t="str">
            <v>9789868797437</v>
          </cell>
          <cell r="K2896">
            <v>2012</v>
          </cell>
          <cell r="L2896" t="str">
            <v>803.288</v>
          </cell>
        </row>
        <row r="2897">
          <cell r="J2897" t="str">
            <v>9789866145629</v>
          </cell>
          <cell r="K2897">
            <v>2012</v>
          </cell>
          <cell r="L2897" t="str">
            <v>191.9</v>
          </cell>
        </row>
        <row r="2898">
          <cell r="J2898" t="str">
            <v>9789866145544</v>
          </cell>
          <cell r="K2898">
            <v>2012</v>
          </cell>
          <cell r="L2898" t="str">
            <v>192.32</v>
          </cell>
        </row>
        <row r="2899">
          <cell r="J2899" t="str">
            <v>9789868798236</v>
          </cell>
          <cell r="K2899">
            <v>2012</v>
          </cell>
          <cell r="L2899" t="str">
            <v>815.94</v>
          </cell>
        </row>
        <row r="2900">
          <cell r="J2900" t="str">
            <v>9789868797420</v>
          </cell>
          <cell r="K2900">
            <v>2012</v>
          </cell>
          <cell r="L2900" t="str">
            <v>805.169</v>
          </cell>
        </row>
        <row r="2901">
          <cell r="J2901" t="str">
            <v>9789866145711</v>
          </cell>
          <cell r="K2901">
            <v>2012</v>
          </cell>
          <cell r="L2901" t="str">
            <v>224.515</v>
          </cell>
        </row>
        <row r="2902">
          <cell r="J2902" t="str">
            <v>9789866145605</v>
          </cell>
          <cell r="K2902">
            <v>2012</v>
          </cell>
          <cell r="L2902" t="str">
            <v>177.2</v>
          </cell>
        </row>
        <row r="2903">
          <cell r="J2903" t="str">
            <v>9789866439629</v>
          </cell>
          <cell r="K2903">
            <v>2012</v>
          </cell>
          <cell r="L2903" t="str">
            <v>859.6</v>
          </cell>
        </row>
        <row r="2904">
          <cell r="J2904" t="str">
            <v>9789866145759</v>
          </cell>
          <cell r="K2904">
            <v>2012</v>
          </cell>
          <cell r="L2904" t="str">
            <v>224.515</v>
          </cell>
        </row>
        <row r="2905">
          <cell r="J2905" t="str">
            <v>9789866070327</v>
          </cell>
          <cell r="K2905">
            <v>2012</v>
          </cell>
          <cell r="L2905" t="str">
            <v>177</v>
          </cell>
        </row>
        <row r="2906">
          <cell r="J2906" t="str">
            <v>9789866439773</v>
          </cell>
          <cell r="K2906">
            <v>2012</v>
          </cell>
          <cell r="L2906" t="str">
            <v>859.6</v>
          </cell>
        </row>
        <row r="2907">
          <cell r="J2907" t="str">
            <v>9789866282621</v>
          </cell>
          <cell r="K2907">
            <v>2012</v>
          </cell>
          <cell r="L2907" t="str">
            <v>803.288</v>
          </cell>
        </row>
        <row r="2908">
          <cell r="J2908" t="str">
            <v>9789866145490</v>
          </cell>
          <cell r="K2908">
            <v>2012</v>
          </cell>
          <cell r="L2908" t="str">
            <v>191.9</v>
          </cell>
        </row>
        <row r="2909">
          <cell r="J2909" t="str">
            <v>9789866145599</v>
          </cell>
          <cell r="K2909">
            <v>2012</v>
          </cell>
          <cell r="L2909" t="str">
            <v>177.2</v>
          </cell>
        </row>
        <row r="2910">
          <cell r="J2910" t="str">
            <v>9789866070396</v>
          </cell>
          <cell r="K2910">
            <v>2012</v>
          </cell>
          <cell r="L2910" t="str">
            <v>494.35</v>
          </cell>
        </row>
        <row r="2911">
          <cell r="J2911" t="str">
            <v>9789866145551</v>
          </cell>
          <cell r="K2911">
            <v>2012</v>
          </cell>
          <cell r="L2911" t="str">
            <v>224.515</v>
          </cell>
        </row>
        <row r="2912">
          <cell r="J2912" t="str">
            <v>9789866070358</v>
          </cell>
          <cell r="K2912">
            <v>2012</v>
          </cell>
          <cell r="L2912" t="str">
            <v>177.2</v>
          </cell>
        </row>
        <row r="2913">
          <cell r="J2913" t="str">
            <v>9789866439704</v>
          </cell>
          <cell r="K2913">
            <v>2012</v>
          </cell>
          <cell r="L2913" t="str">
            <v>859.6</v>
          </cell>
        </row>
        <row r="2914">
          <cell r="J2914" t="str">
            <v>9789866282591</v>
          </cell>
          <cell r="K2914">
            <v>2012</v>
          </cell>
          <cell r="L2914" t="str">
            <v>803.188</v>
          </cell>
        </row>
        <row r="2915">
          <cell r="J2915" t="str">
            <v>9789866070365</v>
          </cell>
          <cell r="K2915">
            <v>2012</v>
          </cell>
          <cell r="L2915" t="str">
            <v>781</v>
          </cell>
        </row>
        <row r="2916">
          <cell r="J2916" t="str">
            <v>9789866070389</v>
          </cell>
          <cell r="K2916">
            <v>2012</v>
          </cell>
          <cell r="L2916" t="str">
            <v>781</v>
          </cell>
        </row>
        <row r="2917">
          <cell r="J2917" t="str">
            <v>9789866439803</v>
          </cell>
          <cell r="K2917">
            <v>2012</v>
          </cell>
          <cell r="L2917" t="str">
            <v>191.9</v>
          </cell>
        </row>
        <row r="2918">
          <cell r="J2918" t="str">
            <v>9789866439780</v>
          </cell>
          <cell r="K2918">
            <v>2012</v>
          </cell>
          <cell r="L2918" t="str">
            <v>191.9</v>
          </cell>
        </row>
        <row r="2919">
          <cell r="J2919" t="str">
            <v>9789866145568</v>
          </cell>
          <cell r="K2919">
            <v>2012</v>
          </cell>
          <cell r="L2919" t="str">
            <v>177.2</v>
          </cell>
        </row>
        <row r="2920">
          <cell r="J2920" t="str">
            <v>9789866145636</v>
          </cell>
          <cell r="K2920">
            <v>2012</v>
          </cell>
          <cell r="L2920" t="str">
            <v>177.2</v>
          </cell>
        </row>
        <row r="2921">
          <cell r="J2921" t="str">
            <v>9789866145728</v>
          </cell>
          <cell r="K2921">
            <v>2012</v>
          </cell>
          <cell r="L2921" t="str">
            <v>177.2</v>
          </cell>
        </row>
        <row r="2922">
          <cell r="J2922" t="str">
            <v>9789866145780</v>
          </cell>
          <cell r="K2922">
            <v>2012</v>
          </cell>
          <cell r="L2922" t="str">
            <v>177.2</v>
          </cell>
        </row>
        <row r="2923">
          <cell r="J2923" t="str">
            <v>9789866070303</v>
          </cell>
          <cell r="K2923">
            <v>2012</v>
          </cell>
          <cell r="L2923" t="str">
            <v>241</v>
          </cell>
        </row>
        <row r="2924">
          <cell r="J2924" t="str">
            <v>9789868797413</v>
          </cell>
          <cell r="K2924">
            <v>2012</v>
          </cell>
          <cell r="L2924" t="str">
            <v>803.288</v>
          </cell>
        </row>
        <row r="2925">
          <cell r="J2925" t="str">
            <v>9789866439889</v>
          </cell>
          <cell r="K2925">
            <v>2012</v>
          </cell>
          <cell r="L2925" t="str">
            <v>859.6</v>
          </cell>
        </row>
        <row r="2926">
          <cell r="J2926" t="str">
            <v>9789866070495</v>
          </cell>
          <cell r="K2926">
            <v>2012</v>
          </cell>
          <cell r="L2926" t="str">
            <v>177.2</v>
          </cell>
        </row>
        <row r="2927">
          <cell r="J2927" t="str">
            <v>9789866439841</v>
          </cell>
          <cell r="K2927">
            <v>2012</v>
          </cell>
          <cell r="L2927" t="str">
            <v>191.9</v>
          </cell>
        </row>
        <row r="2928">
          <cell r="J2928" t="str">
            <v>9789866070433</v>
          </cell>
          <cell r="K2928">
            <v>2012</v>
          </cell>
          <cell r="L2928" t="str">
            <v>177.3</v>
          </cell>
        </row>
        <row r="2929">
          <cell r="J2929" t="str">
            <v>9789866070518</v>
          </cell>
          <cell r="K2929">
            <v>2012</v>
          </cell>
          <cell r="L2929" t="str">
            <v>176.54</v>
          </cell>
        </row>
        <row r="2930">
          <cell r="J2930" t="str">
            <v>9789866070556</v>
          </cell>
          <cell r="K2930">
            <v>2012</v>
          </cell>
          <cell r="L2930" t="str">
            <v>176.54</v>
          </cell>
        </row>
        <row r="2931">
          <cell r="J2931" t="str">
            <v>9789866282669</v>
          </cell>
          <cell r="K2931">
            <v>2012</v>
          </cell>
          <cell r="L2931" t="str">
            <v>803.188</v>
          </cell>
        </row>
        <row r="2932">
          <cell r="J2932" t="str">
            <v>9789866145902</v>
          </cell>
          <cell r="K2932">
            <v>2012</v>
          </cell>
          <cell r="L2932" t="str">
            <v>177.2</v>
          </cell>
        </row>
        <row r="2933">
          <cell r="J2933" t="str">
            <v>9789866070570</v>
          </cell>
          <cell r="K2933">
            <v>2012</v>
          </cell>
          <cell r="L2933" t="str">
            <v>610.9</v>
          </cell>
        </row>
        <row r="2934">
          <cell r="J2934" t="str">
            <v>9789868853447</v>
          </cell>
          <cell r="K2934">
            <v>2012</v>
          </cell>
          <cell r="L2934" t="str">
            <v>420.26</v>
          </cell>
        </row>
        <row r="2935">
          <cell r="J2935" t="str">
            <v>9789866145827</v>
          </cell>
          <cell r="K2935">
            <v>2012</v>
          </cell>
          <cell r="L2935" t="str">
            <v>224.515</v>
          </cell>
        </row>
        <row r="2936">
          <cell r="J2936" t="str">
            <v>9789866070525</v>
          </cell>
          <cell r="K2936">
            <v>2012</v>
          </cell>
          <cell r="L2936" t="str">
            <v>177.2</v>
          </cell>
        </row>
        <row r="2937">
          <cell r="J2937" t="str">
            <v>9789868853423</v>
          </cell>
          <cell r="K2937">
            <v>2012</v>
          </cell>
          <cell r="L2937" t="str">
            <v>997.4</v>
          </cell>
        </row>
        <row r="2938">
          <cell r="J2938" t="str">
            <v>9789866439810</v>
          </cell>
          <cell r="K2938">
            <v>2012</v>
          </cell>
          <cell r="L2938" t="str">
            <v>859.6</v>
          </cell>
        </row>
        <row r="2939">
          <cell r="J2939" t="str">
            <v>9789866145919</v>
          </cell>
          <cell r="K2939">
            <v>2012</v>
          </cell>
          <cell r="L2939" t="str">
            <v>224.517</v>
          </cell>
        </row>
        <row r="2940">
          <cell r="J2940" t="str">
            <v>9789866145889</v>
          </cell>
          <cell r="K2940">
            <v>2012</v>
          </cell>
          <cell r="L2940" t="str">
            <v>224.517</v>
          </cell>
        </row>
        <row r="2941">
          <cell r="J2941" t="str">
            <v>9789868853416</v>
          </cell>
          <cell r="K2941">
            <v>2012</v>
          </cell>
          <cell r="L2941" t="str">
            <v>294.1</v>
          </cell>
        </row>
        <row r="2942">
          <cell r="J2942" t="str">
            <v>9789866070488</v>
          </cell>
          <cell r="K2942">
            <v>2012</v>
          </cell>
          <cell r="L2942" t="str">
            <v>997</v>
          </cell>
        </row>
        <row r="2943">
          <cell r="J2943" t="str">
            <v>9789866282652</v>
          </cell>
          <cell r="K2943">
            <v>2012</v>
          </cell>
          <cell r="L2943" t="str">
            <v>803.288</v>
          </cell>
        </row>
        <row r="2944">
          <cell r="J2944" t="str">
            <v>9789866439858</v>
          </cell>
          <cell r="K2944">
            <v>2012</v>
          </cell>
          <cell r="L2944" t="str">
            <v>859.6</v>
          </cell>
        </row>
        <row r="2945">
          <cell r="J2945" t="str">
            <v>9789866145841</v>
          </cell>
          <cell r="K2945">
            <v>2012</v>
          </cell>
          <cell r="L2945" t="str">
            <v>192.1</v>
          </cell>
        </row>
        <row r="2946">
          <cell r="J2946" t="str">
            <v>9789866145872</v>
          </cell>
          <cell r="K2946">
            <v>2012</v>
          </cell>
          <cell r="L2946" t="str">
            <v>191.9</v>
          </cell>
        </row>
        <row r="2947">
          <cell r="J2947" t="str">
            <v>9789866145933</v>
          </cell>
          <cell r="K2947">
            <v>2012</v>
          </cell>
          <cell r="L2947" t="str">
            <v>192.15</v>
          </cell>
        </row>
        <row r="2948">
          <cell r="J2948" t="str">
            <v>9789866282638</v>
          </cell>
          <cell r="K2948">
            <v>2012</v>
          </cell>
          <cell r="L2948" t="str">
            <v>803.169</v>
          </cell>
        </row>
        <row r="2949">
          <cell r="J2949" t="str">
            <v>9789866439834</v>
          </cell>
          <cell r="K2949">
            <v>2012</v>
          </cell>
          <cell r="L2949" t="str">
            <v>859.6</v>
          </cell>
        </row>
        <row r="2950">
          <cell r="J2950" t="str">
            <v>9789866070372</v>
          </cell>
          <cell r="K2950">
            <v>2012</v>
          </cell>
          <cell r="L2950" t="str">
            <v>176.8</v>
          </cell>
        </row>
        <row r="2951">
          <cell r="J2951" t="str">
            <v>9789866145858</v>
          </cell>
          <cell r="K2951">
            <v>2012</v>
          </cell>
          <cell r="L2951" t="str">
            <v>177.2</v>
          </cell>
        </row>
        <row r="2952">
          <cell r="J2952" t="str">
            <v>9789868853409</v>
          </cell>
          <cell r="K2952">
            <v>2012</v>
          </cell>
          <cell r="L2952" t="str">
            <v>293.21022</v>
          </cell>
        </row>
        <row r="2953">
          <cell r="J2953" t="str">
            <v>9789866282645</v>
          </cell>
          <cell r="K2953">
            <v>2012</v>
          </cell>
          <cell r="L2953" t="str">
            <v>803.288</v>
          </cell>
        </row>
        <row r="2954">
          <cell r="J2954" t="str">
            <v>9789866439865</v>
          </cell>
          <cell r="K2954">
            <v>2012</v>
          </cell>
          <cell r="L2954" t="str">
            <v>859.6</v>
          </cell>
        </row>
        <row r="2955">
          <cell r="J2955" t="str">
            <v>9789868798274</v>
          </cell>
          <cell r="K2955">
            <v>2012</v>
          </cell>
          <cell r="L2955" t="str">
            <v>323.8</v>
          </cell>
        </row>
        <row r="2956">
          <cell r="J2956" t="str">
            <v>9789866145810</v>
          </cell>
          <cell r="K2956">
            <v>2012</v>
          </cell>
          <cell r="L2956" t="str">
            <v>176.52</v>
          </cell>
        </row>
        <row r="2957">
          <cell r="J2957" t="str">
            <v>9789866145834</v>
          </cell>
          <cell r="K2957">
            <v>2012</v>
          </cell>
          <cell r="L2957" t="str">
            <v>192.1</v>
          </cell>
        </row>
        <row r="2958">
          <cell r="J2958" t="str">
            <v>9789868798281</v>
          </cell>
          <cell r="K2958">
            <v>2012</v>
          </cell>
          <cell r="L2958" t="str">
            <v>874.57</v>
          </cell>
        </row>
        <row r="2959">
          <cell r="J2959" t="str">
            <v>9789866070549</v>
          </cell>
          <cell r="K2959">
            <v>2012</v>
          </cell>
          <cell r="L2959" t="str">
            <v>176.8</v>
          </cell>
        </row>
        <row r="2960">
          <cell r="J2960" t="str">
            <v>9789866439872</v>
          </cell>
          <cell r="K2960">
            <v>2012</v>
          </cell>
          <cell r="L2960" t="str">
            <v>859.6</v>
          </cell>
        </row>
        <row r="2961">
          <cell r="J2961" t="str">
            <v>9789866070501</v>
          </cell>
          <cell r="K2961">
            <v>2012</v>
          </cell>
          <cell r="L2961" t="str">
            <v>192.1</v>
          </cell>
        </row>
        <row r="2962">
          <cell r="J2962" t="str">
            <v>9789866070464</v>
          </cell>
          <cell r="K2962">
            <v>2012</v>
          </cell>
          <cell r="L2962" t="str">
            <v>192.1</v>
          </cell>
        </row>
        <row r="2963">
          <cell r="J2963" t="str">
            <v>9789866070419</v>
          </cell>
          <cell r="K2963">
            <v>2012</v>
          </cell>
          <cell r="L2963" t="str">
            <v>192.1</v>
          </cell>
        </row>
        <row r="2964">
          <cell r="J2964" t="str">
            <v>9789868798298</v>
          </cell>
          <cell r="K2964">
            <v>2012</v>
          </cell>
          <cell r="L2964" t="str">
            <v>176.33</v>
          </cell>
        </row>
        <row r="2965">
          <cell r="J2965" t="str">
            <v>9789866145896</v>
          </cell>
          <cell r="K2965">
            <v>2012</v>
          </cell>
          <cell r="L2965" t="str">
            <v>544.5</v>
          </cell>
        </row>
        <row r="2966">
          <cell r="J2966" t="str">
            <v>9789866070563</v>
          </cell>
          <cell r="K2966">
            <v>2012</v>
          </cell>
          <cell r="L2966" t="str">
            <v>544.37</v>
          </cell>
        </row>
        <row r="2967">
          <cell r="J2967" t="str">
            <v>9789866070426</v>
          </cell>
          <cell r="K2967">
            <v>2012</v>
          </cell>
          <cell r="L2967" t="str">
            <v>177.2</v>
          </cell>
        </row>
        <row r="2968">
          <cell r="J2968" t="str">
            <v>9789866070440</v>
          </cell>
          <cell r="K2968">
            <v>2012</v>
          </cell>
          <cell r="L2968" t="str">
            <v>177.2</v>
          </cell>
        </row>
        <row r="2969">
          <cell r="J2969" t="str">
            <v>9789866070471</v>
          </cell>
          <cell r="K2969">
            <v>2012</v>
          </cell>
          <cell r="L2969" t="str">
            <v>177.2</v>
          </cell>
        </row>
        <row r="2970">
          <cell r="J2970" t="str">
            <v>9789868797482</v>
          </cell>
          <cell r="K2970">
            <v>2012</v>
          </cell>
          <cell r="L2970" t="str">
            <v>803.288</v>
          </cell>
        </row>
        <row r="2971">
          <cell r="J2971" t="str">
            <v>9789866070402</v>
          </cell>
          <cell r="K2971">
            <v>2012</v>
          </cell>
          <cell r="L2971" t="str">
            <v>177.2</v>
          </cell>
        </row>
        <row r="2972">
          <cell r="J2972" t="str">
            <v>9789866070457</v>
          </cell>
          <cell r="K2972">
            <v>2012</v>
          </cell>
          <cell r="L2972" t="str">
            <v>563</v>
          </cell>
        </row>
        <row r="2973">
          <cell r="J2973" t="str">
            <v>9789866145926</v>
          </cell>
          <cell r="K2973">
            <v>2012</v>
          </cell>
          <cell r="L2973" t="str">
            <v>177.2</v>
          </cell>
        </row>
        <row r="2974">
          <cell r="J2974" t="str">
            <v>9789868797475</v>
          </cell>
          <cell r="K2974">
            <v>2012</v>
          </cell>
          <cell r="L2974" t="str">
            <v>803.289</v>
          </cell>
        </row>
        <row r="2975">
          <cell r="J2975" t="str">
            <v>9789866439827</v>
          </cell>
          <cell r="K2975">
            <v>2012</v>
          </cell>
          <cell r="L2975" t="str">
            <v>859.6</v>
          </cell>
        </row>
        <row r="2976">
          <cell r="J2976" t="str">
            <v>9789866070334</v>
          </cell>
          <cell r="K2976">
            <v>2012</v>
          </cell>
          <cell r="L2976" t="str">
            <v>177.3</v>
          </cell>
        </row>
        <row r="2977">
          <cell r="J2977" t="str">
            <v>9789866282706</v>
          </cell>
          <cell r="K2977">
            <v>2012</v>
          </cell>
          <cell r="L2977" t="str">
            <v>803.188</v>
          </cell>
        </row>
        <row r="2978">
          <cell r="J2978" t="str">
            <v>9789866282683</v>
          </cell>
          <cell r="K2978">
            <v>2012</v>
          </cell>
          <cell r="L2978" t="str">
            <v>805.188</v>
          </cell>
        </row>
        <row r="2979">
          <cell r="J2979" t="str">
            <v>9789868853492</v>
          </cell>
          <cell r="K2979">
            <v>2012</v>
          </cell>
          <cell r="L2979" t="str">
            <v>997.4</v>
          </cell>
        </row>
        <row r="2980">
          <cell r="J2980" t="str">
            <v>9789866439919</v>
          </cell>
          <cell r="K2980">
            <v>2012</v>
          </cell>
          <cell r="L2980" t="str">
            <v>859.6</v>
          </cell>
        </row>
        <row r="2981">
          <cell r="J2981" t="str">
            <v>9789866145988</v>
          </cell>
          <cell r="K2981">
            <v>2012</v>
          </cell>
          <cell r="L2981" t="str">
            <v>177.2</v>
          </cell>
        </row>
        <row r="2982">
          <cell r="J2982" t="str">
            <v>9789866070631</v>
          </cell>
          <cell r="K2982">
            <v>2012</v>
          </cell>
          <cell r="L2982" t="str">
            <v>176.8</v>
          </cell>
        </row>
        <row r="2983">
          <cell r="J2983" t="str">
            <v>9789866145971</v>
          </cell>
          <cell r="K2983">
            <v>2012</v>
          </cell>
          <cell r="L2983" t="str">
            <v>177.2</v>
          </cell>
        </row>
        <row r="2984">
          <cell r="J2984" t="str">
            <v>9789866070624</v>
          </cell>
          <cell r="K2984">
            <v>2012</v>
          </cell>
          <cell r="L2984" t="str">
            <v>176.54</v>
          </cell>
        </row>
        <row r="2985">
          <cell r="J2985" t="str">
            <v>9789868888012</v>
          </cell>
          <cell r="K2985">
            <v>2012</v>
          </cell>
          <cell r="L2985" t="str">
            <v>293.23022</v>
          </cell>
        </row>
        <row r="2986">
          <cell r="J2986" t="str">
            <v>9789866070648</v>
          </cell>
          <cell r="K2986">
            <v>2012</v>
          </cell>
          <cell r="L2986" t="str">
            <v>177.2</v>
          </cell>
        </row>
        <row r="2987">
          <cell r="J2987" t="str">
            <v>9789868853478</v>
          </cell>
          <cell r="K2987">
            <v>2012</v>
          </cell>
          <cell r="L2987" t="str">
            <v>296.5</v>
          </cell>
        </row>
        <row r="2988">
          <cell r="J2988" t="str">
            <v>9789866145995</v>
          </cell>
          <cell r="K2988">
            <v>2012</v>
          </cell>
          <cell r="L2988" t="str">
            <v>177.2</v>
          </cell>
        </row>
        <row r="2989">
          <cell r="J2989" t="str">
            <v>9789866070655</v>
          </cell>
          <cell r="K2989">
            <v>2012</v>
          </cell>
          <cell r="L2989" t="str">
            <v>494.2</v>
          </cell>
        </row>
        <row r="2990">
          <cell r="J2990" t="str">
            <v>9789866070600</v>
          </cell>
          <cell r="K2990">
            <v>2012</v>
          </cell>
          <cell r="L2990" t="str">
            <v>997</v>
          </cell>
        </row>
        <row r="2991">
          <cell r="J2991" t="str">
            <v>9789865886011</v>
          </cell>
          <cell r="K2991">
            <v>2012</v>
          </cell>
          <cell r="L2991" t="str">
            <v>191.9</v>
          </cell>
        </row>
        <row r="2992">
          <cell r="J2992" t="str">
            <v>9789865886004</v>
          </cell>
          <cell r="K2992">
            <v>2012</v>
          </cell>
          <cell r="L2992" t="str">
            <v>176.5</v>
          </cell>
        </row>
        <row r="2993">
          <cell r="J2993" t="str">
            <v>9789866070617</v>
          </cell>
          <cell r="K2993">
            <v>2012</v>
          </cell>
          <cell r="L2993" t="str">
            <v>177.2</v>
          </cell>
        </row>
        <row r="2994">
          <cell r="J2994" t="str">
            <v>9789866282713</v>
          </cell>
          <cell r="K2994">
            <v>2012</v>
          </cell>
          <cell r="L2994" t="str">
            <v>803.288</v>
          </cell>
        </row>
        <row r="2995">
          <cell r="J2995" t="str">
            <v>9789866145964</v>
          </cell>
          <cell r="K2995">
            <v>2012</v>
          </cell>
          <cell r="L2995" t="str">
            <v>176.52</v>
          </cell>
        </row>
        <row r="2996">
          <cell r="J2996" t="str">
            <v>9789866439933</v>
          </cell>
          <cell r="K2996">
            <v>2012</v>
          </cell>
          <cell r="L2996" t="str">
            <v>857.7</v>
          </cell>
        </row>
        <row r="2997">
          <cell r="J2997" t="str">
            <v>9789866439940</v>
          </cell>
          <cell r="K2997">
            <v>2012</v>
          </cell>
          <cell r="L2997" t="str">
            <v>859.6</v>
          </cell>
        </row>
        <row r="2998">
          <cell r="J2998" t="str">
            <v>9789868853430</v>
          </cell>
          <cell r="K2998">
            <v>2012</v>
          </cell>
          <cell r="L2998" t="str">
            <v>754.3</v>
          </cell>
        </row>
        <row r="2999">
          <cell r="J2999" t="str">
            <v>9789866145940</v>
          </cell>
          <cell r="K2999">
            <v>2012</v>
          </cell>
          <cell r="L2999" t="str">
            <v>192.1</v>
          </cell>
        </row>
        <row r="3000">
          <cell r="J3000" t="str">
            <v>9789866439896</v>
          </cell>
          <cell r="K3000">
            <v>2012</v>
          </cell>
          <cell r="L3000" t="str">
            <v>191.9</v>
          </cell>
        </row>
        <row r="3001">
          <cell r="J3001" t="str">
            <v>9789868853485</v>
          </cell>
          <cell r="K3001">
            <v>2012</v>
          </cell>
          <cell r="L3001" t="str">
            <v>428.82</v>
          </cell>
        </row>
        <row r="3002">
          <cell r="J3002" t="str">
            <v>9789866145957</v>
          </cell>
          <cell r="K3002">
            <v>2012</v>
          </cell>
          <cell r="L3002" t="str">
            <v>192.32</v>
          </cell>
        </row>
        <row r="3003">
          <cell r="J3003" t="str">
            <v>9789868853461</v>
          </cell>
          <cell r="K3003">
            <v>2012</v>
          </cell>
          <cell r="L3003" t="str">
            <v>176.33</v>
          </cell>
        </row>
        <row r="3004">
          <cell r="J3004" t="str">
            <v>9789868888005</v>
          </cell>
          <cell r="K3004">
            <v>2012</v>
          </cell>
          <cell r="L3004" t="str">
            <v>997</v>
          </cell>
        </row>
        <row r="3005">
          <cell r="J3005" t="str">
            <v>9789866439902</v>
          </cell>
          <cell r="K3005">
            <v>2012</v>
          </cell>
          <cell r="L3005" t="str">
            <v>859.6</v>
          </cell>
        </row>
        <row r="3006">
          <cell r="J3006" t="str">
            <v>9789866070594</v>
          </cell>
          <cell r="K3006">
            <v>2012</v>
          </cell>
          <cell r="L3006" t="str">
            <v>177.2</v>
          </cell>
        </row>
        <row r="3007">
          <cell r="J3007" t="str">
            <v>9789866282690</v>
          </cell>
          <cell r="K3007">
            <v>2012</v>
          </cell>
          <cell r="L3007" t="str">
            <v>803.16</v>
          </cell>
        </row>
        <row r="3008">
          <cell r="J3008" t="str">
            <v>9789866439926</v>
          </cell>
          <cell r="K3008">
            <v>2012</v>
          </cell>
          <cell r="L3008" t="str">
            <v>859.6</v>
          </cell>
        </row>
        <row r="3009">
          <cell r="J3009" t="str">
            <v>9789868853454</v>
          </cell>
          <cell r="K3009">
            <v>2012</v>
          </cell>
          <cell r="L3009" t="str">
            <v>997.7</v>
          </cell>
        </row>
        <row r="3010">
          <cell r="J3010" t="str">
            <v>9789866070662</v>
          </cell>
          <cell r="K3010">
            <v>2012</v>
          </cell>
          <cell r="L3010" t="str">
            <v>610.9</v>
          </cell>
        </row>
        <row r="3011">
          <cell r="J3011" t="str">
            <v>9789866070532</v>
          </cell>
          <cell r="K3011">
            <v>2012</v>
          </cell>
          <cell r="L3011" t="str">
            <v>292.22</v>
          </cell>
        </row>
        <row r="3012">
          <cell r="J3012" t="str">
            <v>9789868797499</v>
          </cell>
          <cell r="K3012">
            <v>2012</v>
          </cell>
          <cell r="L3012" t="str">
            <v>803.22</v>
          </cell>
        </row>
        <row r="3013">
          <cell r="J3013" t="str">
            <v>9789868895515</v>
          </cell>
          <cell r="K3013">
            <v>2012</v>
          </cell>
          <cell r="L3013" t="str">
            <v>805.188</v>
          </cell>
        </row>
        <row r="3014">
          <cell r="J3014" t="str">
            <v>9789868895508</v>
          </cell>
          <cell r="K3014">
            <v>2012</v>
          </cell>
          <cell r="L3014" t="str">
            <v>803.188</v>
          </cell>
        </row>
        <row r="3015">
          <cell r="J3015" t="str">
            <v>9789868895522</v>
          </cell>
          <cell r="K3015">
            <v>2012</v>
          </cell>
          <cell r="L3015" t="str">
            <v>805.188</v>
          </cell>
        </row>
        <row r="3016">
          <cell r="J3016" t="str">
            <v>9789868895539</v>
          </cell>
          <cell r="K3016">
            <v>2012</v>
          </cell>
          <cell r="L3016" t="str">
            <v>803.288</v>
          </cell>
        </row>
        <row r="3017">
          <cell r="J3017" t="str">
            <v>9789866070587</v>
          </cell>
          <cell r="K3017">
            <v>2012</v>
          </cell>
          <cell r="L3017" t="str">
            <v>997</v>
          </cell>
        </row>
        <row r="3018">
          <cell r="J3018" t="str">
            <v>9789574502483</v>
          </cell>
          <cell r="K3018">
            <v>2012</v>
          </cell>
          <cell r="L3018" t="str">
            <v>857.7</v>
          </cell>
        </row>
        <row r="3019">
          <cell r="J3019" t="str">
            <v>9789574502481</v>
          </cell>
          <cell r="K3019">
            <v>2012</v>
          </cell>
          <cell r="L3019" t="str">
            <v>857.7</v>
          </cell>
        </row>
        <row r="3020">
          <cell r="J3020" t="str">
            <v>9789572094822</v>
          </cell>
          <cell r="K3020">
            <v>2012</v>
          </cell>
          <cell r="L3020" t="str">
            <v>857.7</v>
          </cell>
        </row>
        <row r="3021">
          <cell r="J3021" t="str">
            <v>9789574502489</v>
          </cell>
          <cell r="K3021">
            <v>2012</v>
          </cell>
          <cell r="L3021" t="str">
            <v>857.7</v>
          </cell>
        </row>
        <row r="3022">
          <cell r="J3022" t="str">
            <v>9789574500985</v>
          </cell>
          <cell r="K3022">
            <v>2012</v>
          </cell>
          <cell r="L3022" t="str">
            <v>857.7</v>
          </cell>
        </row>
        <row r="3023">
          <cell r="J3023" t="str">
            <v>9789574500983</v>
          </cell>
          <cell r="K3023">
            <v>2012</v>
          </cell>
          <cell r="L3023" t="str">
            <v>857.7</v>
          </cell>
        </row>
        <row r="3024">
          <cell r="J3024" t="str">
            <v>9789868612693</v>
          </cell>
          <cell r="K3024">
            <v>2012</v>
          </cell>
          <cell r="L3024" t="str">
            <v>544.5</v>
          </cell>
        </row>
        <row r="3025">
          <cell r="J3025" t="str">
            <v>9789572921029</v>
          </cell>
          <cell r="K3025">
            <v>2012</v>
          </cell>
          <cell r="L3025" t="str">
            <v>857.7</v>
          </cell>
        </row>
        <row r="3026">
          <cell r="J3026" t="str">
            <v>9789861270838</v>
          </cell>
          <cell r="K3026">
            <v>2012</v>
          </cell>
          <cell r="L3026" t="str">
            <v>857.7</v>
          </cell>
        </row>
        <row r="3027">
          <cell r="J3027" t="str">
            <v>9789868817425</v>
          </cell>
          <cell r="K3027">
            <v>2012</v>
          </cell>
          <cell r="L3027" t="str">
            <v>563</v>
          </cell>
        </row>
        <row r="3028">
          <cell r="J3028" t="str">
            <v>9789868817418</v>
          </cell>
          <cell r="K3028">
            <v>2012</v>
          </cell>
          <cell r="L3028" t="str">
            <v>551.98</v>
          </cell>
        </row>
        <row r="3029">
          <cell r="J3029" t="str">
            <v>9789868750951_1</v>
          </cell>
          <cell r="K3029">
            <v>2012</v>
          </cell>
          <cell r="L3029" t="str">
            <v>490.99</v>
          </cell>
        </row>
        <row r="3030">
          <cell r="J3030" t="str">
            <v>9789868750944_1</v>
          </cell>
          <cell r="K3030">
            <v>2012</v>
          </cell>
          <cell r="L3030" t="str">
            <v>544.3</v>
          </cell>
        </row>
        <row r="3031">
          <cell r="J3031" t="str">
            <v>9789868750951_3</v>
          </cell>
          <cell r="K3031">
            <v>2012</v>
          </cell>
          <cell r="L3031" t="str">
            <v>494.21</v>
          </cell>
        </row>
        <row r="3032">
          <cell r="J3032" t="str">
            <v>9789866617317_1</v>
          </cell>
          <cell r="K3032">
            <v>2012</v>
          </cell>
          <cell r="L3032" t="str">
            <v>425.2</v>
          </cell>
        </row>
        <row r="3033">
          <cell r="J3033" t="str">
            <v>9789574500349</v>
          </cell>
          <cell r="K3033">
            <v>2012</v>
          </cell>
          <cell r="L3033" t="str">
            <v>857.7</v>
          </cell>
        </row>
        <row r="3034">
          <cell r="J3034" t="str">
            <v>9789574500152</v>
          </cell>
          <cell r="K3034">
            <v>2012</v>
          </cell>
          <cell r="L3034" t="str">
            <v>857.7</v>
          </cell>
        </row>
        <row r="3035">
          <cell r="J3035" t="str">
            <v>9789868750982</v>
          </cell>
          <cell r="K3035">
            <v>2012</v>
          </cell>
          <cell r="L3035" t="str">
            <v>563</v>
          </cell>
        </row>
        <row r="3036">
          <cell r="J3036" t="str">
            <v>9789868834002</v>
          </cell>
          <cell r="K3036">
            <v>2012</v>
          </cell>
          <cell r="L3036" t="str">
            <v>192.1</v>
          </cell>
        </row>
        <row r="3037">
          <cell r="J3037" t="str">
            <v>9789868840508</v>
          </cell>
          <cell r="K3037">
            <v>2012</v>
          </cell>
          <cell r="L3037" t="str">
            <v>563.5</v>
          </cell>
        </row>
        <row r="3038">
          <cell r="J3038" t="str">
            <v>9789868750999</v>
          </cell>
          <cell r="K3038">
            <v>2012</v>
          </cell>
          <cell r="L3038" t="str">
            <v>544.7</v>
          </cell>
        </row>
        <row r="3039">
          <cell r="J3039" t="str">
            <v>9789868834026</v>
          </cell>
          <cell r="K3039">
            <v>2012</v>
          </cell>
          <cell r="L3039" t="str">
            <v>177.2</v>
          </cell>
        </row>
        <row r="3040">
          <cell r="J3040" t="str">
            <v>9789868840515</v>
          </cell>
          <cell r="K3040">
            <v>2012</v>
          </cell>
          <cell r="L3040" t="str">
            <v>544.382</v>
          </cell>
        </row>
        <row r="3041">
          <cell r="J3041" t="str">
            <v>9789868840522</v>
          </cell>
          <cell r="K3041">
            <v>2012</v>
          </cell>
          <cell r="L3041" t="str">
            <v>552.2</v>
          </cell>
        </row>
        <row r="3042">
          <cell r="J3042" t="str">
            <v>9789868887411</v>
          </cell>
          <cell r="K3042">
            <v>2012</v>
          </cell>
          <cell r="L3042" t="str">
            <v>544.7</v>
          </cell>
        </row>
        <row r="3043">
          <cell r="J3043" t="str">
            <v>9789868840577</v>
          </cell>
          <cell r="K3043">
            <v>2012</v>
          </cell>
          <cell r="L3043" t="str">
            <v>544.382</v>
          </cell>
        </row>
        <row r="3044">
          <cell r="J3044" t="str">
            <v>9789868817456</v>
          </cell>
          <cell r="K3044">
            <v>2012</v>
          </cell>
          <cell r="L3044" t="str">
            <v>177.2</v>
          </cell>
        </row>
        <row r="3045">
          <cell r="J3045" t="str">
            <v>9789868750951</v>
          </cell>
          <cell r="K3045">
            <v>2012</v>
          </cell>
          <cell r="L3045" t="str">
            <v>490.99</v>
          </cell>
        </row>
        <row r="3046">
          <cell r="J3046" t="str">
            <v>9789868840553</v>
          </cell>
          <cell r="K3046">
            <v>2012</v>
          </cell>
          <cell r="L3046" t="str">
            <v>563</v>
          </cell>
        </row>
        <row r="3047">
          <cell r="J3047" t="str">
            <v>9789868887435</v>
          </cell>
          <cell r="K3047">
            <v>2012</v>
          </cell>
          <cell r="L3047" t="str">
            <v>544.3</v>
          </cell>
        </row>
        <row r="3048">
          <cell r="J3048" t="str">
            <v>9789868817463</v>
          </cell>
          <cell r="K3048">
            <v>2012</v>
          </cell>
          <cell r="L3048" t="str">
            <v>226.965</v>
          </cell>
        </row>
        <row r="3049">
          <cell r="J3049" t="str">
            <v>9789868817487</v>
          </cell>
          <cell r="K3049">
            <v>2012</v>
          </cell>
          <cell r="L3049" t="str">
            <v>177.2</v>
          </cell>
        </row>
        <row r="3050">
          <cell r="J3050" t="str">
            <v>9789868844438</v>
          </cell>
          <cell r="K3050">
            <v>2012</v>
          </cell>
          <cell r="L3050" t="str">
            <v>673.26</v>
          </cell>
        </row>
        <row r="3051">
          <cell r="J3051" t="str">
            <v>9789868844445</v>
          </cell>
          <cell r="K3051">
            <v>2012</v>
          </cell>
          <cell r="L3051" t="str">
            <v>673.26</v>
          </cell>
        </row>
        <row r="3052">
          <cell r="J3052" t="str">
            <v>9789865892050</v>
          </cell>
          <cell r="K3052">
            <v>2012</v>
          </cell>
          <cell r="L3052" t="str">
            <v>673.26</v>
          </cell>
        </row>
        <row r="3053">
          <cell r="J3053" t="str">
            <v>9789865892081</v>
          </cell>
          <cell r="K3053">
            <v>2012</v>
          </cell>
          <cell r="L3053" t="str">
            <v>673.26</v>
          </cell>
        </row>
        <row r="3054">
          <cell r="J3054" t="str">
            <v>9789868844452</v>
          </cell>
          <cell r="K3054">
            <v>2012</v>
          </cell>
          <cell r="L3054" t="str">
            <v>673.26</v>
          </cell>
        </row>
        <row r="3055">
          <cell r="J3055" t="str">
            <v>9789865892173</v>
          </cell>
          <cell r="K3055">
            <v>2012</v>
          </cell>
          <cell r="L3055" t="str">
            <v>673.26</v>
          </cell>
        </row>
        <row r="3056">
          <cell r="J3056" t="str">
            <v>9789865892104</v>
          </cell>
          <cell r="K3056">
            <v>2012</v>
          </cell>
          <cell r="L3056" t="str">
            <v>673.26</v>
          </cell>
        </row>
        <row r="3057">
          <cell r="J3057" t="str">
            <v>9789865892043</v>
          </cell>
          <cell r="K3057">
            <v>2012</v>
          </cell>
          <cell r="L3057" t="str">
            <v>673.26</v>
          </cell>
        </row>
        <row r="3058">
          <cell r="J3058" t="str">
            <v>9789868844469</v>
          </cell>
          <cell r="K3058">
            <v>2012</v>
          </cell>
          <cell r="L3058" t="str">
            <v>673.26</v>
          </cell>
        </row>
        <row r="3059">
          <cell r="J3059" t="str">
            <v>9789865892074</v>
          </cell>
          <cell r="K3059">
            <v>2012</v>
          </cell>
          <cell r="L3059" t="str">
            <v>673.26</v>
          </cell>
        </row>
        <row r="3060">
          <cell r="J3060" t="str">
            <v>9789865892180</v>
          </cell>
          <cell r="K3060">
            <v>2012</v>
          </cell>
          <cell r="L3060" t="str">
            <v>673.26</v>
          </cell>
        </row>
        <row r="3061">
          <cell r="J3061" t="str">
            <v>9789865892197</v>
          </cell>
          <cell r="K3061">
            <v>2012</v>
          </cell>
          <cell r="L3061" t="str">
            <v>673.26</v>
          </cell>
        </row>
        <row r="3062">
          <cell r="J3062" t="str">
            <v>9789865892166</v>
          </cell>
          <cell r="K3062">
            <v>2012</v>
          </cell>
          <cell r="L3062" t="str">
            <v>673.26</v>
          </cell>
        </row>
        <row r="3063">
          <cell r="J3063" t="str">
            <v>9789865892111</v>
          </cell>
          <cell r="K3063">
            <v>2012</v>
          </cell>
          <cell r="L3063" t="str">
            <v>673.26</v>
          </cell>
        </row>
        <row r="3064">
          <cell r="J3064" t="str">
            <v>9789868844490</v>
          </cell>
          <cell r="K3064">
            <v>2012</v>
          </cell>
          <cell r="L3064" t="str">
            <v>673.26</v>
          </cell>
        </row>
        <row r="3065">
          <cell r="J3065" t="str">
            <v>9789865892098</v>
          </cell>
          <cell r="K3065">
            <v>2012</v>
          </cell>
          <cell r="L3065" t="str">
            <v>673.26</v>
          </cell>
        </row>
        <row r="3066">
          <cell r="J3066" t="str">
            <v>9789868844476</v>
          </cell>
          <cell r="K3066">
            <v>2012</v>
          </cell>
          <cell r="L3066" t="str">
            <v>673.26</v>
          </cell>
        </row>
        <row r="3067">
          <cell r="J3067" t="str">
            <v>9789865892012</v>
          </cell>
          <cell r="K3067">
            <v>2012</v>
          </cell>
          <cell r="L3067" t="str">
            <v>673.26</v>
          </cell>
        </row>
        <row r="3068">
          <cell r="J3068" t="str">
            <v>9789865892142</v>
          </cell>
          <cell r="K3068">
            <v>2012</v>
          </cell>
          <cell r="L3068" t="str">
            <v>673.26</v>
          </cell>
        </row>
        <row r="3069">
          <cell r="J3069" t="str">
            <v>9789865892036</v>
          </cell>
          <cell r="K3069">
            <v>2012</v>
          </cell>
          <cell r="L3069" t="str">
            <v>673.26</v>
          </cell>
        </row>
        <row r="3070">
          <cell r="J3070" t="str">
            <v>9789865892128</v>
          </cell>
          <cell r="K3070">
            <v>2012</v>
          </cell>
          <cell r="L3070" t="str">
            <v>673.26</v>
          </cell>
        </row>
        <row r="3071">
          <cell r="J3071" t="str">
            <v>9789865892029</v>
          </cell>
          <cell r="K3071">
            <v>2012</v>
          </cell>
          <cell r="L3071" t="str">
            <v>673.26</v>
          </cell>
        </row>
        <row r="3072">
          <cell r="J3072" t="str">
            <v>9789865892159</v>
          </cell>
          <cell r="K3072">
            <v>2012</v>
          </cell>
          <cell r="L3072" t="str">
            <v>673.26</v>
          </cell>
        </row>
        <row r="3073">
          <cell r="J3073" t="str">
            <v>9789865892067</v>
          </cell>
          <cell r="K3073">
            <v>2012</v>
          </cell>
          <cell r="L3073" t="str">
            <v>673.26</v>
          </cell>
        </row>
        <row r="3074">
          <cell r="J3074" t="str">
            <v>9789865892005</v>
          </cell>
          <cell r="K3074">
            <v>2012</v>
          </cell>
          <cell r="L3074" t="str">
            <v>673.26</v>
          </cell>
        </row>
        <row r="3075">
          <cell r="J3075" t="str">
            <v>9789574952922</v>
          </cell>
          <cell r="K3075">
            <v>2012</v>
          </cell>
          <cell r="L3075" t="str">
            <v>552.351</v>
          </cell>
        </row>
        <row r="3076">
          <cell r="J3076" t="str">
            <v>9789574952854</v>
          </cell>
          <cell r="K3076">
            <v>2012</v>
          </cell>
          <cell r="L3076" t="str">
            <v>558.7</v>
          </cell>
        </row>
        <row r="3077">
          <cell r="J3077" t="str">
            <v>9789574952908</v>
          </cell>
          <cell r="K3077">
            <v>2012</v>
          </cell>
          <cell r="L3077" t="str">
            <v>552.351</v>
          </cell>
        </row>
        <row r="3078">
          <cell r="J3078" t="str">
            <v>9789574952915</v>
          </cell>
          <cell r="K3078">
            <v>2012</v>
          </cell>
          <cell r="L3078" t="str">
            <v>552.351</v>
          </cell>
        </row>
        <row r="3079">
          <cell r="J3079" t="str">
            <v>9789574953097</v>
          </cell>
          <cell r="K3079">
            <v>2012</v>
          </cell>
          <cell r="L3079" t="str">
            <v>558.52</v>
          </cell>
        </row>
        <row r="3080">
          <cell r="J3080" t="str">
            <v>9789574953080</v>
          </cell>
          <cell r="K3080">
            <v>2012</v>
          </cell>
          <cell r="L3080" t="str">
            <v>410.1655</v>
          </cell>
        </row>
        <row r="3081">
          <cell r="J3081" t="str">
            <v>9789574952939</v>
          </cell>
          <cell r="K3081">
            <v>2012</v>
          </cell>
          <cell r="L3081" t="str">
            <v>992.61</v>
          </cell>
        </row>
        <row r="3082">
          <cell r="J3082" t="str">
            <v>9789574952953</v>
          </cell>
          <cell r="K3082">
            <v>2012</v>
          </cell>
          <cell r="L3082" t="str">
            <v>992.61</v>
          </cell>
        </row>
        <row r="3083">
          <cell r="J3083" t="str">
            <v>9789574952960</v>
          </cell>
          <cell r="K3083">
            <v>2012</v>
          </cell>
          <cell r="L3083" t="str">
            <v>552.48</v>
          </cell>
        </row>
        <row r="3084">
          <cell r="J3084" t="str">
            <v>9789574952977</v>
          </cell>
          <cell r="K3084">
            <v>2012</v>
          </cell>
          <cell r="L3084" t="str">
            <v>497.3</v>
          </cell>
        </row>
        <row r="3085">
          <cell r="J3085" t="str">
            <v>9789574952991</v>
          </cell>
          <cell r="K3085">
            <v>2012</v>
          </cell>
          <cell r="L3085" t="str">
            <v>550</v>
          </cell>
        </row>
        <row r="3086">
          <cell r="J3086" t="str">
            <v>9789574953028</v>
          </cell>
          <cell r="K3086">
            <v>2012</v>
          </cell>
          <cell r="L3086" t="str">
            <v>558.5571</v>
          </cell>
        </row>
        <row r="3087">
          <cell r="J3087" t="str">
            <v>9789574953011</v>
          </cell>
          <cell r="K3087">
            <v>2012</v>
          </cell>
          <cell r="L3087" t="str">
            <v>558.5371</v>
          </cell>
        </row>
        <row r="3088">
          <cell r="J3088" t="str">
            <v>9789574953042</v>
          </cell>
          <cell r="K3088">
            <v>2012</v>
          </cell>
          <cell r="L3088" t="str">
            <v>481</v>
          </cell>
        </row>
        <row r="3089">
          <cell r="J3089" t="str">
            <v>9789574953035</v>
          </cell>
          <cell r="K3089">
            <v>2012</v>
          </cell>
          <cell r="L3089" t="str">
            <v>490.29</v>
          </cell>
        </row>
        <row r="3090">
          <cell r="J3090" t="str">
            <v>9789574953066</v>
          </cell>
          <cell r="K3090">
            <v>2012</v>
          </cell>
          <cell r="L3090" t="str">
            <v>558.5355</v>
          </cell>
        </row>
        <row r="3091">
          <cell r="J3091" t="str">
            <v>9789574953073</v>
          </cell>
          <cell r="K3091">
            <v>2012</v>
          </cell>
          <cell r="L3091" t="str">
            <v>558.548</v>
          </cell>
        </row>
        <row r="3092">
          <cell r="J3092" t="str">
            <v>9789574953004</v>
          </cell>
          <cell r="K3092">
            <v>2012</v>
          </cell>
          <cell r="L3092" t="str">
            <v>496.55</v>
          </cell>
        </row>
        <row r="3093">
          <cell r="J3093" t="str">
            <v>9789574953059</v>
          </cell>
          <cell r="K3093">
            <v>2012</v>
          </cell>
          <cell r="L3093" t="str">
            <v>558.5381</v>
          </cell>
        </row>
        <row r="3094">
          <cell r="J3094" t="str">
            <v>9789868732032</v>
          </cell>
          <cell r="K3094">
            <v>2012</v>
          </cell>
          <cell r="L3094" t="str">
            <v>591.603</v>
          </cell>
        </row>
        <row r="3095">
          <cell r="J3095" t="str">
            <v>9789996501111</v>
          </cell>
          <cell r="K3095">
            <v>2012</v>
          </cell>
          <cell r="L3095" t="str">
            <v>387.752</v>
          </cell>
        </row>
        <row r="3096">
          <cell r="J3096" t="str">
            <v>9781935981428</v>
          </cell>
          <cell r="K3096">
            <v>2012</v>
          </cell>
          <cell r="L3096" t="str">
            <v>782.88</v>
          </cell>
        </row>
        <row r="3097">
          <cell r="J3097" t="str">
            <v>9781935981459</v>
          </cell>
          <cell r="K3097">
            <v>2012</v>
          </cell>
          <cell r="L3097" t="str">
            <v>574.107</v>
          </cell>
        </row>
        <row r="3098">
          <cell r="J3098" t="str">
            <v>9867135776</v>
          </cell>
          <cell r="K3098">
            <v>2012</v>
          </cell>
          <cell r="L3098" t="str">
            <v>857.7</v>
          </cell>
        </row>
        <row r="3099">
          <cell r="J3099" t="str">
            <v>9575225279</v>
          </cell>
          <cell r="K3099">
            <v>2012</v>
          </cell>
          <cell r="L3099" t="str">
            <v>857.7</v>
          </cell>
        </row>
        <row r="3100">
          <cell r="J3100" t="str">
            <v>9789866899546</v>
          </cell>
          <cell r="K3100">
            <v>2012</v>
          </cell>
          <cell r="L3100" t="str">
            <v>857.7</v>
          </cell>
        </row>
        <row r="3101">
          <cell r="J3101" t="str">
            <v>9789868780835</v>
          </cell>
          <cell r="K3101">
            <v>2012</v>
          </cell>
          <cell r="L3101" t="str">
            <v>851.486</v>
          </cell>
        </row>
        <row r="3102">
          <cell r="J3102" t="str">
            <v>9867135768</v>
          </cell>
          <cell r="K3102">
            <v>2012</v>
          </cell>
          <cell r="L3102" t="str">
            <v>997.6</v>
          </cell>
        </row>
        <row r="3103">
          <cell r="J3103" t="str">
            <v>9789868780811</v>
          </cell>
          <cell r="K3103">
            <v>2012</v>
          </cell>
          <cell r="L3103" t="str">
            <v>293.23</v>
          </cell>
        </row>
        <row r="3104">
          <cell r="J3104" t="str">
            <v>9789868780804</v>
          </cell>
          <cell r="K3104">
            <v>2012</v>
          </cell>
          <cell r="L3104" t="str">
            <v>293.21</v>
          </cell>
        </row>
        <row r="3105">
          <cell r="J3105" t="str">
            <v>9789868780828</v>
          </cell>
          <cell r="K3105">
            <v>2012</v>
          </cell>
          <cell r="L3105" t="str">
            <v>857.7</v>
          </cell>
        </row>
        <row r="3106">
          <cell r="J3106" t="str">
            <v>4712771028119</v>
          </cell>
          <cell r="K3106">
            <v>2012</v>
          </cell>
          <cell r="L3106" t="str">
            <v>857.6</v>
          </cell>
        </row>
        <row r="3107">
          <cell r="J3107" t="str">
            <v>9861275320</v>
          </cell>
          <cell r="K3107">
            <v>2012</v>
          </cell>
          <cell r="L3107" t="str">
            <v>857.6</v>
          </cell>
        </row>
        <row r="3108">
          <cell r="J3108" t="str">
            <v>9868286964</v>
          </cell>
          <cell r="K3108">
            <v>2012</v>
          </cell>
          <cell r="L3108" t="str">
            <v>857.6</v>
          </cell>
        </row>
        <row r="3109">
          <cell r="J3109" t="str">
            <v>9868286921</v>
          </cell>
          <cell r="K3109">
            <v>2012</v>
          </cell>
          <cell r="L3109" t="str">
            <v>857.63</v>
          </cell>
        </row>
        <row r="3110">
          <cell r="J3110" t="str">
            <v>9789570829204</v>
          </cell>
          <cell r="K3110">
            <v>2012</v>
          </cell>
          <cell r="L3110" t="str">
            <v>820</v>
          </cell>
        </row>
        <row r="3111">
          <cell r="J3111" t="str">
            <v>4712771028140</v>
          </cell>
          <cell r="K3111">
            <v>2012</v>
          </cell>
          <cell r="L3111" t="str">
            <v>782.88</v>
          </cell>
        </row>
        <row r="3112">
          <cell r="J3112" t="str">
            <v>4712771028157</v>
          </cell>
          <cell r="K3112">
            <v>2012</v>
          </cell>
          <cell r="L3112" t="str">
            <v>782.88</v>
          </cell>
        </row>
        <row r="3113">
          <cell r="J3113" t="str">
            <v>9789868780859</v>
          </cell>
          <cell r="K3113">
            <v>2012</v>
          </cell>
          <cell r="L3113" t="str">
            <v>782.884</v>
          </cell>
        </row>
        <row r="3114">
          <cell r="J3114" t="str">
            <v>4712771028027</v>
          </cell>
          <cell r="K3114">
            <v>2012</v>
          </cell>
          <cell r="L3114" t="str">
            <v>292.22</v>
          </cell>
        </row>
        <row r="3115">
          <cell r="J3115" t="str">
            <v>4712771028034</v>
          </cell>
          <cell r="K3115">
            <v>2012</v>
          </cell>
          <cell r="L3115" t="str">
            <v>292.22</v>
          </cell>
        </row>
        <row r="3116">
          <cell r="J3116" t="str">
            <v>4712771028065</v>
          </cell>
          <cell r="K3116">
            <v>2012</v>
          </cell>
          <cell r="L3116" t="str">
            <v>292.22</v>
          </cell>
        </row>
        <row r="3117">
          <cell r="J3117" t="str">
            <v>4712771028195</v>
          </cell>
          <cell r="K3117">
            <v>2012</v>
          </cell>
          <cell r="L3117" t="str">
            <v>292.22</v>
          </cell>
        </row>
        <row r="3118">
          <cell r="J3118" t="str">
            <v>9789868780897</v>
          </cell>
          <cell r="K3118">
            <v>2012</v>
          </cell>
          <cell r="L3118" t="str">
            <v>782.887</v>
          </cell>
        </row>
        <row r="3119">
          <cell r="J3119" t="str">
            <v>9789868754836</v>
          </cell>
          <cell r="K3119">
            <v>2012</v>
          </cell>
          <cell r="L3119" t="str">
            <v>673.669</v>
          </cell>
        </row>
        <row r="3120">
          <cell r="J3120" t="str">
            <v>9789866366420</v>
          </cell>
          <cell r="K3120">
            <v>2012</v>
          </cell>
          <cell r="L3120" t="str">
            <v>563.53</v>
          </cell>
        </row>
        <row r="3121">
          <cell r="J3121" t="str">
            <v>9789866366437</v>
          </cell>
          <cell r="K3121">
            <v>2012</v>
          </cell>
          <cell r="L3121" t="str">
            <v>563.53</v>
          </cell>
        </row>
        <row r="3122">
          <cell r="J3122" t="str">
            <v>9789866366444</v>
          </cell>
          <cell r="K3122">
            <v>2012</v>
          </cell>
          <cell r="L3122" t="str">
            <v>563.5</v>
          </cell>
        </row>
        <row r="3123">
          <cell r="J3123" t="str">
            <v>9789866366451</v>
          </cell>
          <cell r="K3123">
            <v>2012</v>
          </cell>
          <cell r="L3123" t="str">
            <v>563.53</v>
          </cell>
        </row>
        <row r="3124">
          <cell r="J3124" t="str">
            <v>9789866366468</v>
          </cell>
          <cell r="K3124">
            <v>2012</v>
          </cell>
          <cell r="L3124" t="str">
            <v>563.53</v>
          </cell>
        </row>
        <row r="3125">
          <cell r="J3125" t="str">
            <v>9789866366475</v>
          </cell>
          <cell r="K3125">
            <v>2012</v>
          </cell>
          <cell r="L3125" t="str">
            <v>563.543</v>
          </cell>
        </row>
        <row r="3126">
          <cell r="J3126" t="str">
            <v>9789866366482</v>
          </cell>
          <cell r="K3126">
            <v>2012</v>
          </cell>
          <cell r="L3126" t="str">
            <v>563.53</v>
          </cell>
        </row>
        <row r="3127">
          <cell r="J3127" t="str">
            <v>9789866366499</v>
          </cell>
          <cell r="K3127">
            <v>2012</v>
          </cell>
          <cell r="L3127" t="str">
            <v>563.53</v>
          </cell>
        </row>
        <row r="3128">
          <cell r="J3128" t="str">
            <v>9789868739284</v>
          </cell>
          <cell r="K3128">
            <v>2012</v>
          </cell>
          <cell r="L3128" t="str">
            <v>292.9</v>
          </cell>
        </row>
        <row r="3129">
          <cell r="J3129" t="str">
            <v>9789868802759</v>
          </cell>
          <cell r="K3129">
            <v>2012</v>
          </cell>
          <cell r="L3129" t="str">
            <v>857.63</v>
          </cell>
        </row>
        <row r="3130">
          <cell r="J3130" t="str">
            <v>9789868739260</v>
          </cell>
          <cell r="K3130">
            <v>2012</v>
          </cell>
          <cell r="L3130" t="str">
            <v>855</v>
          </cell>
        </row>
        <row r="3131">
          <cell r="J3131" t="str">
            <v>9789868802742</v>
          </cell>
          <cell r="K3131">
            <v>2012</v>
          </cell>
          <cell r="L3131" t="str">
            <v>427.16</v>
          </cell>
        </row>
        <row r="3132">
          <cell r="J3132" t="str">
            <v>9789868833302</v>
          </cell>
          <cell r="K3132">
            <v>2012</v>
          </cell>
          <cell r="L3132" t="str">
            <v>857.63</v>
          </cell>
        </row>
        <row r="3133">
          <cell r="J3133" t="str">
            <v>9789868739246</v>
          </cell>
          <cell r="K3133">
            <v>2012</v>
          </cell>
          <cell r="L3133" t="str">
            <v>296.5</v>
          </cell>
        </row>
        <row r="3134">
          <cell r="J3134" t="str">
            <v>9789868858169</v>
          </cell>
          <cell r="K3134">
            <v>2012</v>
          </cell>
          <cell r="L3134" t="str">
            <v>295</v>
          </cell>
        </row>
        <row r="3135">
          <cell r="J3135" t="str">
            <v>4715762949936</v>
          </cell>
          <cell r="K3135">
            <v>2012</v>
          </cell>
          <cell r="L3135" t="str">
            <v>420</v>
          </cell>
        </row>
        <row r="3136">
          <cell r="J3136" t="str">
            <v>4715762949929</v>
          </cell>
          <cell r="K3136">
            <v>2012</v>
          </cell>
          <cell r="L3136" t="str">
            <v>803.28</v>
          </cell>
        </row>
        <row r="3137">
          <cell r="J3137" t="str">
            <v>EBK9900000266</v>
          </cell>
          <cell r="K3137">
            <v>2012</v>
          </cell>
          <cell r="L3137" t="str">
            <v>494.35</v>
          </cell>
        </row>
        <row r="3138">
          <cell r="J3138" t="str">
            <v>EBK9900000267</v>
          </cell>
          <cell r="K3138">
            <v>2012</v>
          </cell>
          <cell r="L3138" t="str">
            <v>494.35</v>
          </cell>
        </row>
        <row r="3139">
          <cell r="J3139" t="str">
            <v>EBK9900000268</v>
          </cell>
          <cell r="K3139">
            <v>2012</v>
          </cell>
          <cell r="L3139" t="str">
            <v>494.35</v>
          </cell>
        </row>
        <row r="3140">
          <cell r="J3140" t="str">
            <v>EBK9900000269</v>
          </cell>
          <cell r="K3140">
            <v>2012</v>
          </cell>
          <cell r="L3140" t="str">
            <v>494.35</v>
          </cell>
        </row>
        <row r="3141">
          <cell r="J3141" t="str">
            <v>9789574189878</v>
          </cell>
          <cell r="K3141">
            <v>2012</v>
          </cell>
          <cell r="L3141" t="str">
            <v>875.59</v>
          </cell>
        </row>
        <row r="3142">
          <cell r="J3142" t="str">
            <v>9789865877088</v>
          </cell>
          <cell r="K3142">
            <v>2012</v>
          </cell>
          <cell r="L3142" t="str">
            <v>857.63</v>
          </cell>
        </row>
        <row r="3143">
          <cell r="J3143" t="str">
            <v>9789865877071</v>
          </cell>
          <cell r="K3143">
            <v>2012</v>
          </cell>
          <cell r="L3143" t="str">
            <v>855</v>
          </cell>
        </row>
        <row r="3144">
          <cell r="J3144" t="str">
            <v>9789865877064</v>
          </cell>
          <cell r="K3144">
            <v>2012</v>
          </cell>
          <cell r="L3144" t="str">
            <v>855</v>
          </cell>
        </row>
        <row r="3145">
          <cell r="J3145" t="str">
            <v>9789865877057</v>
          </cell>
          <cell r="K3145">
            <v>2012</v>
          </cell>
          <cell r="L3145" t="str">
            <v>855</v>
          </cell>
        </row>
        <row r="3146">
          <cell r="J3146" t="str">
            <v>9789865877040</v>
          </cell>
          <cell r="K3146">
            <v>2012</v>
          </cell>
          <cell r="L3146" t="str">
            <v>851.486</v>
          </cell>
        </row>
        <row r="3147">
          <cell r="J3147" t="str">
            <v>9789865877033</v>
          </cell>
          <cell r="K3147">
            <v>2012</v>
          </cell>
          <cell r="L3147" t="str">
            <v>857.63</v>
          </cell>
        </row>
        <row r="3148">
          <cell r="J3148" t="str">
            <v>9789865877026</v>
          </cell>
          <cell r="K3148">
            <v>2012</v>
          </cell>
          <cell r="L3148" t="str">
            <v>820.908</v>
          </cell>
        </row>
        <row r="3149">
          <cell r="J3149" t="str">
            <v>9789865877019</v>
          </cell>
          <cell r="K3149">
            <v>2012</v>
          </cell>
          <cell r="L3149" t="str">
            <v>820.3</v>
          </cell>
        </row>
        <row r="3150">
          <cell r="J3150" t="str">
            <v>9789865877002</v>
          </cell>
          <cell r="K3150">
            <v>2012</v>
          </cell>
          <cell r="L3150" t="str">
            <v>855</v>
          </cell>
        </row>
        <row r="3151">
          <cell r="J3151" t="str">
            <v>9789868615199</v>
          </cell>
          <cell r="K3151">
            <v>2012</v>
          </cell>
          <cell r="L3151" t="str">
            <v>855</v>
          </cell>
        </row>
        <row r="3152">
          <cell r="J3152" t="str">
            <v>9789868615182</v>
          </cell>
          <cell r="K3152">
            <v>2012</v>
          </cell>
          <cell r="L3152" t="str">
            <v>851.486</v>
          </cell>
        </row>
        <row r="3153">
          <cell r="J3153" t="str">
            <v>9789868615175</v>
          </cell>
          <cell r="K3153">
            <v>2012</v>
          </cell>
          <cell r="L3153" t="str">
            <v>851.486</v>
          </cell>
        </row>
        <row r="3154">
          <cell r="J3154" t="str">
            <v>9789868738096</v>
          </cell>
          <cell r="K3154">
            <v>2012</v>
          </cell>
          <cell r="L3154" t="str">
            <v>494</v>
          </cell>
        </row>
        <row r="3155">
          <cell r="J3155" t="str">
            <v>9789860860979</v>
          </cell>
          <cell r="K3155">
            <v>2012</v>
          </cell>
          <cell r="L3155" t="str">
            <v>781.051</v>
          </cell>
        </row>
        <row r="3156">
          <cell r="J3156" t="str">
            <v>9789860860603</v>
          </cell>
          <cell r="K3156">
            <v>2012</v>
          </cell>
          <cell r="L3156" t="str">
            <v>781.04</v>
          </cell>
        </row>
        <row r="3157">
          <cell r="J3157" t="str">
            <v>9789868804296</v>
          </cell>
          <cell r="K3157">
            <v>2012</v>
          </cell>
          <cell r="L3157" t="str">
            <v>177.2</v>
          </cell>
        </row>
        <row r="3158">
          <cell r="J3158" t="str">
            <v>9789868804272</v>
          </cell>
          <cell r="K3158">
            <v>2012</v>
          </cell>
          <cell r="L3158" t="str">
            <v>711</v>
          </cell>
        </row>
        <row r="3159">
          <cell r="J3159" t="str">
            <v>9789868825802</v>
          </cell>
          <cell r="K3159">
            <v>2012</v>
          </cell>
          <cell r="L3159" t="str">
            <v>173.77</v>
          </cell>
        </row>
        <row r="3160">
          <cell r="J3160" t="str">
            <v>9789868804289</v>
          </cell>
          <cell r="K3160">
            <v>2012</v>
          </cell>
          <cell r="L3160" t="str">
            <v>191.9</v>
          </cell>
        </row>
        <row r="3161">
          <cell r="J3161" t="str">
            <v>9789868825895</v>
          </cell>
          <cell r="K3161">
            <v>2012</v>
          </cell>
          <cell r="L3161" t="str">
            <v>782.1</v>
          </cell>
        </row>
        <row r="3162">
          <cell r="J3162" t="str">
            <v>9789868825840</v>
          </cell>
          <cell r="K3162">
            <v>2012</v>
          </cell>
          <cell r="L3162" t="str">
            <v>711.081</v>
          </cell>
        </row>
        <row r="3163">
          <cell r="J3163" t="str">
            <v>9789865936006</v>
          </cell>
          <cell r="K3163">
            <v>2012</v>
          </cell>
          <cell r="L3163" t="str">
            <v>711.081</v>
          </cell>
        </row>
        <row r="3164">
          <cell r="J3164" t="str">
            <v>9789868825857</v>
          </cell>
          <cell r="K3164">
            <v>2012</v>
          </cell>
          <cell r="L3164" t="str">
            <v>593.31</v>
          </cell>
        </row>
        <row r="3165">
          <cell r="J3165" t="str">
            <v>9789868825864</v>
          </cell>
          <cell r="K3165">
            <v>2012</v>
          </cell>
          <cell r="L3165" t="str">
            <v>319.2</v>
          </cell>
        </row>
        <row r="3166">
          <cell r="J3166" t="str">
            <v>9789865936013</v>
          </cell>
          <cell r="K3166">
            <v>2012</v>
          </cell>
          <cell r="L3166" t="str">
            <v>177.2</v>
          </cell>
        </row>
        <row r="3167">
          <cell r="J3167" t="str">
            <v>9789868825819</v>
          </cell>
          <cell r="K3167">
            <v>2012</v>
          </cell>
          <cell r="L3167" t="str">
            <v>177.2</v>
          </cell>
        </row>
        <row r="3168">
          <cell r="J3168" t="str">
            <v>9789865936112</v>
          </cell>
          <cell r="K3168">
            <v>2012</v>
          </cell>
          <cell r="L3168" t="str">
            <v>630</v>
          </cell>
        </row>
        <row r="3169">
          <cell r="J3169" t="str">
            <v>9789865936075</v>
          </cell>
          <cell r="K3169">
            <v>2012</v>
          </cell>
          <cell r="L3169" t="str">
            <v>112</v>
          </cell>
        </row>
        <row r="3170">
          <cell r="J3170" t="str">
            <v>9789865936037</v>
          </cell>
          <cell r="K3170">
            <v>2012</v>
          </cell>
          <cell r="L3170" t="str">
            <v>590.9</v>
          </cell>
        </row>
        <row r="3171">
          <cell r="J3171" t="str">
            <v>9789865936082</v>
          </cell>
          <cell r="K3171">
            <v>2012</v>
          </cell>
          <cell r="L3171" t="str">
            <v>494</v>
          </cell>
        </row>
        <row r="3172">
          <cell r="J3172" t="str">
            <v>9789865936020</v>
          </cell>
          <cell r="K3172">
            <v>2012</v>
          </cell>
          <cell r="L3172" t="str">
            <v>177.2</v>
          </cell>
        </row>
        <row r="3173">
          <cell r="J3173" t="str">
            <v>9789865936044</v>
          </cell>
          <cell r="K3173">
            <v>2012</v>
          </cell>
          <cell r="L3173" t="str">
            <v>590.1</v>
          </cell>
        </row>
        <row r="3174">
          <cell r="J3174" t="str">
            <v>9789868743168</v>
          </cell>
          <cell r="K3174">
            <v>2012</v>
          </cell>
          <cell r="L3174" t="str">
            <v>185.8</v>
          </cell>
        </row>
        <row r="3175">
          <cell r="J3175" t="str">
            <v>9789868743182</v>
          </cell>
          <cell r="K3175">
            <v>2012</v>
          </cell>
          <cell r="L3175" t="str">
            <v>192.1</v>
          </cell>
        </row>
        <row r="3176">
          <cell r="J3176" t="str">
            <v>9789868804210</v>
          </cell>
          <cell r="K3176">
            <v>2012</v>
          </cell>
          <cell r="L3176" t="str">
            <v>176.9</v>
          </cell>
        </row>
        <row r="3177">
          <cell r="J3177" t="str">
            <v>9789865936143</v>
          </cell>
          <cell r="K3177">
            <v>2012</v>
          </cell>
          <cell r="L3177" t="str">
            <v>191.9</v>
          </cell>
        </row>
        <row r="3178">
          <cell r="J3178" t="str">
            <v>9789865936235</v>
          </cell>
          <cell r="K3178">
            <v>2012</v>
          </cell>
          <cell r="L3178" t="str">
            <v>191.9</v>
          </cell>
        </row>
        <row r="3179">
          <cell r="J3179" t="str">
            <v>9789865936242</v>
          </cell>
          <cell r="K3179">
            <v>2012</v>
          </cell>
          <cell r="L3179" t="str">
            <v>782.29</v>
          </cell>
        </row>
        <row r="3180">
          <cell r="J3180" t="str">
            <v>9789865936136</v>
          </cell>
          <cell r="K3180">
            <v>2012</v>
          </cell>
          <cell r="L3180" t="str">
            <v>193</v>
          </cell>
        </row>
        <row r="3181">
          <cell r="J3181" t="str">
            <v>9789865936259</v>
          </cell>
          <cell r="K3181">
            <v>2012</v>
          </cell>
          <cell r="L3181" t="str">
            <v>177.2</v>
          </cell>
        </row>
        <row r="3182">
          <cell r="J3182" t="str">
            <v>9789865936211</v>
          </cell>
          <cell r="K3182">
            <v>2012</v>
          </cell>
          <cell r="L3182" t="str">
            <v>592</v>
          </cell>
        </row>
        <row r="3183">
          <cell r="J3183" t="str">
            <v>9789865936150</v>
          </cell>
          <cell r="K3183">
            <v>2012</v>
          </cell>
          <cell r="L3183" t="str">
            <v>198</v>
          </cell>
        </row>
        <row r="3184">
          <cell r="J3184" t="str">
            <v>9789865936129</v>
          </cell>
          <cell r="K3184">
            <v>2012</v>
          </cell>
          <cell r="L3184" t="str">
            <v>193</v>
          </cell>
        </row>
        <row r="3185">
          <cell r="J3185" t="str">
            <v>9789865936204</v>
          </cell>
          <cell r="K3185">
            <v>2012</v>
          </cell>
          <cell r="L3185" t="str">
            <v>191.08</v>
          </cell>
        </row>
        <row r="3186">
          <cell r="J3186" t="str">
            <v>9789865936228</v>
          </cell>
          <cell r="K3186">
            <v>2012</v>
          </cell>
          <cell r="L3186" t="str">
            <v>541</v>
          </cell>
        </row>
        <row r="3187">
          <cell r="J3187" t="str">
            <v>9789865936266</v>
          </cell>
          <cell r="K3187">
            <v>2012</v>
          </cell>
          <cell r="L3187" t="str">
            <v>177</v>
          </cell>
        </row>
        <row r="3188">
          <cell r="J3188" t="str">
            <v>9789868804234</v>
          </cell>
          <cell r="K3188">
            <v>2012</v>
          </cell>
          <cell r="L3188" t="str">
            <v>177.2</v>
          </cell>
        </row>
        <row r="3189">
          <cell r="J3189" t="str">
            <v>9789868804241</v>
          </cell>
          <cell r="K3189">
            <v>2012</v>
          </cell>
          <cell r="L3189" t="str">
            <v>292.1</v>
          </cell>
        </row>
        <row r="3190">
          <cell r="J3190" t="str">
            <v>9789868804265</v>
          </cell>
          <cell r="K3190">
            <v>2012</v>
          </cell>
          <cell r="L3190" t="str">
            <v>177.2</v>
          </cell>
        </row>
        <row r="3191">
          <cell r="J3191" t="str">
            <v>9789868804258</v>
          </cell>
          <cell r="K3191">
            <v>2012</v>
          </cell>
          <cell r="L3191" t="str">
            <v>418.91</v>
          </cell>
        </row>
        <row r="3192">
          <cell r="J3192" t="str">
            <v>9789868825833</v>
          </cell>
          <cell r="K3192">
            <v>2012</v>
          </cell>
          <cell r="L3192" t="str">
            <v>413.91</v>
          </cell>
        </row>
        <row r="3193">
          <cell r="J3193" t="str">
            <v>9789868825888</v>
          </cell>
          <cell r="K3193">
            <v>2012</v>
          </cell>
          <cell r="L3193" t="str">
            <v>563.7</v>
          </cell>
        </row>
        <row r="3194">
          <cell r="J3194" t="str">
            <v>9789868825871</v>
          </cell>
          <cell r="K3194">
            <v>2012</v>
          </cell>
          <cell r="L3194" t="str">
            <v>802.299</v>
          </cell>
        </row>
        <row r="3195">
          <cell r="J3195" t="str">
            <v>9789865936051</v>
          </cell>
          <cell r="K3195">
            <v>2012</v>
          </cell>
          <cell r="L3195" t="str">
            <v>413.52</v>
          </cell>
        </row>
        <row r="3196">
          <cell r="J3196" t="str">
            <v>9789865936099</v>
          </cell>
          <cell r="K3196">
            <v>2012</v>
          </cell>
          <cell r="L3196" t="str">
            <v>177.2</v>
          </cell>
        </row>
        <row r="3197">
          <cell r="J3197" t="str">
            <v>9789865936105</v>
          </cell>
          <cell r="K3197">
            <v>2012</v>
          </cell>
          <cell r="L3197" t="str">
            <v>413.915</v>
          </cell>
        </row>
        <row r="3198">
          <cell r="J3198" t="str">
            <v>9789865936181</v>
          </cell>
          <cell r="K3198">
            <v>2012</v>
          </cell>
          <cell r="L3198" t="str">
            <v>413.98</v>
          </cell>
        </row>
        <row r="3199">
          <cell r="J3199" t="str">
            <v>9789865936167</v>
          </cell>
          <cell r="K3199">
            <v>2012</v>
          </cell>
          <cell r="L3199" t="str">
            <v>177.2</v>
          </cell>
        </row>
        <row r="3200">
          <cell r="J3200" t="str">
            <v>9789865936198</v>
          </cell>
          <cell r="K3200">
            <v>2012</v>
          </cell>
          <cell r="L3200" t="str">
            <v>185.8</v>
          </cell>
        </row>
        <row r="3201">
          <cell r="J3201" t="str">
            <v>9789865936174</v>
          </cell>
          <cell r="K3201">
            <v>2012</v>
          </cell>
          <cell r="L3201" t="str">
            <v>413.91</v>
          </cell>
        </row>
        <row r="3202">
          <cell r="J3202" t="str">
            <v>9789865936280</v>
          </cell>
          <cell r="K3202">
            <v>2012</v>
          </cell>
          <cell r="L3202" t="str">
            <v>121.887</v>
          </cell>
        </row>
        <row r="3203">
          <cell r="J3203" t="str">
            <v>9789865936273</v>
          </cell>
          <cell r="K3203">
            <v>2012</v>
          </cell>
          <cell r="L3203" t="str">
            <v>176.9</v>
          </cell>
        </row>
        <row r="3204">
          <cell r="J3204" t="str">
            <v>9789866138881</v>
          </cell>
          <cell r="K3204">
            <v>2012</v>
          </cell>
          <cell r="L3204" t="str">
            <v>192.32</v>
          </cell>
        </row>
        <row r="3205">
          <cell r="J3205" t="str">
            <v>9789866138782</v>
          </cell>
          <cell r="K3205">
            <v>2012</v>
          </cell>
          <cell r="L3205" t="str">
            <v>292.22</v>
          </cell>
        </row>
        <row r="3206">
          <cell r="J3206" t="str">
            <v>9789866138720</v>
          </cell>
          <cell r="K3206">
            <v>2012</v>
          </cell>
          <cell r="L3206" t="str">
            <v>494.3</v>
          </cell>
        </row>
        <row r="3207">
          <cell r="J3207" t="str">
            <v>9789866138614</v>
          </cell>
          <cell r="K3207">
            <v>2012</v>
          </cell>
          <cell r="L3207" t="str">
            <v>192.1</v>
          </cell>
        </row>
        <row r="3208">
          <cell r="J3208" t="str">
            <v>9789866138553</v>
          </cell>
          <cell r="K3208">
            <v>2012</v>
          </cell>
          <cell r="L3208" t="str">
            <v>177.2</v>
          </cell>
        </row>
        <row r="3209">
          <cell r="J3209" t="str">
            <v>9789866138706</v>
          </cell>
          <cell r="K3209">
            <v>2012</v>
          </cell>
          <cell r="L3209" t="str">
            <v>177.2</v>
          </cell>
        </row>
        <row r="3210">
          <cell r="J3210" t="str">
            <v>9789866138591</v>
          </cell>
          <cell r="K3210">
            <v>2012</v>
          </cell>
          <cell r="L3210" t="str">
            <v>177.1</v>
          </cell>
        </row>
        <row r="3211">
          <cell r="J3211" t="str">
            <v>9789866138188</v>
          </cell>
          <cell r="K3211">
            <v>2012</v>
          </cell>
          <cell r="L3211" t="str">
            <v>494.32</v>
          </cell>
        </row>
        <row r="3212">
          <cell r="J3212" t="str">
            <v>9789866138799</v>
          </cell>
          <cell r="K3212">
            <v>2012</v>
          </cell>
          <cell r="L3212" t="str">
            <v>292.92</v>
          </cell>
        </row>
        <row r="3213">
          <cell r="J3213" t="str">
            <v>9789866138775</v>
          </cell>
          <cell r="K3213">
            <v>2012</v>
          </cell>
          <cell r="L3213" t="str">
            <v>293.1</v>
          </cell>
        </row>
        <row r="3214">
          <cell r="J3214" t="str">
            <v>9789866138393</v>
          </cell>
          <cell r="K3214">
            <v>2012</v>
          </cell>
          <cell r="L3214" t="str">
            <v>293.21</v>
          </cell>
        </row>
        <row r="3215">
          <cell r="J3215" t="str">
            <v>9789866138409</v>
          </cell>
          <cell r="K3215">
            <v>2012</v>
          </cell>
          <cell r="L3215" t="str">
            <v>293.23</v>
          </cell>
        </row>
        <row r="3216">
          <cell r="J3216" t="str">
            <v>9789866138829</v>
          </cell>
          <cell r="K3216">
            <v>2012</v>
          </cell>
          <cell r="L3216" t="str">
            <v>191.9</v>
          </cell>
        </row>
        <row r="3217">
          <cell r="J3217" t="str">
            <v>9789866138744</v>
          </cell>
          <cell r="K3217">
            <v>2012</v>
          </cell>
          <cell r="L3217" t="str">
            <v>191.9</v>
          </cell>
        </row>
        <row r="3218">
          <cell r="J3218" t="str">
            <v>9789866138713</v>
          </cell>
          <cell r="K3218">
            <v>2012</v>
          </cell>
          <cell r="L3218" t="str">
            <v>191.9</v>
          </cell>
        </row>
        <row r="3219">
          <cell r="J3219" t="str">
            <v>9789866138621</v>
          </cell>
          <cell r="K3219">
            <v>2012</v>
          </cell>
          <cell r="L3219" t="str">
            <v>177</v>
          </cell>
        </row>
        <row r="3220">
          <cell r="J3220" t="str">
            <v>9789866138607</v>
          </cell>
          <cell r="K3220">
            <v>2012</v>
          </cell>
          <cell r="L3220" t="str">
            <v>225.87</v>
          </cell>
        </row>
        <row r="3221">
          <cell r="J3221" t="str">
            <v>9789866138850</v>
          </cell>
          <cell r="K3221">
            <v>2012</v>
          </cell>
          <cell r="L3221" t="str">
            <v>563</v>
          </cell>
        </row>
        <row r="3222">
          <cell r="J3222" t="str">
            <v>9789866138812</v>
          </cell>
          <cell r="K3222">
            <v>2012</v>
          </cell>
          <cell r="L3222" t="str">
            <v>544.37</v>
          </cell>
        </row>
        <row r="3223">
          <cell r="J3223" t="str">
            <v>9789866138652</v>
          </cell>
          <cell r="K3223">
            <v>2012</v>
          </cell>
          <cell r="L3223" t="str">
            <v>544.37</v>
          </cell>
        </row>
        <row r="3224">
          <cell r="J3224" t="str">
            <v>9789866138843</v>
          </cell>
          <cell r="K3224">
            <v>2012</v>
          </cell>
          <cell r="L3224" t="str">
            <v>176.8</v>
          </cell>
        </row>
        <row r="3225">
          <cell r="J3225" t="str">
            <v>9789866138867</v>
          </cell>
          <cell r="K3225">
            <v>2012</v>
          </cell>
          <cell r="L3225" t="str">
            <v>176.4</v>
          </cell>
        </row>
        <row r="3226">
          <cell r="J3226" t="str">
            <v>9789866138874</v>
          </cell>
          <cell r="K3226">
            <v>2012</v>
          </cell>
          <cell r="L3226" t="str">
            <v>544.37</v>
          </cell>
        </row>
        <row r="3227">
          <cell r="J3227" t="str">
            <v>9789866138959</v>
          </cell>
          <cell r="K3227">
            <v>2012</v>
          </cell>
          <cell r="L3227" t="str">
            <v>177.2</v>
          </cell>
        </row>
        <row r="3228">
          <cell r="J3228" t="str">
            <v>9789866138737</v>
          </cell>
          <cell r="K3228">
            <v>2012</v>
          </cell>
          <cell r="L3228" t="str">
            <v>856.8</v>
          </cell>
        </row>
        <row r="3229">
          <cell r="J3229" t="str">
            <v>9789866138997</v>
          </cell>
          <cell r="K3229">
            <v>2012</v>
          </cell>
          <cell r="L3229" t="str">
            <v>176.52</v>
          </cell>
        </row>
        <row r="3230">
          <cell r="J3230" t="str">
            <v>9789866138683</v>
          </cell>
          <cell r="K3230">
            <v>2012</v>
          </cell>
          <cell r="L3230" t="str">
            <v>177.2</v>
          </cell>
        </row>
        <row r="3231">
          <cell r="J3231" t="str">
            <v>9789866138836</v>
          </cell>
          <cell r="K3231">
            <v>2012</v>
          </cell>
          <cell r="L3231" t="str">
            <v>177.2</v>
          </cell>
        </row>
        <row r="3232">
          <cell r="J3232" t="str">
            <v>9789866138973</v>
          </cell>
          <cell r="K3232">
            <v>2012</v>
          </cell>
          <cell r="L3232" t="str">
            <v>177.2</v>
          </cell>
        </row>
        <row r="3233">
          <cell r="J3233" t="str">
            <v>9789866138898</v>
          </cell>
          <cell r="K3233">
            <v>2012</v>
          </cell>
          <cell r="L3233" t="str">
            <v>177.4</v>
          </cell>
        </row>
        <row r="3234">
          <cell r="J3234" t="str">
            <v>9789866138980</v>
          </cell>
          <cell r="K3234">
            <v>2012</v>
          </cell>
          <cell r="L3234" t="str">
            <v>528.2</v>
          </cell>
        </row>
        <row r="3235">
          <cell r="J3235" t="str">
            <v>4715838650018</v>
          </cell>
          <cell r="K3235">
            <v>2012</v>
          </cell>
          <cell r="L3235" t="str">
            <v>493.6</v>
          </cell>
        </row>
        <row r="3236">
          <cell r="J3236" t="str">
            <v>4715838650087</v>
          </cell>
          <cell r="K3236">
            <v>2012</v>
          </cell>
          <cell r="L3236" t="str">
            <v>805.18</v>
          </cell>
        </row>
        <row r="3237">
          <cell r="J3237" t="str">
            <v>9789866051296</v>
          </cell>
          <cell r="K3237">
            <v>2012</v>
          </cell>
          <cell r="L3237" t="str">
            <v>805.1892</v>
          </cell>
        </row>
        <row r="3238">
          <cell r="J3238" t="str">
            <v>9789866051449</v>
          </cell>
          <cell r="K3238">
            <v>2012</v>
          </cell>
          <cell r="L3238" t="str">
            <v>803.18</v>
          </cell>
        </row>
        <row r="3239">
          <cell r="J3239" t="str">
            <v>9789866051340</v>
          </cell>
          <cell r="K3239">
            <v>2012</v>
          </cell>
          <cell r="L3239" t="str">
            <v>804.73</v>
          </cell>
        </row>
        <row r="3240">
          <cell r="J3240" t="str">
            <v>9789866051258</v>
          </cell>
          <cell r="K3240">
            <v>2012</v>
          </cell>
          <cell r="L3240" t="str">
            <v>805.141</v>
          </cell>
        </row>
        <row r="3241">
          <cell r="J3241" t="str">
            <v>9789866051265</v>
          </cell>
          <cell r="K3241">
            <v>2012</v>
          </cell>
          <cell r="L3241" t="str">
            <v>805.188</v>
          </cell>
        </row>
        <row r="3242">
          <cell r="J3242" t="str">
            <v>9789866051302</v>
          </cell>
          <cell r="K3242">
            <v>2012</v>
          </cell>
          <cell r="L3242" t="str">
            <v>805.1895</v>
          </cell>
        </row>
        <row r="3243">
          <cell r="J3243" t="str">
            <v>9789862764640</v>
          </cell>
          <cell r="K3243">
            <v>2012</v>
          </cell>
          <cell r="L3243" t="str">
            <v>312.54</v>
          </cell>
        </row>
        <row r="3244">
          <cell r="J3244" t="str">
            <v>9789862764428</v>
          </cell>
          <cell r="K3244">
            <v>2012</v>
          </cell>
          <cell r="L3244" t="str">
            <v>312.49A42</v>
          </cell>
        </row>
        <row r="3245">
          <cell r="J3245" t="str">
            <v>9789862764374</v>
          </cell>
          <cell r="K3245">
            <v>2012</v>
          </cell>
          <cell r="L3245" t="str">
            <v>312.52</v>
          </cell>
        </row>
        <row r="3246">
          <cell r="J3246" t="str">
            <v>9789862765159</v>
          </cell>
          <cell r="K3246">
            <v>2012</v>
          </cell>
          <cell r="L3246" t="str">
            <v>312.54</v>
          </cell>
        </row>
        <row r="3247">
          <cell r="J3247" t="str">
            <v>9789862765432</v>
          </cell>
          <cell r="K3247">
            <v>2012</v>
          </cell>
          <cell r="L3247" t="str">
            <v>952</v>
          </cell>
        </row>
        <row r="3248">
          <cell r="J3248" t="str">
            <v>9789862763858</v>
          </cell>
          <cell r="K3248">
            <v>2012</v>
          </cell>
          <cell r="L3248" t="str">
            <v>952.3</v>
          </cell>
        </row>
        <row r="3249">
          <cell r="J3249" t="str">
            <v>9789862765050</v>
          </cell>
          <cell r="K3249">
            <v>2012</v>
          </cell>
          <cell r="L3249" t="str">
            <v>952</v>
          </cell>
        </row>
        <row r="3250">
          <cell r="J3250" t="str">
            <v>9789862764923</v>
          </cell>
          <cell r="K3250">
            <v>2012</v>
          </cell>
          <cell r="L3250" t="str">
            <v>494.6029</v>
          </cell>
        </row>
        <row r="3251">
          <cell r="J3251" t="str">
            <v>9789862765449</v>
          </cell>
          <cell r="K3251">
            <v>2012</v>
          </cell>
          <cell r="L3251" t="str">
            <v>312.7565</v>
          </cell>
        </row>
        <row r="3252">
          <cell r="J3252" t="str">
            <v>9789862764015</v>
          </cell>
          <cell r="K3252">
            <v>2012</v>
          </cell>
          <cell r="L3252" t="str">
            <v>312.837</v>
          </cell>
        </row>
        <row r="3253">
          <cell r="J3253" t="str">
            <v>9789862764800</v>
          </cell>
          <cell r="K3253">
            <v>2012</v>
          </cell>
          <cell r="L3253" t="str">
            <v>321.837</v>
          </cell>
        </row>
        <row r="3254">
          <cell r="J3254" t="str">
            <v>9789862765425</v>
          </cell>
          <cell r="K3254">
            <v>2012</v>
          </cell>
          <cell r="L3254" t="str">
            <v>952.3</v>
          </cell>
        </row>
        <row r="3255">
          <cell r="J3255" t="str">
            <v>9789862766279</v>
          </cell>
          <cell r="K3255">
            <v>2012</v>
          </cell>
          <cell r="L3255" t="str">
            <v>312.837</v>
          </cell>
        </row>
        <row r="3256">
          <cell r="J3256" t="str">
            <v>9789862766316</v>
          </cell>
          <cell r="K3256">
            <v>2012</v>
          </cell>
          <cell r="L3256" t="str">
            <v>312.49I38</v>
          </cell>
        </row>
        <row r="3257">
          <cell r="J3257" t="str">
            <v>9789862765166</v>
          </cell>
          <cell r="K3257">
            <v>2012</v>
          </cell>
          <cell r="L3257" t="str">
            <v>312.754</v>
          </cell>
        </row>
        <row r="3258">
          <cell r="J3258" t="str">
            <v>9789862766514</v>
          </cell>
          <cell r="K3258">
            <v>2012</v>
          </cell>
          <cell r="L3258" t="str">
            <v>312.53</v>
          </cell>
        </row>
        <row r="3259">
          <cell r="J3259" t="str">
            <v>9789868675452</v>
          </cell>
          <cell r="K3259">
            <v>2012</v>
          </cell>
          <cell r="L3259" t="str">
            <v>528.2</v>
          </cell>
        </row>
        <row r="3260">
          <cell r="J3260" t="str">
            <v>9789868675469</v>
          </cell>
          <cell r="K3260">
            <v>2012</v>
          </cell>
          <cell r="L3260" t="str">
            <v>528.2</v>
          </cell>
        </row>
        <row r="3261">
          <cell r="J3261" t="str">
            <v>9789868675476</v>
          </cell>
          <cell r="K3261">
            <v>2012</v>
          </cell>
          <cell r="L3261" t="str">
            <v>177.2</v>
          </cell>
        </row>
        <row r="3262">
          <cell r="J3262" t="str">
            <v>9789868753495</v>
          </cell>
          <cell r="K3262">
            <v>2012</v>
          </cell>
          <cell r="L3262" t="str">
            <v>944.38</v>
          </cell>
        </row>
        <row r="3263">
          <cell r="J3263" t="str">
            <v>9789868753471</v>
          </cell>
          <cell r="K3263">
            <v>2012</v>
          </cell>
          <cell r="L3263" t="str">
            <v>802.18</v>
          </cell>
        </row>
        <row r="3264">
          <cell r="J3264" t="str">
            <v>9789868831445</v>
          </cell>
          <cell r="K3264">
            <v>2012</v>
          </cell>
          <cell r="L3264" t="str">
            <v>851.486</v>
          </cell>
        </row>
        <row r="3265">
          <cell r="J3265" t="str">
            <v>9789868831452</v>
          </cell>
          <cell r="K3265">
            <v>2012</v>
          </cell>
          <cell r="L3265" t="str">
            <v>851.486</v>
          </cell>
        </row>
        <row r="3266">
          <cell r="J3266" t="str">
            <v>9789862653449</v>
          </cell>
          <cell r="K3266">
            <v>2012</v>
          </cell>
          <cell r="L3266" t="str">
            <v>575.87</v>
          </cell>
        </row>
        <row r="3267">
          <cell r="J3267" t="str">
            <v>9789862653838</v>
          </cell>
          <cell r="K3267">
            <v>2012</v>
          </cell>
          <cell r="L3267" t="str">
            <v>419.652</v>
          </cell>
        </row>
        <row r="3268">
          <cell r="J3268" t="str">
            <v>9789862653418</v>
          </cell>
          <cell r="K3268">
            <v>2012</v>
          </cell>
          <cell r="L3268" t="str">
            <v>528.3</v>
          </cell>
        </row>
        <row r="3269">
          <cell r="J3269" t="str">
            <v>9789862653623</v>
          </cell>
          <cell r="K3269">
            <v>2012</v>
          </cell>
          <cell r="L3269" t="str">
            <v>553.433</v>
          </cell>
        </row>
        <row r="3270">
          <cell r="J3270" t="str">
            <v>9789868903609</v>
          </cell>
          <cell r="K3270">
            <v>2012</v>
          </cell>
          <cell r="L3270" t="str">
            <v>590.933</v>
          </cell>
        </row>
        <row r="3271">
          <cell r="J3271" t="str">
            <v>9789868429789</v>
          </cell>
          <cell r="K3271">
            <v>2012</v>
          </cell>
          <cell r="L3271" t="str">
            <v>628.62</v>
          </cell>
        </row>
        <row r="3272">
          <cell r="J3272" t="str">
            <v>9789577134950</v>
          </cell>
          <cell r="K3272">
            <v>2012</v>
          </cell>
          <cell r="L3272" t="str">
            <v>782.82</v>
          </cell>
        </row>
        <row r="3273">
          <cell r="J3273" t="str">
            <v>9789577134875</v>
          </cell>
          <cell r="K3273">
            <v>2012</v>
          </cell>
          <cell r="L3273" t="str">
            <v>623</v>
          </cell>
        </row>
        <row r="3274">
          <cell r="J3274" t="str">
            <v>9789577134943</v>
          </cell>
          <cell r="K3274">
            <v>2012</v>
          </cell>
          <cell r="L3274" t="str">
            <v>192.8</v>
          </cell>
        </row>
        <row r="3275">
          <cell r="J3275" t="str">
            <v>9789577134882</v>
          </cell>
          <cell r="K3275">
            <v>2012</v>
          </cell>
          <cell r="L3275" t="str">
            <v>596.7</v>
          </cell>
        </row>
        <row r="3276">
          <cell r="J3276" t="str">
            <v>9789577134905</v>
          </cell>
          <cell r="K3276">
            <v>2012</v>
          </cell>
          <cell r="L3276" t="str">
            <v>857.9</v>
          </cell>
        </row>
        <row r="3277">
          <cell r="J3277" t="str">
            <v>9789577134967</v>
          </cell>
          <cell r="K3277">
            <v>2012</v>
          </cell>
          <cell r="L3277" t="str">
            <v>192.1</v>
          </cell>
        </row>
        <row r="3278">
          <cell r="J3278" t="str">
            <v>9789577134936</v>
          </cell>
          <cell r="K3278">
            <v>2012</v>
          </cell>
          <cell r="L3278" t="str">
            <v>494.35</v>
          </cell>
        </row>
        <row r="3279">
          <cell r="J3279" t="str">
            <v>9789577134912</v>
          </cell>
          <cell r="K3279">
            <v>2012</v>
          </cell>
          <cell r="L3279" t="str">
            <v>192.1</v>
          </cell>
        </row>
        <row r="3280">
          <cell r="J3280" t="str">
            <v>9789577134929</v>
          </cell>
          <cell r="K3280">
            <v>2012</v>
          </cell>
          <cell r="L3280" t="str">
            <v>192.1</v>
          </cell>
        </row>
        <row r="3281">
          <cell r="J3281" t="str">
            <v>9789577134899</v>
          </cell>
          <cell r="K3281">
            <v>2012</v>
          </cell>
          <cell r="L3281" t="str">
            <v>121.17</v>
          </cell>
        </row>
        <row r="3282">
          <cell r="J3282" t="str">
            <v>9789577135025</v>
          </cell>
          <cell r="K3282">
            <v>2012</v>
          </cell>
          <cell r="L3282" t="str">
            <v>177.2</v>
          </cell>
        </row>
        <row r="3283">
          <cell r="J3283" t="str">
            <v>9789577134981</v>
          </cell>
          <cell r="K3283">
            <v>2012</v>
          </cell>
          <cell r="L3283" t="str">
            <v>126.41</v>
          </cell>
        </row>
        <row r="3284">
          <cell r="J3284" t="str">
            <v>9789577134974</v>
          </cell>
          <cell r="K3284">
            <v>2012</v>
          </cell>
          <cell r="L3284" t="str">
            <v>496.5</v>
          </cell>
        </row>
        <row r="3285">
          <cell r="J3285" t="str">
            <v>9789577135018</v>
          </cell>
          <cell r="K3285">
            <v>2012</v>
          </cell>
          <cell r="L3285" t="str">
            <v>192.1</v>
          </cell>
        </row>
        <row r="3286">
          <cell r="J3286" t="str">
            <v>9789577135049</v>
          </cell>
          <cell r="K3286">
            <v>2012</v>
          </cell>
          <cell r="L3286" t="str">
            <v>197.07</v>
          </cell>
        </row>
        <row r="3287">
          <cell r="J3287" t="str">
            <v>9789577135001</v>
          </cell>
          <cell r="K3287">
            <v>2012</v>
          </cell>
          <cell r="L3287" t="str">
            <v>496.5</v>
          </cell>
        </row>
        <row r="3288">
          <cell r="J3288" t="str">
            <v>9789577135070</v>
          </cell>
          <cell r="K3288">
            <v>2012</v>
          </cell>
          <cell r="L3288" t="str">
            <v>856.9</v>
          </cell>
        </row>
        <row r="3289">
          <cell r="J3289" t="str">
            <v>9789577135117</v>
          </cell>
          <cell r="K3289">
            <v>2012</v>
          </cell>
          <cell r="L3289" t="str">
            <v>177.2</v>
          </cell>
        </row>
        <row r="3290">
          <cell r="J3290" t="str">
            <v>9789577135148</v>
          </cell>
          <cell r="K3290">
            <v>2012</v>
          </cell>
          <cell r="L3290" t="str">
            <v>177</v>
          </cell>
        </row>
        <row r="3291">
          <cell r="J3291" t="str">
            <v>9789577134998</v>
          </cell>
          <cell r="K3291">
            <v>2012</v>
          </cell>
          <cell r="L3291" t="str">
            <v>496.5</v>
          </cell>
        </row>
        <row r="3292">
          <cell r="J3292" t="str">
            <v>9789577135100</v>
          </cell>
          <cell r="K3292">
            <v>2012</v>
          </cell>
          <cell r="L3292" t="str">
            <v>494</v>
          </cell>
        </row>
        <row r="3293">
          <cell r="J3293" t="str">
            <v>9789577135087</v>
          </cell>
          <cell r="K3293">
            <v>2012</v>
          </cell>
          <cell r="L3293" t="str">
            <v>627.81</v>
          </cell>
        </row>
        <row r="3294">
          <cell r="J3294" t="str">
            <v>9789577135124</v>
          </cell>
          <cell r="K3294">
            <v>2012</v>
          </cell>
          <cell r="L3294" t="str">
            <v>782.866</v>
          </cell>
        </row>
        <row r="3295">
          <cell r="J3295" t="str">
            <v>9789577135056</v>
          </cell>
          <cell r="K3295">
            <v>2012</v>
          </cell>
          <cell r="L3295" t="str">
            <v>610.11</v>
          </cell>
        </row>
        <row r="3296">
          <cell r="J3296" t="str">
            <v>9789577135032</v>
          </cell>
          <cell r="K3296">
            <v>2012</v>
          </cell>
          <cell r="L3296" t="str">
            <v>627.3</v>
          </cell>
        </row>
        <row r="3297">
          <cell r="J3297" t="str">
            <v>9789577135094</v>
          </cell>
          <cell r="K3297">
            <v>2012</v>
          </cell>
          <cell r="L3297" t="str">
            <v>610.23</v>
          </cell>
        </row>
        <row r="3298">
          <cell r="J3298" t="str">
            <v>9789867273970</v>
          </cell>
          <cell r="K3298">
            <v>2012</v>
          </cell>
          <cell r="L3298" t="str">
            <v>494</v>
          </cell>
        </row>
        <row r="3299">
          <cell r="J3299" t="str">
            <v>9789867273987</v>
          </cell>
          <cell r="K3299">
            <v>2012</v>
          </cell>
          <cell r="L3299" t="str">
            <v>494</v>
          </cell>
        </row>
        <row r="3300">
          <cell r="J3300" t="str">
            <v>9789866012006</v>
          </cell>
          <cell r="K3300">
            <v>2012</v>
          </cell>
          <cell r="L3300" t="str">
            <v>859.6</v>
          </cell>
        </row>
        <row r="3301">
          <cell r="J3301" t="str">
            <v>9789866012013</v>
          </cell>
          <cell r="K3301">
            <v>2012</v>
          </cell>
          <cell r="L3301" t="str">
            <v>859.6</v>
          </cell>
        </row>
        <row r="3302">
          <cell r="J3302" t="str">
            <v>9789866012037</v>
          </cell>
          <cell r="K3302">
            <v>2012</v>
          </cell>
          <cell r="L3302" t="str">
            <v>528.2</v>
          </cell>
        </row>
        <row r="3303">
          <cell r="J3303" t="str">
            <v>9789866012044</v>
          </cell>
          <cell r="K3303">
            <v>2012</v>
          </cell>
          <cell r="L3303" t="str">
            <v>528.2</v>
          </cell>
        </row>
        <row r="3304">
          <cell r="J3304" t="str">
            <v>9789867273956</v>
          </cell>
          <cell r="K3304">
            <v>2012</v>
          </cell>
          <cell r="L3304" t="str">
            <v>687.51</v>
          </cell>
        </row>
        <row r="3305">
          <cell r="J3305" t="str">
            <v>9789867273680</v>
          </cell>
          <cell r="K3305">
            <v>2012</v>
          </cell>
          <cell r="L3305" t="str">
            <v>544.37</v>
          </cell>
        </row>
        <row r="3306">
          <cell r="J3306" t="str">
            <v>9789866012082</v>
          </cell>
          <cell r="K3306">
            <v>2012</v>
          </cell>
          <cell r="L3306" t="str">
            <v>544.37</v>
          </cell>
        </row>
        <row r="3307">
          <cell r="J3307" t="str">
            <v>9789866021051</v>
          </cell>
          <cell r="K3307">
            <v>2012</v>
          </cell>
          <cell r="L3307" t="str">
            <v>173.3</v>
          </cell>
        </row>
        <row r="3308">
          <cell r="J3308" t="str">
            <v>9789866012075</v>
          </cell>
          <cell r="K3308">
            <v>2012</v>
          </cell>
          <cell r="L3308" t="str">
            <v>528.2</v>
          </cell>
        </row>
        <row r="3309">
          <cell r="J3309" t="str">
            <v>9789866012099</v>
          </cell>
          <cell r="K3309">
            <v>2012</v>
          </cell>
          <cell r="L3309" t="str">
            <v>309.9</v>
          </cell>
        </row>
        <row r="3310">
          <cell r="J3310" t="str">
            <v>9789866012105</v>
          </cell>
          <cell r="K3310">
            <v>2012</v>
          </cell>
          <cell r="L3310" t="str">
            <v>409</v>
          </cell>
        </row>
        <row r="3311">
          <cell r="J3311" t="str">
            <v>9789866412349</v>
          </cell>
          <cell r="K3311">
            <v>2012</v>
          </cell>
          <cell r="L3311" t="str">
            <v>596.952</v>
          </cell>
        </row>
        <row r="3312">
          <cell r="J3312" t="str">
            <v>9789866412288</v>
          </cell>
          <cell r="K3312">
            <v>2012</v>
          </cell>
          <cell r="L3312" t="str">
            <v>596.8</v>
          </cell>
        </row>
        <row r="3313">
          <cell r="J3313" t="str">
            <v>9789866412295</v>
          </cell>
          <cell r="K3313">
            <v>2012</v>
          </cell>
          <cell r="L3313" t="str">
            <v>592.9155</v>
          </cell>
        </row>
        <row r="3314">
          <cell r="J3314" t="str">
            <v>9789866412301</v>
          </cell>
          <cell r="K3314">
            <v>2012</v>
          </cell>
          <cell r="L3314" t="str">
            <v>712.843</v>
          </cell>
        </row>
        <row r="3315">
          <cell r="J3315" t="str">
            <v>9789866412325</v>
          </cell>
          <cell r="K3315">
            <v>2012</v>
          </cell>
          <cell r="L3315" t="str">
            <v>597.931</v>
          </cell>
        </row>
        <row r="3316">
          <cell r="J3316" t="str">
            <v>9789866412363</v>
          </cell>
          <cell r="K3316">
            <v>2012</v>
          </cell>
          <cell r="L3316" t="str">
            <v>596.8</v>
          </cell>
        </row>
        <row r="3317">
          <cell r="J3317" t="str">
            <v>9789866412318</v>
          </cell>
          <cell r="K3317">
            <v>2012</v>
          </cell>
          <cell r="L3317" t="str">
            <v>628.623</v>
          </cell>
        </row>
        <row r="3318">
          <cell r="J3318" t="str">
            <v>9789866340895</v>
          </cell>
          <cell r="K3318">
            <v>2012</v>
          </cell>
          <cell r="L3318" t="str">
            <v>177.2</v>
          </cell>
        </row>
        <row r="3319">
          <cell r="J3319" t="str">
            <v>9789866340932</v>
          </cell>
          <cell r="K3319">
            <v>2012</v>
          </cell>
          <cell r="L3319" t="str">
            <v>177</v>
          </cell>
        </row>
        <row r="3320">
          <cell r="J3320" t="str">
            <v>9789866340963</v>
          </cell>
          <cell r="K3320">
            <v>2012</v>
          </cell>
          <cell r="L3320" t="str">
            <v>177.2</v>
          </cell>
        </row>
        <row r="3321">
          <cell r="J3321" t="str">
            <v>9789866340970</v>
          </cell>
          <cell r="K3321">
            <v>2012</v>
          </cell>
          <cell r="L3321" t="str">
            <v>176.4</v>
          </cell>
        </row>
        <row r="3322">
          <cell r="J3322" t="str">
            <v>9789865951023</v>
          </cell>
          <cell r="K3322">
            <v>2012</v>
          </cell>
          <cell r="L3322" t="str">
            <v>177.2</v>
          </cell>
        </row>
        <row r="3323">
          <cell r="J3323" t="str">
            <v>9789865951054</v>
          </cell>
          <cell r="K3323">
            <v>2012</v>
          </cell>
          <cell r="L3323" t="str">
            <v>177.2</v>
          </cell>
        </row>
        <row r="3324">
          <cell r="J3324" t="str">
            <v>9789866340949</v>
          </cell>
          <cell r="K3324">
            <v>2012</v>
          </cell>
          <cell r="L3324" t="str">
            <v>813.5</v>
          </cell>
        </row>
        <row r="3325">
          <cell r="J3325" t="str">
            <v>9789866340888</v>
          </cell>
          <cell r="K3325">
            <v>2012</v>
          </cell>
          <cell r="L3325" t="str">
            <v>293.2</v>
          </cell>
        </row>
        <row r="3326">
          <cell r="J3326" t="str">
            <v>9789865951047</v>
          </cell>
          <cell r="K3326">
            <v>2012</v>
          </cell>
          <cell r="L3326" t="str">
            <v>782.27</v>
          </cell>
        </row>
        <row r="3327">
          <cell r="J3327" t="str">
            <v>9789866340871</v>
          </cell>
          <cell r="K3327">
            <v>2012</v>
          </cell>
          <cell r="L3327" t="str">
            <v>542.58</v>
          </cell>
        </row>
        <row r="3328">
          <cell r="J3328" t="str">
            <v>9789866340901</v>
          </cell>
          <cell r="K3328">
            <v>2012</v>
          </cell>
          <cell r="L3328" t="str">
            <v>177</v>
          </cell>
        </row>
        <row r="3329">
          <cell r="J3329" t="str">
            <v>9789866340918</v>
          </cell>
          <cell r="K3329">
            <v>2012</v>
          </cell>
          <cell r="L3329" t="str">
            <v>628.19</v>
          </cell>
        </row>
        <row r="3330">
          <cell r="J3330" t="str">
            <v>9789866340925</v>
          </cell>
          <cell r="K3330">
            <v>2012</v>
          </cell>
          <cell r="L3330" t="str">
            <v>733.292</v>
          </cell>
        </row>
        <row r="3331">
          <cell r="J3331" t="str">
            <v>9789866340994</v>
          </cell>
          <cell r="K3331">
            <v>2012</v>
          </cell>
          <cell r="L3331" t="str">
            <v>411.84</v>
          </cell>
        </row>
        <row r="3332">
          <cell r="J3332" t="str">
            <v>9789866340864</v>
          </cell>
          <cell r="K3332">
            <v>2012</v>
          </cell>
          <cell r="L3332" t="str">
            <v>544.5</v>
          </cell>
        </row>
        <row r="3333">
          <cell r="J3333" t="str">
            <v>9789865951009</v>
          </cell>
          <cell r="K3333">
            <v>2012</v>
          </cell>
          <cell r="L3333" t="str">
            <v>626.04</v>
          </cell>
        </row>
        <row r="3334">
          <cell r="J3334" t="str">
            <v>9789865951030</v>
          </cell>
          <cell r="K3334">
            <v>2012</v>
          </cell>
          <cell r="L3334" t="str">
            <v>625.109</v>
          </cell>
        </row>
        <row r="3335">
          <cell r="J3335" t="str">
            <v>9789865951016</v>
          </cell>
          <cell r="K3335">
            <v>2012</v>
          </cell>
          <cell r="L3335" t="str">
            <v>177.2</v>
          </cell>
        </row>
        <row r="3336">
          <cell r="J3336" t="str">
            <v>9789865951061</v>
          </cell>
          <cell r="K3336">
            <v>2012</v>
          </cell>
          <cell r="L3336" t="str">
            <v>628</v>
          </cell>
        </row>
        <row r="3337">
          <cell r="J3337" t="str">
            <v>9789865951085</v>
          </cell>
          <cell r="K3337">
            <v>2012</v>
          </cell>
          <cell r="L3337" t="str">
            <v>192.1</v>
          </cell>
        </row>
        <row r="3338">
          <cell r="J3338" t="str">
            <v>9789865951108</v>
          </cell>
          <cell r="K3338">
            <v>2012</v>
          </cell>
          <cell r="L3338" t="str">
            <v>621.609</v>
          </cell>
        </row>
        <row r="3339">
          <cell r="J3339" t="str">
            <v>9789865951122</v>
          </cell>
          <cell r="K3339">
            <v>2012</v>
          </cell>
          <cell r="L3339" t="str">
            <v>177.3</v>
          </cell>
        </row>
        <row r="3340">
          <cell r="J3340" t="str">
            <v>9789865951146</v>
          </cell>
          <cell r="K3340">
            <v>2012</v>
          </cell>
          <cell r="L3340" t="str">
            <v>610.9</v>
          </cell>
        </row>
        <row r="3341">
          <cell r="J3341" t="str">
            <v>9789865951115</v>
          </cell>
          <cell r="K3341">
            <v>2012</v>
          </cell>
          <cell r="L3341" t="str">
            <v>177.2</v>
          </cell>
        </row>
        <row r="3342">
          <cell r="J3342" t="str">
            <v>9789865951139</v>
          </cell>
          <cell r="K3342">
            <v>2012</v>
          </cell>
          <cell r="L3342" t="str">
            <v>177.2</v>
          </cell>
        </row>
        <row r="3343">
          <cell r="J3343" t="str">
            <v>9789865951153</v>
          </cell>
          <cell r="K3343">
            <v>2012</v>
          </cell>
          <cell r="L3343" t="str">
            <v>177.2</v>
          </cell>
        </row>
        <row r="3344">
          <cell r="J3344" t="str">
            <v>9789865951160</v>
          </cell>
          <cell r="K3344">
            <v>2012</v>
          </cell>
          <cell r="L3344" t="str">
            <v>177.2</v>
          </cell>
        </row>
        <row r="3345">
          <cell r="J3345" t="str">
            <v>9789865951184</v>
          </cell>
          <cell r="K3345">
            <v>2012</v>
          </cell>
          <cell r="L3345" t="str">
            <v>192.32</v>
          </cell>
        </row>
        <row r="3346">
          <cell r="J3346" t="str">
            <v>9789865951177</v>
          </cell>
          <cell r="K3346">
            <v>2012</v>
          </cell>
          <cell r="L3346" t="str">
            <v>192.1</v>
          </cell>
        </row>
        <row r="3347">
          <cell r="J3347" t="str">
            <v>9789865951221</v>
          </cell>
          <cell r="K3347">
            <v>2012</v>
          </cell>
          <cell r="L3347" t="str">
            <v>177.3</v>
          </cell>
        </row>
        <row r="3348">
          <cell r="J3348" t="str">
            <v>9789865951214</v>
          </cell>
          <cell r="K3348">
            <v>2012</v>
          </cell>
          <cell r="L3348" t="str">
            <v>177.2</v>
          </cell>
        </row>
        <row r="3349">
          <cell r="J3349" t="str">
            <v>EBK9900000330_1</v>
          </cell>
          <cell r="K3349">
            <v>2012</v>
          </cell>
          <cell r="L3349" t="str">
            <v>857.9</v>
          </cell>
        </row>
        <row r="3350">
          <cell r="J3350" t="str">
            <v>EBK9900000330_2</v>
          </cell>
          <cell r="K3350">
            <v>2012</v>
          </cell>
          <cell r="L3350" t="str">
            <v>857.9</v>
          </cell>
        </row>
        <row r="3351">
          <cell r="J3351" t="str">
            <v>EBK9900000330_3</v>
          </cell>
          <cell r="K3351">
            <v>2012</v>
          </cell>
          <cell r="L3351" t="str">
            <v>857.9</v>
          </cell>
        </row>
        <row r="3352">
          <cell r="J3352" t="str">
            <v>EBK9900000330_4</v>
          </cell>
          <cell r="K3352">
            <v>2012</v>
          </cell>
          <cell r="L3352" t="str">
            <v>857.9</v>
          </cell>
        </row>
        <row r="3353">
          <cell r="J3353" t="str">
            <v>EBK9900000330_5</v>
          </cell>
          <cell r="K3353">
            <v>2012</v>
          </cell>
          <cell r="L3353" t="str">
            <v>857.9</v>
          </cell>
        </row>
        <row r="3354">
          <cell r="J3354" t="str">
            <v>EBK9900000330_6</v>
          </cell>
          <cell r="K3354">
            <v>2012</v>
          </cell>
          <cell r="L3354" t="str">
            <v>857.9</v>
          </cell>
        </row>
        <row r="3355">
          <cell r="J3355" t="str">
            <v>EBK9900000330_7</v>
          </cell>
          <cell r="K3355">
            <v>2012</v>
          </cell>
          <cell r="L3355" t="str">
            <v>857.9</v>
          </cell>
        </row>
        <row r="3356">
          <cell r="J3356" t="str">
            <v>EBK9900000330_8</v>
          </cell>
          <cell r="K3356">
            <v>2012</v>
          </cell>
          <cell r="L3356" t="str">
            <v>857.9</v>
          </cell>
        </row>
        <row r="3357">
          <cell r="J3357" t="str">
            <v>EBK9900000330_9</v>
          </cell>
          <cell r="K3357">
            <v>2012</v>
          </cell>
          <cell r="L3357" t="str">
            <v>857.9</v>
          </cell>
        </row>
        <row r="3358">
          <cell r="J3358" t="str">
            <v>EBK9900000330_10</v>
          </cell>
          <cell r="K3358">
            <v>2012</v>
          </cell>
          <cell r="L3358" t="str">
            <v>857.9</v>
          </cell>
        </row>
        <row r="3359">
          <cell r="J3359" t="str">
            <v>EBK9900000330_11</v>
          </cell>
          <cell r="K3359">
            <v>2012</v>
          </cell>
          <cell r="L3359" t="str">
            <v>857.9</v>
          </cell>
        </row>
        <row r="3360">
          <cell r="J3360" t="str">
            <v>EBK9900000330_12</v>
          </cell>
          <cell r="K3360">
            <v>2012</v>
          </cell>
          <cell r="L3360" t="str">
            <v>857.9</v>
          </cell>
        </row>
        <row r="3361">
          <cell r="J3361" t="str">
            <v>EBK9900000331_1</v>
          </cell>
          <cell r="K3361">
            <v>2012</v>
          </cell>
          <cell r="L3361" t="str">
            <v>857.7</v>
          </cell>
        </row>
        <row r="3362">
          <cell r="J3362" t="str">
            <v>EBK9900000331_2</v>
          </cell>
          <cell r="K3362">
            <v>2012</v>
          </cell>
          <cell r="L3362" t="str">
            <v>857.7</v>
          </cell>
        </row>
        <row r="3363">
          <cell r="J3363" t="str">
            <v>EBK9900000331_3</v>
          </cell>
          <cell r="K3363">
            <v>2012</v>
          </cell>
          <cell r="L3363" t="str">
            <v>857.7</v>
          </cell>
        </row>
        <row r="3364">
          <cell r="J3364" t="str">
            <v>EBK9900000331_4</v>
          </cell>
          <cell r="K3364">
            <v>2012</v>
          </cell>
          <cell r="L3364" t="str">
            <v>857.7</v>
          </cell>
        </row>
        <row r="3365">
          <cell r="J3365" t="str">
            <v>EBK9900000332_1</v>
          </cell>
          <cell r="K3365">
            <v>2012</v>
          </cell>
          <cell r="L3365" t="str">
            <v>857.83</v>
          </cell>
        </row>
        <row r="3366">
          <cell r="J3366" t="str">
            <v>EBK9900000332_2</v>
          </cell>
          <cell r="K3366">
            <v>2012</v>
          </cell>
          <cell r="L3366" t="str">
            <v>857.83</v>
          </cell>
        </row>
        <row r="3367">
          <cell r="J3367" t="str">
            <v>EBK9900000332_3</v>
          </cell>
          <cell r="K3367">
            <v>2012</v>
          </cell>
          <cell r="L3367" t="str">
            <v>857.83</v>
          </cell>
        </row>
        <row r="3368">
          <cell r="J3368" t="str">
            <v>EBK9900000332_4</v>
          </cell>
          <cell r="K3368">
            <v>2012</v>
          </cell>
          <cell r="L3368" t="str">
            <v>857.83</v>
          </cell>
        </row>
        <row r="3369">
          <cell r="J3369" t="str">
            <v>EBK9900000332_5</v>
          </cell>
          <cell r="K3369">
            <v>2012</v>
          </cell>
          <cell r="L3369" t="str">
            <v>857.83</v>
          </cell>
        </row>
        <row r="3370">
          <cell r="J3370" t="str">
            <v>EBK9900000332_6</v>
          </cell>
          <cell r="K3370">
            <v>2012</v>
          </cell>
          <cell r="L3370" t="str">
            <v>857.83</v>
          </cell>
        </row>
        <row r="3371">
          <cell r="J3371" t="str">
            <v>EBK9900000332_7</v>
          </cell>
          <cell r="K3371">
            <v>2012</v>
          </cell>
          <cell r="L3371" t="str">
            <v>857.83</v>
          </cell>
        </row>
        <row r="3372">
          <cell r="J3372" t="str">
            <v>EBK9900000332_8</v>
          </cell>
          <cell r="K3372">
            <v>2012</v>
          </cell>
          <cell r="L3372" t="str">
            <v>857.83</v>
          </cell>
        </row>
        <row r="3373">
          <cell r="J3373" t="str">
            <v>EBK9900000332_9</v>
          </cell>
          <cell r="K3373">
            <v>2012</v>
          </cell>
          <cell r="L3373" t="str">
            <v>857.83</v>
          </cell>
        </row>
        <row r="3374">
          <cell r="J3374" t="str">
            <v>EBK9900000332_10</v>
          </cell>
          <cell r="K3374">
            <v>2012</v>
          </cell>
          <cell r="L3374" t="str">
            <v>857.83</v>
          </cell>
        </row>
        <row r="3375">
          <cell r="J3375" t="str">
            <v>EBK9900000332_11</v>
          </cell>
          <cell r="K3375">
            <v>2012</v>
          </cell>
          <cell r="L3375" t="str">
            <v>857.83</v>
          </cell>
        </row>
        <row r="3376">
          <cell r="J3376" t="str">
            <v>EBK9900000333_1</v>
          </cell>
          <cell r="K3376">
            <v>2012</v>
          </cell>
          <cell r="L3376" t="str">
            <v>857.7</v>
          </cell>
        </row>
        <row r="3377">
          <cell r="J3377" t="str">
            <v>EBK9900000333_2</v>
          </cell>
          <cell r="K3377">
            <v>2012</v>
          </cell>
          <cell r="L3377" t="str">
            <v>857.7</v>
          </cell>
        </row>
        <row r="3378">
          <cell r="J3378" t="str">
            <v>EBK9900000333_3</v>
          </cell>
          <cell r="K3378">
            <v>2012</v>
          </cell>
          <cell r="L3378" t="str">
            <v>857.7</v>
          </cell>
        </row>
        <row r="3379">
          <cell r="J3379" t="str">
            <v>EBK9900000333_4</v>
          </cell>
          <cell r="K3379">
            <v>2012</v>
          </cell>
          <cell r="L3379" t="str">
            <v>857.7</v>
          </cell>
        </row>
        <row r="3380">
          <cell r="J3380" t="str">
            <v>EBK9900000333_5</v>
          </cell>
          <cell r="K3380">
            <v>2012</v>
          </cell>
          <cell r="L3380" t="str">
            <v>857.7</v>
          </cell>
        </row>
        <row r="3381">
          <cell r="J3381" t="str">
            <v>EBK9900000333_6</v>
          </cell>
          <cell r="K3381">
            <v>2012</v>
          </cell>
          <cell r="L3381" t="str">
            <v>857.7</v>
          </cell>
        </row>
        <row r="3382">
          <cell r="J3382" t="str">
            <v>EBK9900000333_7</v>
          </cell>
          <cell r="K3382">
            <v>2012</v>
          </cell>
          <cell r="L3382" t="str">
            <v>857.7</v>
          </cell>
        </row>
        <row r="3383">
          <cell r="J3383" t="str">
            <v>EBK9900000333_8</v>
          </cell>
          <cell r="K3383">
            <v>2012</v>
          </cell>
          <cell r="L3383" t="str">
            <v>857.7</v>
          </cell>
        </row>
        <row r="3384">
          <cell r="J3384" t="str">
            <v>EBK9900000333_9</v>
          </cell>
          <cell r="K3384">
            <v>2012</v>
          </cell>
          <cell r="L3384" t="str">
            <v>857.7</v>
          </cell>
        </row>
        <row r="3385">
          <cell r="J3385" t="str">
            <v>EBK9900000333_10</v>
          </cell>
          <cell r="K3385">
            <v>2012</v>
          </cell>
          <cell r="L3385" t="str">
            <v>857.7</v>
          </cell>
        </row>
        <row r="3386">
          <cell r="J3386" t="str">
            <v>EBK9900000333_11</v>
          </cell>
          <cell r="K3386">
            <v>2012</v>
          </cell>
          <cell r="L3386" t="str">
            <v>857.7</v>
          </cell>
        </row>
        <row r="3387">
          <cell r="J3387" t="str">
            <v>EBK9900000334_1</v>
          </cell>
          <cell r="K3387">
            <v>2012</v>
          </cell>
          <cell r="L3387" t="str">
            <v>857.7</v>
          </cell>
        </row>
        <row r="3388">
          <cell r="J3388" t="str">
            <v>EBK9900000334_2</v>
          </cell>
          <cell r="K3388">
            <v>2012</v>
          </cell>
          <cell r="L3388" t="str">
            <v>857.7</v>
          </cell>
        </row>
        <row r="3389">
          <cell r="J3389" t="str">
            <v>EBK9900000334_3</v>
          </cell>
          <cell r="K3389">
            <v>2012</v>
          </cell>
          <cell r="L3389" t="str">
            <v>857.7</v>
          </cell>
        </row>
        <row r="3390">
          <cell r="J3390" t="str">
            <v>EBK9900000334_4</v>
          </cell>
          <cell r="K3390">
            <v>2012</v>
          </cell>
          <cell r="L3390" t="str">
            <v>857.7</v>
          </cell>
        </row>
        <row r="3391">
          <cell r="J3391" t="str">
            <v>EBK9900000334_5</v>
          </cell>
          <cell r="K3391">
            <v>2012</v>
          </cell>
          <cell r="L3391" t="str">
            <v>857.7</v>
          </cell>
        </row>
        <row r="3392">
          <cell r="J3392" t="str">
            <v>EBK9900000334_6</v>
          </cell>
          <cell r="K3392">
            <v>2012</v>
          </cell>
          <cell r="L3392" t="str">
            <v>857.7</v>
          </cell>
        </row>
        <row r="3393">
          <cell r="J3393" t="str">
            <v>EBK9900000334_7</v>
          </cell>
          <cell r="K3393">
            <v>2012</v>
          </cell>
          <cell r="L3393" t="str">
            <v>857.7</v>
          </cell>
        </row>
        <row r="3394">
          <cell r="J3394" t="str">
            <v>EBK9900000334_8</v>
          </cell>
          <cell r="K3394">
            <v>2012</v>
          </cell>
          <cell r="L3394" t="str">
            <v>857.7</v>
          </cell>
        </row>
        <row r="3395">
          <cell r="J3395" t="str">
            <v>EBK9900000334_9</v>
          </cell>
          <cell r="K3395">
            <v>2012</v>
          </cell>
          <cell r="L3395" t="str">
            <v>857.7</v>
          </cell>
        </row>
        <row r="3396">
          <cell r="J3396" t="str">
            <v>EBK9900000334_10</v>
          </cell>
          <cell r="K3396">
            <v>2012</v>
          </cell>
          <cell r="L3396" t="str">
            <v>857.7</v>
          </cell>
        </row>
        <row r="3397">
          <cell r="J3397" t="str">
            <v>EBK9900000334_11</v>
          </cell>
          <cell r="K3397">
            <v>2012</v>
          </cell>
          <cell r="L3397" t="str">
            <v>857.7</v>
          </cell>
        </row>
        <row r="3398">
          <cell r="J3398" t="str">
            <v>EBK9900000334_12</v>
          </cell>
          <cell r="K3398">
            <v>2012</v>
          </cell>
          <cell r="L3398" t="str">
            <v>857.7</v>
          </cell>
        </row>
        <row r="3399">
          <cell r="J3399" t="str">
            <v>EBK9900000334_13</v>
          </cell>
          <cell r="K3399">
            <v>2012</v>
          </cell>
          <cell r="L3399" t="str">
            <v>857.7</v>
          </cell>
        </row>
        <row r="3400">
          <cell r="J3400" t="str">
            <v>EBK9900000334_14</v>
          </cell>
          <cell r="K3400">
            <v>2012</v>
          </cell>
          <cell r="L3400" t="str">
            <v>857.7</v>
          </cell>
        </row>
        <row r="3401">
          <cell r="J3401" t="str">
            <v>EBK9900000334_15</v>
          </cell>
          <cell r="K3401">
            <v>2012</v>
          </cell>
          <cell r="L3401" t="str">
            <v>857.7</v>
          </cell>
        </row>
        <row r="3402">
          <cell r="J3402" t="str">
            <v>EBK9900000334_16</v>
          </cell>
          <cell r="K3402">
            <v>2012</v>
          </cell>
          <cell r="L3402" t="str">
            <v>857.7</v>
          </cell>
        </row>
        <row r="3403">
          <cell r="J3403" t="str">
            <v>EBK9900000335_1</v>
          </cell>
          <cell r="K3403">
            <v>2012</v>
          </cell>
          <cell r="L3403" t="str">
            <v>857.7</v>
          </cell>
        </row>
        <row r="3404">
          <cell r="J3404" t="str">
            <v>EBK9900000335_2</v>
          </cell>
          <cell r="K3404">
            <v>2012</v>
          </cell>
          <cell r="L3404" t="str">
            <v>857.7</v>
          </cell>
        </row>
        <row r="3405">
          <cell r="J3405" t="str">
            <v>EBK9900000335_3</v>
          </cell>
          <cell r="K3405">
            <v>2012</v>
          </cell>
          <cell r="L3405" t="str">
            <v>857.7</v>
          </cell>
        </row>
        <row r="3406">
          <cell r="J3406" t="str">
            <v>EBK9900000335_4</v>
          </cell>
          <cell r="K3406">
            <v>2012</v>
          </cell>
          <cell r="L3406" t="str">
            <v>857.7</v>
          </cell>
        </row>
        <row r="3407">
          <cell r="J3407" t="str">
            <v>EBK9900000335_5</v>
          </cell>
          <cell r="K3407">
            <v>2012</v>
          </cell>
          <cell r="L3407" t="str">
            <v>857.7</v>
          </cell>
        </row>
        <row r="3408">
          <cell r="J3408" t="str">
            <v>EBK9900000335_6</v>
          </cell>
          <cell r="K3408">
            <v>2012</v>
          </cell>
          <cell r="L3408" t="str">
            <v>857.7</v>
          </cell>
        </row>
        <row r="3409">
          <cell r="J3409" t="str">
            <v>EBK9900000335_7</v>
          </cell>
          <cell r="K3409">
            <v>2012</v>
          </cell>
          <cell r="L3409" t="str">
            <v>857.7</v>
          </cell>
        </row>
        <row r="3410">
          <cell r="J3410" t="str">
            <v>EBK9900000335_8</v>
          </cell>
          <cell r="K3410">
            <v>2012</v>
          </cell>
          <cell r="L3410" t="str">
            <v>857.7</v>
          </cell>
        </row>
        <row r="3411">
          <cell r="J3411" t="str">
            <v>EBK9900000336_1</v>
          </cell>
          <cell r="K3411">
            <v>2012</v>
          </cell>
          <cell r="L3411" t="str">
            <v>857.7</v>
          </cell>
        </row>
        <row r="3412">
          <cell r="J3412" t="str">
            <v>EBK9900000336_2</v>
          </cell>
          <cell r="K3412">
            <v>2012</v>
          </cell>
          <cell r="L3412" t="str">
            <v>857.7</v>
          </cell>
        </row>
        <row r="3413">
          <cell r="J3413" t="str">
            <v>EBK9900000337_1</v>
          </cell>
          <cell r="K3413">
            <v>2012</v>
          </cell>
          <cell r="L3413" t="str">
            <v>857.7</v>
          </cell>
        </row>
        <row r="3414">
          <cell r="J3414" t="str">
            <v>EBK9900000337_2</v>
          </cell>
          <cell r="K3414">
            <v>2012</v>
          </cell>
          <cell r="L3414" t="str">
            <v>857.7</v>
          </cell>
        </row>
        <row r="3415">
          <cell r="J3415" t="str">
            <v>EBK9900000338_1</v>
          </cell>
          <cell r="K3415">
            <v>2012</v>
          </cell>
          <cell r="L3415" t="str">
            <v>857.7</v>
          </cell>
        </row>
        <row r="3416">
          <cell r="J3416" t="str">
            <v>EBK9900000338_2</v>
          </cell>
          <cell r="K3416">
            <v>2012</v>
          </cell>
          <cell r="L3416" t="str">
            <v>857.7</v>
          </cell>
        </row>
        <row r="3417">
          <cell r="J3417" t="str">
            <v>9789868425446</v>
          </cell>
          <cell r="K3417">
            <v>2012</v>
          </cell>
          <cell r="L3417" t="str">
            <v>177.2</v>
          </cell>
        </row>
        <row r="3418">
          <cell r="J3418" t="str">
            <v>9789868881105</v>
          </cell>
          <cell r="K3418">
            <v>2012</v>
          </cell>
          <cell r="L3418" t="str">
            <v>851.487</v>
          </cell>
        </row>
        <row r="3419">
          <cell r="J3419" t="str">
            <v>9789868895904</v>
          </cell>
          <cell r="K3419">
            <v>2012</v>
          </cell>
          <cell r="L3419" t="str">
            <v>782.887</v>
          </cell>
        </row>
        <row r="3420">
          <cell r="J3420" t="str">
            <v>9789868881112</v>
          </cell>
          <cell r="K3420">
            <v>2012</v>
          </cell>
          <cell r="L3420" t="str">
            <v>191.91</v>
          </cell>
        </row>
        <row r="3421">
          <cell r="J3421" t="str">
            <v>9789868895935</v>
          </cell>
          <cell r="K3421">
            <v>2012</v>
          </cell>
          <cell r="L3421" t="str">
            <v>783.3886</v>
          </cell>
        </row>
        <row r="3422">
          <cell r="J3422" t="str">
            <v>9789868881129</v>
          </cell>
          <cell r="K3422">
            <v>2012</v>
          </cell>
          <cell r="L3422" t="str">
            <v>948.5</v>
          </cell>
        </row>
        <row r="3423">
          <cell r="J3423" t="str">
            <v>9789868895911</v>
          </cell>
          <cell r="K3423">
            <v>2012</v>
          </cell>
          <cell r="L3423" t="str">
            <v>783.3886</v>
          </cell>
        </row>
        <row r="3424">
          <cell r="J3424" t="str">
            <v>9789868895928_1</v>
          </cell>
          <cell r="K3424">
            <v>2012</v>
          </cell>
          <cell r="L3424" t="str">
            <v>628.29</v>
          </cell>
        </row>
        <row r="3425">
          <cell r="J3425" t="str">
            <v>9789868895928_2</v>
          </cell>
          <cell r="K3425">
            <v>2012</v>
          </cell>
          <cell r="L3425" t="str">
            <v>628.29</v>
          </cell>
        </row>
        <row r="3426">
          <cell r="J3426" t="str">
            <v>9789868881143</v>
          </cell>
          <cell r="K3426">
            <v>2012</v>
          </cell>
          <cell r="L3426" t="str">
            <v>851.487</v>
          </cell>
        </row>
        <row r="3427">
          <cell r="J3427" t="str">
            <v>9789868881136</v>
          </cell>
          <cell r="K3427">
            <v>2012</v>
          </cell>
          <cell r="L3427" t="str">
            <v>855</v>
          </cell>
        </row>
        <row r="3428">
          <cell r="J3428" t="str">
            <v>9789868803312</v>
          </cell>
          <cell r="K3428">
            <v>2012</v>
          </cell>
          <cell r="L3428" t="str">
            <v>307.9</v>
          </cell>
        </row>
        <row r="3429">
          <cell r="J3429" t="str">
            <v>9789868803343</v>
          </cell>
          <cell r="K3429">
            <v>2012</v>
          </cell>
          <cell r="L3429" t="str">
            <v>307.9</v>
          </cell>
        </row>
        <row r="3430">
          <cell r="J3430" t="str">
            <v>9789868846814</v>
          </cell>
          <cell r="K3430">
            <v>2012</v>
          </cell>
          <cell r="L3430" t="str">
            <v>307.9</v>
          </cell>
        </row>
        <row r="3431">
          <cell r="J3431" t="str">
            <v>9789868803336</v>
          </cell>
          <cell r="K3431">
            <v>2012</v>
          </cell>
          <cell r="L3431" t="str">
            <v>307.9</v>
          </cell>
        </row>
        <row r="3432">
          <cell r="J3432" t="str">
            <v>9789868846845</v>
          </cell>
          <cell r="K3432">
            <v>2012</v>
          </cell>
          <cell r="L3432" t="str">
            <v>380</v>
          </cell>
        </row>
        <row r="3433">
          <cell r="J3433" t="str">
            <v>9789868803329</v>
          </cell>
          <cell r="K3433">
            <v>2012</v>
          </cell>
          <cell r="L3433" t="str">
            <v>307.9</v>
          </cell>
        </row>
        <row r="3434">
          <cell r="J3434" t="str">
            <v>EBK9900000387</v>
          </cell>
          <cell r="K3434">
            <v>2012</v>
          </cell>
          <cell r="L3434" t="str">
            <v>310</v>
          </cell>
        </row>
        <row r="3435">
          <cell r="J3435" t="str">
            <v>EBK9900000388</v>
          </cell>
          <cell r="K3435">
            <v>2012</v>
          </cell>
          <cell r="L3435" t="str">
            <v>310</v>
          </cell>
        </row>
        <row r="3436">
          <cell r="J3436" t="str">
            <v>EBK9900000389</v>
          </cell>
          <cell r="K3436">
            <v>2012</v>
          </cell>
          <cell r="L3436" t="str">
            <v>310</v>
          </cell>
        </row>
        <row r="3437">
          <cell r="J3437" t="str">
            <v>EBK9900000390</v>
          </cell>
          <cell r="K3437">
            <v>2012</v>
          </cell>
          <cell r="L3437" t="str">
            <v>310</v>
          </cell>
        </row>
        <row r="3438">
          <cell r="J3438" t="str">
            <v>EBK9900000391</v>
          </cell>
          <cell r="K3438">
            <v>2012</v>
          </cell>
          <cell r="L3438" t="str">
            <v>310</v>
          </cell>
        </row>
        <row r="3439">
          <cell r="J3439" t="str">
            <v>EBK9900000392</v>
          </cell>
          <cell r="K3439">
            <v>2012</v>
          </cell>
          <cell r="L3439" t="str">
            <v>310</v>
          </cell>
        </row>
        <row r="3440">
          <cell r="J3440" t="str">
            <v>EBK9900000393</v>
          </cell>
          <cell r="K3440">
            <v>2012</v>
          </cell>
          <cell r="L3440" t="str">
            <v>310</v>
          </cell>
        </row>
        <row r="3441">
          <cell r="J3441" t="str">
            <v>EBK9900000394</v>
          </cell>
          <cell r="K3441">
            <v>2012</v>
          </cell>
          <cell r="L3441" t="str">
            <v>310</v>
          </cell>
        </row>
        <row r="3442">
          <cell r="J3442" t="str">
            <v>EBK9900000395</v>
          </cell>
          <cell r="K3442">
            <v>2012</v>
          </cell>
          <cell r="L3442" t="str">
            <v>310</v>
          </cell>
        </row>
        <row r="3443">
          <cell r="J3443" t="str">
            <v>EBK9900000396</v>
          </cell>
          <cell r="K3443">
            <v>2012</v>
          </cell>
          <cell r="L3443" t="str">
            <v>310</v>
          </cell>
        </row>
        <row r="3444">
          <cell r="J3444" t="str">
            <v>EBK9900000397</v>
          </cell>
          <cell r="K3444">
            <v>2012</v>
          </cell>
          <cell r="L3444" t="str">
            <v>310</v>
          </cell>
        </row>
        <row r="3445">
          <cell r="J3445" t="str">
            <v>EBK9900000398</v>
          </cell>
          <cell r="K3445">
            <v>2012</v>
          </cell>
          <cell r="L3445" t="str">
            <v>310</v>
          </cell>
        </row>
        <row r="3446">
          <cell r="J3446" t="str">
            <v>EBK9900000399</v>
          </cell>
          <cell r="K3446">
            <v>2012</v>
          </cell>
          <cell r="L3446" t="str">
            <v>310</v>
          </cell>
        </row>
        <row r="3447">
          <cell r="J3447" t="str">
            <v>EBK9900000400</v>
          </cell>
          <cell r="K3447">
            <v>2012</v>
          </cell>
          <cell r="L3447" t="str">
            <v>310</v>
          </cell>
        </row>
        <row r="3448">
          <cell r="J3448" t="str">
            <v>EBK9900000401</v>
          </cell>
          <cell r="K3448">
            <v>2012</v>
          </cell>
          <cell r="L3448" t="str">
            <v>310</v>
          </cell>
        </row>
        <row r="3449">
          <cell r="J3449" t="str">
            <v>EBK9900000402</v>
          </cell>
          <cell r="K3449">
            <v>2012</v>
          </cell>
          <cell r="L3449" t="str">
            <v>310</v>
          </cell>
        </row>
        <row r="3450">
          <cell r="J3450" t="str">
            <v>EBK9900000403</v>
          </cell>
          <cell r="K3450">
            <v>2012</v>
          </cell>
          <cell r="L3450" t="str">
            <v>310</v>
          </cell>
        </row>
        <row r="3451">
          <cell r="J3451" t="str">
            <v>4710474590025</v>
          </cell>
          <cell r="K3451">
            <v>2012</v>
          </cell>
          <cell r="L3451" t="str">
            <v>967</v>
          </cell>
        </row>
        <row r="3452">
          <cell r="J3452" t="str">
            <v>4710474590063</v>
          </cell>
          <cell r="K3452">
            <v>2012</v>
          </cell>
          <cell r="L3452" t="str">
            <v>967</v>
          </cell>
        </row>
        <row r="3453">
          <cell r="J3453" t="str">
            <v>9789868425064</v>
          </cell>
          <cell r="K3453">
            <v>2012</v>
          </cell>
          <cell r="L3453" t="str">
            <v>523.38</v>
          </cell>
        </row>
        <row r="3454">
          <cell r="J3454" t="str">
            <v>9789868425071</v>
          </cell>
          <cell r="K3454">
            <v>2012</v>
          </cell>
          <cell r="L3454" t="str">
            <v>523.38</v>
          </cell>
        </row>
        <row r="3455">
          <cell r="J3455" t="str">
            <v>9789868425088</v>
          </cell>
          <cell r="K3455">
            <v>2012</v>
          </cell>
          <cell r="L3455" t="str">
            <v>523.38</v>
          </cell>
        </row>
        <row r="3456">
          <cell r="J3456" t="str">
            <v>9789868588059</v>
          </cell>
          <cell r="K3456">
            <v>2012</v>
          </cell>
          <cell r="L3456" t="str">
            <v>192.1</v>
          </cell>
        </row>
        <row r="3457">
          <cell r="J3457" t="str">
            <v>9789868752238</v>
          </cell>
          <cell r="K3457">
            <v>2012</v>
          </cell>
          <cell r="L3457" t="str">
            <v>528.2</v>
          </cell>
        </row>
        <row r="3458">
          <cell r="J3458" t="str">
            <v>9789579201490</v>
          </cell>
          <cell r="K3458">
            <v>2012</v>
          </cell>
          <cell r="L3458" t="str">
            <v>398.6</v>
          </cell>
        </row>
        <row r="3459">
          <cell r="J3459" t="str">
            <v>9789579201513</v>
          </cell>
          <cell r="K3459">
            <v>2012</v>
          </cell>
          <cell r="L3459" t="str">
            <v>410.7</v>
          </cell>
        </row>
        <row r="3460">
          <cell r="J3460" t="str">
            <v>9789868643376</v>
          </cell>
          <cell r="K3460">
            <v>2012</v>
          </cell>
          <cell r="L3460" t="str">
            <v>521.8</v>
          </cell>
        </row>
        <row r="3461">
          <cell r="J3461" t="str">
            <v>9789868643338</v>
          </cell>
          <cell r="K3461">
            <v>2012</v>
          </cell>
          <cell r="L3461" t="str">
            <v>521.8</v>
          </cell>
        </row>
        <row r="3462">
          <cell r="J3462" t="str">
            <v>9789868643352</v>
          </cell>
          <cell r="K3462">
            <v>2012</v>
          </cell>
          <cell r="L3462" t="str">
            <v>521.8</v>
          </cell>
        </row>
        <row r="3463">
          <cell r="J3463" t="str">
            <v>9789868643669</v>
          </cell>
          <cell r="K3463">
            <v>2012</v>
          </cell>
          <cell r="L3463" t="str">
            <v>521.8</v>
          </cell>
        </row>
        <row r="3464">
          <cell r="J3464" t="str">
            <v>9789868643321_1</v>
          </cell>
          <cell r="K3464">
            <v>2012</v>
          </cell>
          <cell r="L3464" t="str">
            <v>521.8</v>
          </cell>
        </row>
        <row r="3465">
          <cell r="J3465" t="str">
            <v>9789868643383</v>
          </cell>
          <cell r="K3465">
            <v>2012</v>
          </cell>
          <cell r="L3465" t="str">
            <v>521.8</v>
          </cell>
        </row>
        <row r="3466">
          <cell r="J3466" t="str">
            <v>9789866025327</v>
          </cell>
          <cell r="K3466">
            <v>2012</v>
          </cell>
          <cell r="L3466" t="str">
            <v>951.1</v>
          </cell>
        </row>
        <row r="3467">
          <cell r="J3467" t="str">
            <v>9789866025310</v>
          </cell>
          <cell r="K3467">
            <v>2012</v>
          </cell>
          <cell r="L3467" t="str">
            <v>952</v>
          </cell>
        </row>
        <row r="3468">
          <cell r="J3468" t="str">
            <v>9789866025334</v>
          </cell>
          <cell r="K3468">
            <v>2012</v>
          </cell>
          <cell r="L3468" t="str">
            <v>952.2</v>
          </cell>
        </row>
        <row r="3469">
          <cell r="J3469" t="str">
            <v>9789866025358</v>
          </cell>
          <cell r="K3469">
            <v>2012</v>
          </cell>
          <cell r="L3469" t="str">
            <v>952.12</v>
          </cell>
        </row>
        <row r="3470">
          <cell r="J3470" t="str">
            <v>9789866025402</v>
          </cell>
          <cell r="K3470">
            <v>2012</v>
          </cell>
          <cell r="L3470" t="str">
            <v>952</v>
          </cell>
        </row>
        <row r="3471">
          <cell r="J3471" t="str">
            <v>9789866025372</v>
          </cell>
          <cell r="K3471">
            <v>2012</v>
          </cell>
          <cell r="L3471" t="str">
            <v>952.2</v>
          </cell>
        </row>
        <row r="3472">
          <cell r="J3472" t="str">
            <v>9789866025396</v>
          </cell>
          <cell r="K3472">
            <v>2012</v>
          </cell>
          <cell r="L3472" t="str">
            <v>953.1</v>
          </cell>
        </row>
        <row r="3473">
          <cell r="J3473" t="str">
            <v>9789866025389</v>
          </cell>
          <cell r="K3473">
            <v>2012</v>
          </cell>
          <cell r="L3473" t="str">
            <v>953.1</v>
          </cell>
        </row>
        <row r="3474">
          <cell r="J3474" t="str">
            <v>9789866025716</v>
          </cell>
          <cell r="K3474">
            <v>2012</v>
          </cell>
          <cell r="L3474" t="str">
            <v>312.7</v>
          </cell>
        </row>
        <row r="3475">
          <cell r="J3475" t="str">
            <v>9789866025518</v>
          </cell>
          <cell r="K3475">
            <v>2012</v>
          </cell>
          <cell r="L3475" t="str">
            <v>312.1695</v>
          </cell>
        </row>
        <row r="3476">
          <cell r="J3476" t="str">
            <v>9789866025280</v>
          </cell>
          <cell r="K3476">
            <v>2012</v>
          </cell>
          <cell r="L3476" t="str">
            <v>312.49A97</v>
          </cell>
        </row>
        <row r="3477">
          <cell r="J3477" t="str">
            <v>9789866025273</v>
          </cell>
          <cell r="K3477">
            <v>2012</v>
          </cell>
          <cell r="L3477" t="str">
            <v>312.49A97</v>
          </cell>
        </row>
        <row r="3478">
          <cell r="J3478" t="str">
            <v>9789866025426</v>
          </cell>
          <cell r="K3478">
            <v>2012</v>
          </cell>
          <cell r="L3478" t="str">
            <v>312.49U5</v>
          </cell>
        </row>
        <row r="3479">
          <cell r="J3479" t="str">
            <v>9789866025495</v>
          </cell>
          <cell r="K3479">
            <v>2012</v>
          </cell>
          <cell r="L3479" t="str">
            <v>440.8029</v>
          </cell>
        </row>
        <row r="3480">
          <cell r="J3480" t="str">
            <v>9789866025587</v>
          </cell>
          <cell r="K3480">
            <v>2012</v>
          </cell>
          <cell r="L3480" t="str">
            <v>312.49S678</v>
          </cell>
        </row>
        <row r="3481">
          <cell r="J3481" t="str">
            <v>9789866025563</v>
          </cell>
          <cell r="K3481">
            <v>2012</v>
          </cell>
          <cell r="L3481" t="str">
            <v>312.49A97</v>
          </cell>
        </row>
        <row r="3482">
          <cell r="J3482" t="str">
            <v>9789866025488</v>
          </cell>
          <cell r="K3482">
            <v>2012</v>
          </cell>
          <cell r="L3482" t="str">
            <v>312.49A42</v>
          </cell>
        </row>
        <row r="3483">
          <cell r="J3483" t="str">
            <v>9789866025440</v>
          </cell>
          <cell r="K3483">
            <v>2012</v>
          </cell>
          <cell r="L3483" t="str">
            <v>312. 49E9</v>
          </cell>
        </row>
        <row r="3484">
          <cell r="J3484" t="str">
            <v>9789866025532</v>
          </cell>
          <cell r="K3484">
            <v>2012</v>
          </cell>
          <cell r="L3484" t="str">
            <v>312. 49E9</v>
          </cell>
        </row>
        <row r="3485">
          <cell r="J3485" t="str">
            <v>9789866025570</v>
          </cell>
          <cell r="K3485">
            <v>2012</v>
          </cell>
          <cell r="L3485" t="str">
            <v>312. 49E9</v>
          </cell>
        </row>
        <row r="3486">
          <cell r="J3486" t="str">
            <v>9789866025686</v>
          </cell>
          <cell r="K3486">
            <v>2012</v>
          </cell>
          <cell r="L3486" t="str">
            <v>312. 49E9</v>
          </cell>
        </row>
        <row r="3487">
          <cell r="J3487" t="str">
            <v>9789866025624</v>
          </cell>
          <cell r="K3487">
            <v>2012</v>
          </cell>
          <cell r="L3487" t="str">
            <v>312.49P65</v>
          </cell>
        </row>
        <row r="3488">
          <cell r="J3488" t="str">
            <v>9789866025600</v>
          </cell>
          <cell r="K3488">
            <v>2012</v>
          </cell>
          <cell r="L3488" t="str">
            <v>312</v>
          </cell>
        </row>
        <row r="3489">
          <cell r="J3489" t="str">
            <v>9789866025266</v>
          </cell>
          <cell r="K3489">
            <v>2012</v>
          </cell>
          <cell r="L3489" t="str">
            <v>312.1653</v>
          </cell>
        </row>
        <row r="3490">
          <cell r="J3490" t="str">
            <v>9789866025648</v>
          </cell>
          <cell r="K3490">
            <v>2012</v>
          </cell>
          <cell r="L3490" t="str">
            <v>312.1653</v>
          </cell>
        </row>
        <row r="3491">
          <cell r="J3491" t="str">
            <v>9789866025365</v>
          </cell>
          <cell r="K3491">
            <v>2012</v>
          </cell>
          <cell r="L3491" t="str">
            <v>952.12</v>
          </cell>
        </row>
        <row r="3492">
          <cell r="J3492" t="str">
            <v>9789868871304</v>
          </cell>
          <cell r="K3492">
            <v>2012</v>
          </cell>
          <cell r="L3492" t="str">
            <v>440.6</v>
          </cell>
        </row>
        <row r="3493">
          <cell r="J3493" t="str">
            <v>9789866025808</v>
          </cell>
          <cell r="K3493">
            <v>2012</v>
          </cell>
          <cell r="L3493" t="str">
            <v>312.837</v>
          </cell>
        </row>
        <row r="3494">
          <cell r="J3494" t="str">
            <v>9789866025792</v>
          </cell>
          <cell r="K3494">
            <v>2012</v>
          </cell>
          <cell r="L3494" t="str">
            <v>312.49I38</v>
          </cell>
        </row>
        <row r="3495">
          <cell r="J3495" t="str">
            <v>9789866025730</v>
          </cell>
          <cell r="K3495">
            <v>2012</v>
          </cell>
          <cell r="L3495" t="str">
            <v xml:space="preserve">312.49S678 </v>
          </cell>
        </row>
        <row r="3496">
          <cell r="J3496" t="str">
            <v>9789868871311</v>
          </cell>
          <cell r="K3496">
            <v>2012</v>
          </cell>
          <cell r="L3496" t="str">
            <v>563.23029</v>
          </cell>
        </row>
        <row r="3497">
          <cell r="J3497" t="str">
            <v>9789866025723</v>
          </cell>
          <cell r="K3497">
            <v>2012</v>
          </cell>
          <cell r="L3497" t="str">
            <v>312.837</v>
          </cell>
        </row>
        <row r="3498">
          <cell r="J3498" t="str">
            <v>9789866025761</v>
          </cell>
          <cell r="K3498">
            <v>2012</v>
          </cell>
          <cell r="L3498" t="str">
            <v>312.1695</v>
          </cell>
        </row>
        <row r="3499">
          <cell r="J3499" t="str">
            <v>9789866025785</v>
          </cell>
          <cell r="K3499">
            <v>2012</v>
          </cell>
          <cell r="L3499" t="str">
            <v>312.49I38</v>
          </cell>
        </row>
        <row r="3500">
          <cell r="J3500" t="str">
            <v>9789866025419</v>
          </cell>
          <cell r="K3500">
            <v>2012</v>
          </cell>
          <cell r="L3500" t="str">
            <v>312.1695</v>
          </cell>
        </row>
        <row r="3501">
          <cell r="J3501" t="str">
            <v>9789866025846</v>
          </cell>
          <cell r="K3501">
            <v>2012</v>
          </cell>
          <cell r="L3501" t="str">
            <v>312.49A42</v>
          </cell>
        </row>
        <row r="3502">
          <cell r="J3502" t="str">
            <v>9789860303490</v>
          </cell>
          <cell r="K3502">
            <v>2012</v>
          </cell>
          <cell r="L3502" t="str">
            <v>919.881</v>
          </cell>
        </row>
        <row r="3503">
          <cell r="J3503" t="str">
            <v>9789860187908</v>
          </cell>
          <cell r="K3503">
            <v>2012</v>
          </cell>
          <cell r="L3503" t="str">
            <v>937</v>
          </cell>
        </row>
        <row r="3504">
          <cell r="J3504" t="str">
            <v>9789867009951</v>
          </cell>
          <cell r="K3504">
            <v>2012</v>
          </cell>
          <cell r="L3504" t="str">
            <v>907</v>
          </cell>
        </row>
        <row r="3505">
          <cell r="J3505" t="str">
            <v>9789860298697</v>
          </cell>
          <cell r="K3505">
            <v>2012</v>
          </cell>
          <cell r="L3505" t="str">
            <v>937</v>
          </cell>
        </row>
        <row r="3506">
          <cell r="J3506" t="str">
            <v>9789860181401</v>
          </cell>
          <cell r="K3506">
            <v>2012</v>
          </cell>
          <cell r="L3506" t="str">
            <v>980.1</v>
          </cell>
        </row>
        <row r="3507">
          <cell r="J3507" t="str">
            <v>9789860182873</v>
          </cell>
          <cell r="K3507">
            <v>2012</v>
          </cell>
          <cell r="L3507" t="str">
            <v>980</v>
          </cell>
        </row>
        <row r="3508">
          <cell r="J3508" t="str">
            <v>9789860297140</v>
          </cell>
          <cell r="K3508">
            <v>2012</v>
          </cell>
          <cell r="L3508" t="str">
            <v>982.07</v>
          </cell>
        </row>
        <row r="3509">
          <cell r="J3509" t="str">
            <v>9789860237665</v>
          </cell>
          <cell r="K3509">
            <v>2012</v>
          </cell>
          <cell r="L3509" t="str">
            <v>536.319</v>
          </cell>
        </row>
        <row r="3510">
          <cell r="J3510" t="str">
            <v>9789860249804</v>
          </cell>
          <cell r="K3510">
            <v>2012</v>
          </cell>
          <cell r="L3510" t="str">
            <v>737.69</v>
          </cell>
        </row>
        <row r="3511">
          <cell r="J3511" t="str">
            <v>9789860249811</v>
          </cell>
          <cell r="K3511">
            <v>2012</v>
          </cell>
          <cell r="L3511" t="str">
            <v>738.59</v>
          </cell>
        </row>
        <row r="3512">
          <cell r="J3512" t="str">
            <v>9789860294651</v>
          </cell>
          <cell r="K3512">
            <v>2012</v>
          </cell>
          <cell r="L3512" t="str">
            <v>738.39</v>
          </cell>
        </row>
        <row r="3513">
          <cell r="J3513" t="str">
            <v>9789860294668</v>
          </cell>
          <cell r="K3513">
            <v>2012</v>
          </cell>
          <cell r="L3513" t="str">
            <v>737.19</v>
          </cell>
        </row>
        <row r="3514">
          <cell r="J3514" t="str">
            <v>9789860294644</v>
          </cell>
          <cell r="K3514">
            <v>2012</v>
          </cell>
          <cell r="L3514" t="str">
            <v>737.49</v>
          </cell>
        </row>
        <row r="3515">
          <cell r="J3515" t="str">
            <v>9789860175660</v>
          </cell>
          <cell r="K3515">
            <v>2012</v>
          </cell>
          <cell r="L3515" t="str">
            <v>783.3886</v>
          </cell>
        </row>
        <row r="3516">
          <cell r="J3516" t="str">
            <v>9789860263206</v>
          </cell>
          <cell r="K3516">
            <v>2012</v>
          </cell>
          <cell r="L3516" t="str">
            <v>919.881</v>
          </cell>
        </row>
        <row r="3517">
          <cell r="J3517" t="str">
            <v>9789860209662</v>
          </cell>
          <cell r="K3517">
            <v>2012</v>
          </cell>
          <cell r="L3517" t="str">
            <v>966.5</v>
          </cell>
        </row>
        <row r="3518">
          <cell r="J3518" t="str">
            <v>9789860191066</v>
          </cell>
          <cell r="K3518">
            <v>2012</v>
          </cell>
          <cell r="L3518" t="str">
            <v>976.013</v>
          </cell>
        </row>
        <row r="3519">
          <cell r="J3519" t="str">
            <v>9789860311440</v>
          </cell>
          <cell r="K3519">
            <v>2012</v>
          </cell>
          <cell r="L3519" t="str">
            <v>987.58</v>
          </cell>
        </row>
        <row r="3520">
          <cell r="J3520" t="str">
            <v>EBK9900000424</v>
          </cell>
          <cell r="K3520">
            <v>2012</v>
          </cell>
          <cell r="L3520" t="str">
            <v>857.7</v>
          </cell>
        </row>
        <row r="3521">
          <cell r="J3521" t="str">
            <v>9789865997212</v>
          </cell>
          <cell r="K3521">
            <v>2012</v>
          </cell>
          <cell r="L3521" t="str">
            <v>528.2</v>
          </cell>
        </row>
        <row r="3522">
          <cell r="J3522" t="str">
            <v>9789865997199</v>
          </cell>
          <cell r="K3522">
            <v>2012</v>
          </cell>
          <cell r="L3522" t="str">
            <v>528.2</v>
          </cell>
        </row>
        <row r="3523">
          <cell r="J3523" t="str">
            <v>9789865997182</v>
          </cell>
          <cell r="K3523">
            <v>2012</v>
          </cell>
          <cell r="L3523" t="str">
            <v>528.2</v>
          </cell>
        </row>
        <row r="3524">
          <cell r="J3524" t="str">
            <v>9789865997175</v>
          </cell>
          <cell r="K3524">
            <v>2012</v>
          </cell>
          <cell r="L3524" t="str">
            <v>528.2</v>
          </cell>
        </row>
        <row r="3525">
          <cell r="J3525" t="str">
            <v>9789865997168</v>
          </cell>
          <cell r="K3525">
            <v>2012</v>
          </cell>
          <cell r="L3525" t="str">
            <v>528.2</v>
          </cell>
        </row>
        <row r="3526">
          <cell r="J3526" t="str">
            <v>9789865997205</v>
          </cell>
          <cell r="K3526">
            <v>2012</v>
          </cell>
          <cell r="L3526" t="str">
            <v>428.85</v>
          </cell>
        </row>
        <row r="3527">
          <cell r="J3527" t="str">
            <v>9789865997021</v>
          </cell>
          <cell r="K3527">
            <v>2012</v>
          </cell>
          <cell r="L3527" t="str">
            <v>529.61</v>
          </cell>
        </row>
        <row r="3528">
          <cell r="J3528" t="str">
            <v>9789865997038</v>
          </cell>
          <cell r="K3528">
            <v>2012</v>
          </cell>
          <cell r="L3528" t="str">
            <v>523.23</v>
          </cell>
        </row>
        <row r="3529">
          <cell r="J3529" t="str">
            <v>9789868767478</v>
          </cell>
          <cell r="K3529">
            <v>2012</v>
          </cell>
          <cell r="L3529" t="str">
            <v>877.59</v>
          </cell>
        </row>
        <row r="3530">
          <cell r="J3530" t="str">
            <v>9789868767485</v>
          </cell>
          <cell r="K3530">
            <v>2012</v>
          </cell>
          <cell r="L3530" t="str">
            <v>877.59</v>
          </cell>
        </row>
        <row r="3531">
          <cell r="J3531" t="str">
            <v>9789865997014</v>
          </cell>
          <cell r="K3531">
            <v>2012</v>
          </cell>
          <cell r="L3531" t="str">
            <v>528.2</v>
          </cell>
        </row>
        <row r="3532">
          <cell r="J3532" t="str">
            <v>9789865997007</v>
          </cell>
          <cell r="K3532">
            <v>2012</v>
          </cell>
          <cell r="L3532" t="str">
            <v>813.4</v>
          </cell>
        </row>
        <row r="3533">
          <cell r="J3533" t="str">
            <v>9789865997052</v>
          </cell>
          <cell r="K3533">
            <v>2012</v>
          </cell>
          <cell r="L3533" t="str">
            <v>855</v>
          </cell>
        </row>
        <row r="3534">
          <cell r="J3534" t="str">
            <v>9789865997083</v>
          </cell>
          <cell r="K3534">
            <v>2012</v>
          </cell>
          <cell r="L3534" t="str">
            <v>224.515</v>
          </cell>
        </row>
        <row r="3535">
          <cell r="J3535" t="str">
            <v>9789865997120</v>
          </cell>
          <cell r="K3535">
            <v>2012</v>
          </cell>
          <cell r="L3535" t="str">
            <v>813.4</v>
          </cell>
        </row>
        <row r="3536">
          <cell r="J3536" t="str">
            <v>9789865997137</v>
          </cell>
          <cell r="K3536">
            <v>2012</v>
          </cell>
          <cell r="L3536" t="str">
            <v>813.4</v>
          </cell>
        </row>
        <row r="3537">
          <cell r="J3537" t="str">
            <v>9789865997144</v>
          </cell>
          <cell r="K3537">
            <v>2012</v>
          </cell>
          <cell r="L3537" t="str">
            <v>813.4</v>
          </cell>
        </row>
        <row r="3538">
          <cell r="J3538" t="str">
            <v>9789865997236</v>
          </cell>
          <cell r="K3538">
            <v>2012</v>
          </cell>
          <cell r="L3538" t="str">
            <v>177.2</v>
          </cell>
        </row>
        <row r="3539">
          <cell r="J3539" t="str">
            <v>9789865997151</v>
          </cell>
          <cell r="K3539">
            <v>2012</v>
          </cell>
          <cell r="L3539" t="str">
            <v>813.4</v>
          </cell>
        </row>
        <row r="3540">
          <cell r="J3540" t="str">
            <v>9789868767492</v>
          </cell>
          <cell r="K3540">
            <v>2012</v>
          </cell>
          <cell r="L3540" t="str">
            <v>191.9</v>
          </cell>
        </row>
        <row r="3541">
          <cell r="J3541" t="str">
            <v>9789865997045</v>
          </cell>
          <cell r="K3541">
            <v>2012</v>
          </cell>
          <cell r="L3541" t="str">
            <v>191.9</v>
          </cell>
        </row>
        <row r="3542">
          <cell r="J3542" t="str">
            <v>9789865997113</v>
          </cell>
          <cell r="K3542">
            <v>2012</v>
          </cell>
          <cell r="L3542" t="str">
            <v>191.9</v>
          </cell>
        </row>
        <row r="3543">
          <cell r="J3543" t="str">
            <v>9789865997076</v>
          </cell>
          <cell r="K3543">
            <v>2012</v>
          </cell>
          <cell r="L3543" t="str">
            <v>871.36</v>
          </cell>
        </row>
        <row r="3544">
          <cell r="J3544" t="str">
            <v>9789865997243</v>
          </cell>
          <cell r="K3544">
            <v>2012</v>
          </cell>
          <cell r="L3544" t="str">
            <v>528.2</v>
          </cell>
        </row>
        <row r="3545">
          <cell r="J3545" t="str">
            <v>9789865997229</v>
          </cell>
          <cell r="K3545">
            <v>2012</v>
          </cell>
          <cell r="L3545" t="str">
            <v>226.6</v>
          </cell>
        </row>
        <row r="3546">
          <cell r="J3546" t="str">
            <v>9789865997250_1</v>
          </cell>
          <cell r="K3546">
            <v>2012</v>
          </cell>
          <cell r="L3546" t="str">
            <v>528.5</v>
          </cell>
        </row>
        <row r="3547">
          <cell r="J3547" t="str">
            <v>9789865997250_2</v>
          </cell>
          <cell r="K3547">
            <v>2012</v>
          </cell>
          <cell r="L3547" t="str">
            <v>528.5</v>
          </cell>
        </row>
        <row r="3548">
          <cell r="J3548" t="str">
            <v>9789865997250_3</v>
          </cell>
          <cell r="K3548">
            <v>2012</v>
          </cell>
          <cell r="L3548" t="str">
            <v>528.5</v>
          </cell>
        </row>
        <row r="3549">
          <cell r="J3549" t="str">
            <v>EBK1020000005</v>
          </cell>
          <cell r="K3549">
            <v>2012</v>
          </cell>
          <cell r="L3549" t="str">
            <v>857.83</v>
          </cell>
        </row>
        <row r="3550">
          <cell r="J3550" t="str">
            <v>9789867360342</v>
          </cell>
          <cell r="K3550">
            <v>2012</v>
          </cell>
          <cell r="L3550" t="str">
            <v>802.35</v>
          </cell>
        </row>
        <row r="3551">
          <cell r="J3551" t="str">
            <v>EBK1020000009</v>
          </cell>
          <cell r="K3551">
            <v>2012</v>
          </cell>
          <cell r="L3551" t="str">
            <v>857.7</v>
          </cell>
        </row>
        <row r="3552">
          <cell r="J3552" t="str">
            <v>9789867516664</v>
          </cell>
          <cell r="K3552">
            <v>2012</v>
          </cell>
          <cell r="L3552" t="str">
            <v>563.7</v>
          </cell>
        </row>
        <row r="3553">
          <cell r="J3553" t="str">
            <v>9789867516671</v>
          </cell>
          <cell r="K3553">
            <v>2012</v>
          </cell>
          <cell r="L3553" t="str">
            <v>563.75</v>
          </cell>
        </row>
        <row r="3554">
          <cell r="J3554" t="str">
            <v>9789867516657</v>
          </cell>
          <cell r="K3554">
            <v>2012</v>
          </cell>
          <cell r="L3554" t="str">
            <v>563.755</v>
          </cell>
        </row>
        <row r="3555">
          <cell r="J3555" t="str">
            <v>9789867516633</v>
          </cell>
          <cell r="K3555">
            <v>2012</v>
          </cell>
          <cell r="L3555" t="str">
            <v>563.76</v>
          </cell>
        </row>
        <row r="3556">
          <cell r="J3556" t="str">
            <v>9867516109</v>
          </cell>
          <cell r="K3556">
            <v>2012</v>
          </cell>
          <cell r="L3556" t="str">
            <v>563.73</v>
          </cell>
        </row>
        <row r="3557">
          <cell r="J3557" t="str">
            <v>9789867516695</v>
          </cell>
          <cell r="K3557">
            <v>2012</v>
          </cell>
          <cell r="L3557" t="str">
            <v>579.97</v>
          </cell>
        </row>
        <row r="3558">
          <cell r="J3558" t="str">
            <v>EBK9900000434</v>
          </cell>
          <cell r="K3558">
            <v>2012</v>
          </cell>
          <cell r="L3558" t="str">
            <v>312</v>
          </cell>
        </row>
        <row r="3559">
          <cell r="J3559" t="str">
            <v>EBK9900000435</v>
          </cell>
          <cell r="K3559">
            <v>2012</v>
          </cell>
          <cell r="L3559" t="str">
            <v>419</v>
          </cell>
        </row>
        <row r="3560">
          <cell r="J3560" t="str">
            <v>EBK9900000436</v>
          </cell>
          <cell r="K3560">
            <v>2012</v>
          </cell>
          <cell r="L3560" t="str">
            <v>121.22</v>
          </cell>
        </row>
        <row r="3561">
          <cell r="J3561" t="str">
            <v>9789866527289</v>
          </cell>
          <cell r="K3561">
            <v>2012</v>
          </cell>
          <cell r="L3561" t="str">
            <v>413.98</v>
          </cell>
        </row>
        <row r="3562">
          <cell r="J3562" t="str">
            <v>9789866527265</v>
          </cell>
          <cell r="K3562">
            <v>2012</v>
          </cell>
          <cell r="L3562" t="str">
            <v>538.782</v>
          </cell>
        </row>
        <row r="3563">
          <cell r="J3563" t="str">
            <v>EBK9900000538</v>
          </cell>
          <cell r="K3563">
            <v>2012</v>
          </cell>
          <cell r="L3563" t="str">
            <v>947.41</v>
          </cell>
        </row>
        <row r="3564">
          <cell r="J3564" t="str">
            <v>EBK9900000539</v>
          </cell>
          <cell r="K3564">
            <v>2012</v>
          </cell>
          <cell r="L3564" t="str">
            <v>947.41</v>
          </cell>
        </row>
        <row r="3565">
          <cell r="J3565" t="str">
            <v>9789868745650</v>
          </cell>
          <cell r="K3565">
            <v>2012</v>
          </cell>
          <cell r="L3565" t="str">
            <v>947.41</v>
          </cell>
        </row>
        <row r="3566">
          <cell r="J3566" t="str">
            <v>9789868745667</v>
          </cell>
          <cell r="K3566">
            <v>2012</v>
          </cell>
          <cell r="L3566" t="str">
            <v>947.41</v>
          </cell>
        </row>
        <row r="3567">
          <cell r="J3567" t="str">
            <v>9789868745674</v>
          </cell>
          <cell r="K3567">
            <v>2012</v>
          </cell>
          <cell r="L3567" t="str">
            <v>947.41</v>
          </cell>
        </row>
        <row r="3568">
          <cell r="J3568" t="str">
            <v>9789868745681</v>
          </cell>
          <cell r="K3568">
            <v>2012</v>
          </cell>
          <cell r="L3568" t="str">
            <v>947.41</v>
          </cell>
        </row>
        <row r="3569">
          <cell r="J3569" t="str">
            <v>9789865984168</v>
          </cell>
          <cell r="K3569">
            <v>2012</v>
          </cell>
          <cell r="L3569" t="str">
            <v>947.41</v>
          </cell>
        </row>
        <row r="3570">
          <cell r="J3570" t="str">
            <v>9789865984175</v>
          </cell>
          <cell r="K3570">
            <v>2012</v>
          </cell>
          <cell r="L3570" t="str">
            <v>947.41</v>
          </cell>
        </row>
        <row r="3571">
          <cell r="J3571" t="str">
            <v>9789865984199</v>
          </cell>
          <cell r="K3571">
            <v>2012</v>
          </cell>
          <cell r="L3571" t="str">
            <v>947.41</v>
          </cell>
        </row>
        <row r="3572">
          <cell r="J3572" t="str">
            <v>9789865984212</v>
          </cell>
          <cell r="K3572">
            <v>2012</v>
          </cell>
          <cell r="L3572" t="str">
            <v>947.41</v>
          </cell>
        </row>
        <row r="3573">
          <cell r="J3573" t="str">
            <v>9789865984229</v>
          </cell>
          <cell r="K3573">
            <v>2012</v>
          </cell>
          <cell r="L3573" t="str">
            <v>947.41</v>
          </cell>
        </row>
        <row r="3574">
          <cell r="J3574" t="str">
            <v>9789865984243</v>
          </cell>
          <cell r="K3574">
            <v>2012</v>
          </cell>
          <cell r="L3574" t="str">
            <v>947.41</v>
          </cell>
        </row>
        <row r="3575">
          <cell r="J3575" t="str">
            <v>9789865984267</v>
          </cell>
          <cell r="K3575">
            <v>2012</v>
          </cell>
          <cell r="L3575" t="str">
            <v>947.41</v>
          </cell>
        </row>
        <row r="3576">
          <cell r="J3576" t="str">
            <v>9789865984274</v>
          </cell>
          <cell r="K3576">
            <v>2012</v>
          </cell>
          <cell r="L3576" t="str">
            <v>947.41</v>
          </cell>
        </row>
        <row r="3577">
          <cell r="J3577" t="str">
            <v>9789868827028</v>
          </cell>
          <cell r="K3577">
            <v>2012</v>
          </cell>
          <cell r="L3577" t="str">
            <v>857.7</v>
          </cell>
        </row>
        <row r="3578">
          <cell r="J3578" t="str">
            <v>9789868774148</v>
          </cell>
          <cell r="K3578">
            <v>2012</v>
          </cell>
          <cell r="L3578" t="str">
            <v>752.9</v>
          </cell>
        </row>
        <row r="3579">
          <cell r="J3579" t="str">
            <v>9789575566814</v>
          </cell>
          <cell r="K3579">
            <v>2012</v>
          </cell>
          <cell r="L3579" t="str">
            <v>528.2</v>
          </cell>
        </row>
        <row r="3580">
          <cell r="J3580" t="str">
            <v>9789866131158</v>
          </cell>
          <cell r="K3580">
            <v>2012</v>
          </cell>
          <cell r="L3580" t="str">
            <v>143.8907</v>
          </cell>
        </row>
        <row r="3581">
          <cell r="J3581" t="str">
            <v>9789575566838</v>
          </cell>
          <cell r="K3581">
            <v>2012</v>
          </cell>
          <cell r="L3581" t="str">
            <v>249.887</v>
          </cell>
        </row>
        <row r="3582">
          <cell r="J3582" t="str">
            <v>9789575566791</v>
          </cell>
          <cell r="K3582">
            <v>2012</v>
          </cell>
          <cell r="L3582" t="str">
            <v>242.1</v>
          </cell>
        </row>
        <row r="3583">
          <cell r="J3583" t="str">
            <v>9789575566845</v>
          </cell>
          <cell r="K3583">
            <v>2012</v>
          </cell>
          <cell r="L3583" t="str">
            <v>244.95</v>
          </cell>
        </row>
        <row r="3584">
          <cell r="J3584" t="str">
            <v>9789866131141</v>
          </cell>
          <cell r="K3584">
            <v>2012</v>
          </cell>
          <cell r="L3584" t="str">
            <v>242</v>
          </cell>
        </row>
        <row r="3585">
          <cell r="J3585" t="str">
            <v>9789867077851</v>
          </cell>
          <cell r="K3585">
            <v>2012</v>
          </cell>
          <cell r="L3585" t="str">
            <v>244.9107</v>
          </cell>
        </row>
        <row r="3586">
          <cell r="J3586" t="str">
            <v>9789868807563</v>
          </cell>
          <cell r="K3586">
            <v>2012</v>
          </cell>
          <cell r="L3586" t="str">
            <v>731.7889</v>
          </cell>
        </row>
        <row r="3587">
          <cell r="J3587" t="str">
            <v>9789868868410</v>
          </cell>
          <cell r="K3587">
            <v>2012</v>
          </cell>
          <cell r="L3587" t="str">
            <v>962</v>
          </cell>
        </row>
        <row r="3588">
          <cell r="J3588" t="str">
            <v>9789868807556</v>
          </cell>
          <cell r="K3588">
            <v>2012</v>
          </cell>
          <cell r="L3588" t="str">
            <v>783.3886</v>
          </cell>
        </row>
        <row r="3589">
          <cell r="J3589" t="str">
            <v>9789868807594</v>
          </cell>
          <cell r="K3589">
            <v>2012</v>
          </cell>
          <cell r="L3589" t="str">
            <v>190.22</v>
          </cell>
        </row>
        <row r="3590">
          <cell r="J3590" t="str">
            <v>9789868868458</v>
          </cell>
          <cell r="K3590">
            <v>2012</v>
          </cell>
          <cell r="L3590" t="str">
            <v>855</v>
          </cell>
        </row>
        <row r="3591">
          <cell r="J3591" t="str">
            <v>9789868868427</v>
          </cell>
          <cell r="K3591">
            <v>2012</v>
          </cell>
          <cell r="L3591" t="str">
            <v>733.69</v>
          </cell>
        </row>
        <row r="3592">
          <cell r="J3592" t="str">
            <v>9789868751491</v>
          </cell>
          <cell r="K3592">
            <v>2012</v>
          </cell>
          <cell r="L3592" t="str">
            <v>490.17</v>
          </cell>
        </row>
        <row r="3593">
          <cell r="J3593" t="str">
            <v>9789868868403</v>
          </cell>
          <cell r="K3593">
            <v>2012</v>
          </cell>
          <cell r="L3593" t="str">
            <v>957.5</v>
          </cell>
        </row>
        <row r="3594">
          <cell r="J3594" t="str">
            <v>9789868766518</v>
          </cell>
          <cell r="K3594">
            <v>2012</v>
          </cell>
          <cell r="L3594" t="str">
            <v>855</v>
          </cell>
        </row>
        <row r="3595">
          <cell r="J3595" t="str">
            <v>9789868766501</v>
          </cell>
          <cell r="K3595">
            <v>2012</v>
          </cell>
          <cell r="L3595" t="str">
            <v>855</v>
          </cell>
        </row>
        <row r="3596">
          <cell r="J3596" t="str">
            <v>9789866211812</v>
          </cell>
          <cell r="K3596">
            <v>2012</v>
          </cell>
          <cell r="L3596" t="str">
            <v>177.2</v>
          </cell>
        </row>
        <row r="3597">
          <cell r="J3597" t="str">
            <v>9789868717480</v>
          </cell>
          <cell r="K3597">
            <v>2012</v>
          </cell>
          <cell r="L3597" t="str">
            <v>528.2</v>
          </cell>
        </row>
        <row r="3598">
          <cell r="J3598" t="str">
            <v>9789868797611</v>
          </cell>
          <cell r="K3598">
            <v>2012</v>
          </cell>
          <cell r="L3598" t="str">
            <v>523.23</v>
          </cell>
        </row>
        <row r="3599">
          <cell r="J3599" t="str">
            <v>9789868797604</v>
          </cell>
          <cell r="K3599">
            <v>2012</v>
          </cell>
          <cell r="L3599" t="str">
            <v>523.23</v>
          </cell>
        </row>
        <row r="3600">
          <cell r="J3600" t="str">
            <v>9789866724220</v>
          </cell>
          <cell r="K3600">
            <v>2012</v>
          </cell>
          <cell r="L3600" t="str">
            <v>552.33</v>
          </cell>
        </row>
        <row r="3601">
          <cell r="J3601" t="str">
            <v>4718050837885</v>
          </cell>
          <cell r="K3601">
            <v>2012</v>
          </cell>
          <cell r="L3601" t="str">
            <v>563.5</v>
          </cell>
        </row>
        <row r="3602">
          <cell r="J3602" t="str">
            <v>9789867042545</v>
          </cell>
          <cell r="K3602">
            <v>2012</v>
          </cell>
          <cell r="L3602" t="str">
            <v>523.38</v>
          </cell>
        </row>
        <row r="3603">
          <cell r="J3603" t="str">
            <v>9789867042569</v>
          </cell>
          <cell r="K3603">
            <v>2012</v>
          </cell>
          <cell r="L3603" t="str">
            <v>523.38</v>
          </cell>
        </row>
        <row r="3604">
          <cell r="J3604" t="str">
            <v>9789867042521</v>
          </cell>
          <cell r="K3604">
            <v>2012</v>
          </cell>
          <cell r="L3604" t="str">
            <v>523.38</v>
          </cell>
        </row>
        <row r="3605">
          <cell r="J3605" t="str">
            <v>9789867042538</v>
          </cell>
          <cell r="K3605">
            <v>2012</v>
          </cell>
          <cell r="L3605" t="str">
            <v>523.38</v>
          </cell>
        </row>
        <row r="3606">
          <cell r="J3606" t="str">
            <v>9789867042552</v>
          </cell>
          <cell r="K3606">
            <v>2012</v>
          </cell>
          <cell r="L3606" t="str">
            <v>523.38</v>
          </cell>
        </row>
        <row r="3607">
          <cell r="J3607" t="str">
            <v>9789576083860</v>
          </cell>
          <cell r="K3607">
            <v>2012</v>
          </cell>
          <cell r="L3607" t="str">
            <v>859.9</v>
          </cell>
        </row>
        <row r="3608">
          <cell r="J3608" t="str">
            <v>9789576083877</v>
          </cell>
          <cell r="K3608">
            <v>2012</v>
          </cell>
          <cell r="L3608" t="str">
            <v>859.9</v>
          </cell>
        </row>
        <row r="3609">
          <cell r="J3609" t="str">
            <v>9789576083853</v>
          </cell>
          <cell r="K3609">
            <v>2012</v>
          </cell>
          <cell r="L3609" t="str">
            <v>859.9</v>
          </cell>
        </row>
        <row r="3610">
          <cell r="J3610" t="str">
            <v>9789576083792</v>
          </cell>
          <cell r="K3610">
            <v>2012</v>
          </cell>
          <cell r="L3610" t="str">
            <v>859.6</v>
          </cell>
        </row>
        <row r="3611">
          <cell r="J3611" t="str">
            <v>9789576083815</v>
          </cell>
          <cell r="K3611">
            <v>2012</v>
          </cell>
          <cell r="L3611" t="str">
            <v>859.9</v>
          </cell>
        </row>
        <row r="3612">
          <cell r="J3612" t="str">
            <v>9789576083785</v>
          </cell>
          <cell r="K3612">
            <v>2012</v>
          </cell>
          <cell r="L3612" t="str">
            <v>859.9</v>
          </cell>
        </row>
        <row r="3613">
          <cell r="J3613" t="str">
            <v>9789576083808</v>
          </cell>
          <cell r="K3613">
            <v>2012</v>
          </cell>
          <cell r="L3613" t="str">
            <v>859.9</v>
          </cell>
        </row>
        <row r="3614">
          <cell r="J3614" t="str">
            <v>9789868779150</v>
          </cell>
          <cell r="K3614">
            <v>2012</v>
          </cell>
          <cell r="L3614" t="str">
            <v>272.92</v>
          </cell>
        </row>
        <row r="3615">
          <cell r="J3615" t="str">
            <v>9789868779112</v>
          </cell>
          <cell r="K3615">
            <v>2012</v>
          </cell>
          <cell r="L3615" t="str">
            <v>295.7</v>
          </cell>
        </row>
        <row r="3616">
          <cell r="J3616" t="str">
            <v>9789868779129</v>
          </cell>
          <cell r="K3616">
            <v>2012</v>
          </cell>
          <cell r="L3616" t="str">
            <v>429.12</v>
          </cell>
        </row>
        <row r="3617">
          <cell r="J3617" t="str">
            <v>9789868779143</v>
          </cell>
          <cell r="K3617">
            <v>2012</v>
          </cell>
          <cell r="L3617" t="str">
            <v>397.13</v>
          </cell>
        </row>
        <row r="3618">
          <cell r="J3618" t="str">
            <v>9789577866417</v>
          </cell>
          <cell r="K3618">
            <v>2012</v>
          </cell>
          <cell r="L3618" t="str">
            <v>803.17</v>
          </cell>
        </row>
        <row r="3619">
          <cell r="J3619" t="str">
            <v>9789577042989</v>
          </cell>
          <cell r="K3619">
            <v>2012</v>
          </cell>
          <cell r="L3619" t="str">
            <v>521.81802</v>
          </cell>
        </row>
        <row r="3620">
          <cell r="J3620" t="str">
            <v>9789577043283</v>
          </cell>
          <cell r="K3620">
            <v>2012</v>
          </cell>
          <cell r="L3620" t="str">
            <v>523.31</v>
          </cell>
        </row>
        <row r="3621">
          <cell r="J3621" t="str">
            <v>9789577043375</v>
          </cell>
          <cell r="K3621">
            <v>2012</v>
          </cell>
          <cell r="L3621" t="str">
            <v>523.31</v>
          </cell>
        </row>
        <row r="3622">
          <cell r="J3622" t="str">
            <v>9789868729995</v>
          </cell>
          <cell r="K3622">
            <v>2012</v>
          </cell>
          <cell r="L3622" t="str">
            <v>855</v>
          </cell>
        </row>
        <row r="3623">
          <cell r="J3623" t="str">
            <v>9789868866713</v>
          </cell>
          <cell r="K3623">
            <v>2012</v>
          </cell>
          <cell r="L3623" t="str">
            <v>177.2</v>
          </cell>
        </row>
        <row r="3624">
          <cell r="J3624" t="str">
            <v>9789868866720</v>
          </cell>
          <cell r="K3624">
            <v>2012</v>
          </cell>
          <cell r="L3624" t="str">
            <v>859.6</v>
          </cell>
        </row>
        <row r="3625">
          <cell r="J3625" t="str">
            <v>9789865956189</v>
          </cell>
          <cell r="K3625">
            <v>2012</v>
          </cell>
          <cell r="L3625" t="str">
            <v>881.357</v>
          </cell>
        </row>
        <row r="3626">
          <cell r="J3626" t="str">
            <v>9789866272622</v>
          </cell>
          <cell r="K3626">
            <v>2012</v>
          </cell>
          <cell r="L3626" t="str">
            <v>881.457</v>
          </cell>
        </row>
        <row r="3627">
          <cell r="J3627" t="str">
            <v>9789866272844</v>
          </cell>
          <cell r="K3627">
            <v>2012</v>
          </cell>
          <cell r="L3627" t="str">
            <v>881.457</v>
          </cell>
        </row>
        <row r="3628">
          <cell r="J3628" t="str">
            <v>9789866272974</v>
          </cell>
          <cell r="K3628">
            <v>2012</v>
          </cell>
          <cell r="L3628" t="str">
            <v>874.57</v>
          </cell>
        </row>
        <row r="3629">
          <cell r="J3629" t="str">
            <v>9789865956165</v>
          </cell>
          <cell r="K3629">
            <v>2012</v>
          </cell>
          <cell r="L3629" t="str">
            <v>394.911</v>
          </cell>
        </row>
        <row r="3630">
          <cell r="J3630" t="str">
            <v>9789868751934</v>
          </cell>
          <cell r="K3630">
            <v>2012</v>
          </cell>
          <cell r="L3630" t="str">
            <v>445.13</v>
          </cell>
        </row>
        <row r="3631">
          <cell r="J3631" t="str">
            <v>9789865977153</v>
          </cell>
          <cell r="K3631">
            <v>2012</v>
          </cell>
          <cell r="L3631" t="str">
            <v>733.6</v>
          </cell>
        </row>
        <row r="3632">
          <cell r="J3632" t="str">
            <v>9789865977214</v>
          </cell>
          <cell r="K3632">
            <v>2012</v>
          </cell>
          <cell r="L3632" t="str">
            <v>733.6</v>
          </cell>
        </row>
        <row r="3633">
          <cell r="J3633" t="str">
            <v>9789866549977</v>
          </cell>
          <cell r="K3633">
            <v>2012</v>
          </cell>
          <cell r="L3633" t="str">
            <v>731.759</v>
          </cell>
        </row>
        <row r="3634">
          <cell r="J3634" t="str">
            <v>9789865977016</v>
          </cell>
          <cell r="K3634">
            <v>2012</v>
          </cell>
          <cell r="L3634" t="str">
            <v>731.9</v>
          </cell>
        </row>
        <row r="3635">
          <cell r="J3635" t="str">
            <v>9789866549946</v>
          </cell>
          <cell r="K3635">
            <v>2012</v>
          </cell>
          <cell r="L3635" t="str">
            <v>733.6</v>
          </cell>
        </row>
        <row r="3636">
          <cell r="J3636" t="str">
            <v>9789865977368</v>
          </cell>
          <cell r="K3636">
            <v>2012</v>
          </cell>
          <cell r="L3636" t="str">
            <v>671.096</v>
          </cell>
        </row>
        <row r="3637">
          <cell r="J3637" t="str">
            <v>9789865977085</v>
          </cell>
          <cell r="K3637">
            <v>2012</v>
          </cell>
          <cell r="L3637" t="str">
            <v>731.7909</v>
          </cell>
        </row>
        <row r="3638">
          <cell r="J3638" t="str">
            <v>9789866549984</v>
          </cell>
          <cell r="K3638">
            <v>2012</v>
          </cell>
          <cell r="L3638" t="str">
            <v>733.6</v>
          </cell>
        </row>
        <row r="3639">
          <cell r="J3639" t="str">
            <v>9789865977139</v>
          </cell>
          <cell r="K3639">
            <v>2012</v>
          </cell>
          <cell r="L3639" t="str">
            <v>733.6</v>
          </cell>
        </row>
        <row r="3640">
          <cell r="J3640" t="str">
            <v>9789865977146</v>
          </cell>
          <cell r="K3640">
            <v>2012</v>
          </cell>
          <cell r="L3640" t="str">
            <v>733.6</v>
          </cell>
        </row>
        <row r="3641">
          <cell r="J3641" t="str">
            <v>9789865977252</v>
          </cell>
          <cell r="K3641">
            <v>2012</v>
          </cell>
          <cell r="L3641" t="str">
            <v>672.76</v>
          </cell>
        </row>
        <row r="3642">
          <cell r="J3642" t="str">
            <v>9789865977177</v>
          </cell>
          <cell r="K3642">
            <v>2012</v>
          </cell>
          <cell r="L3642" t="str">
            <v>672.096</v>
          </cell>
        </row>
        <row r="3643">
          <cell r="J3643" t="str">
            <v>9789865977429</v>
          </cell>
          <cell r="K3643">
            <v>2012</v>
          </cell>
          <cell r="L3643" t="str">
            <v>731.759</v>
          </cell>
        </row>
        <row r="3644">
          <cell r="J3644" t="str">
            <v>9789865977221</v>
          </cell>
          <cell r="K3644">
            <v>2012</v>
          </cell>
          <cell r="L3644" t="str">
            <v>733.6</v>
          </cell>
        </row>
        <row r="3645">
          <cell r="J3645" t="str">
            <v>9789865977115</v>
          </cell>
          <cell r="K3645">
            <v>2012</v>
          </cell>
          <cell r="L3645" t="str">
            <v>733.6</v>
          </cell>
        </row>
        <row r="3646">
          <cell r="J3646" t="str">
            <v>9789865977207</v>
          </cell>
          <cell r="K3646">
            <v>2012</v>
          </cell>
          <cell r="L3646" t="str">
            <v>732.7609</v>
          </cell>
        </row>
        <row r="3647">
          <cell r="J3647" t="str">
            <v>9789865977337</v>
          </cell>
          <cell r="K3647">
            <v>2012</v>
          </cell>
          <cell r="L3647" t="str">
            <v>673.869</v>
          </cell>
        </row>
        <row r="3648">
          <cell r="J3648" t="str">
            <v>9789865977092</v>
          </cell>
          <cell r="K3648">
            <v>2012</v>
          </cell>
          <cell r="L3648" t="str">
            <v>738.29</v>
          </cell>
        </row>
        <row r="3649">
          <cell r="J3649" t="str">
            <v>9789865977269</v>
          </cell>
          <cell r="K3649">
            <v>2012</v>
          </cell>
          <cell r="L3649" t="str">
            <v>742.719</v>
          </cell>
        </row>
        <row r="3650">
          <cell r="J3650" t="str">
            <v>9789865977290</v>
          </cell>
          <cell r="K3650">
            <v>2012</v>
          </cell>
          <cell r="L3650" t="str">
            <v>671.096</v>
          </cell>
        </row>
        <row r="3651">
          <cell r="J3651" t="str">
            <v>9789865977160</v>
          </cell>
          <cell r="K3651">
            <v>2012</v>
          </cell>
          <cell r="L3651" t="str">
            <v>732.7609</v>
          </cell>
        </row>
        <row r="3652">
          <cell r="J3652" t="str">
            <v>9789865977108</v>
          </cell>
          <cell r="K3652">
            <v>2012</v>
          </cell>
          <cell r="L3652" t="str">
            <v>741.719</v>
          </cell>
        </row>
        <row r="3653">
          <cell r="J3653" t="str">
            <v>9789865977245</v>
          </cell>
          <cell r="K3653">
            <v>2012</v>
          </cell>
          <cell r="L3653" t="str">
            <v>738.79</v>
          </cell>
        </row>
        <row r="3654">
          <cell r="J3654" t="str">
            <v>9789865977191</v>
          </cell>
          <cell r="K3654">
            <v>2012</v>
          </cell>
          <cell r="L3654" t="str">
            <v>733.9</v>
          </cell>
        </row>
        <row r="3655">
          <cell r="J3655" t="str">
            <v>9789865977030</v>
          </cell>
          <cell r="K3655">
            <v>2012</v>
          </cell>
          <cell r="L3655" t="str">
            <v>733.6</v>
          </cell>
        </row>
        <row r="3656">
          <cell r="J3656" t="str">
            <v>9789866549922</v>
          </cell>
          <cell r="K3656">
            <v>2012</v>
          </cell>
          <cell r="L3656" t="str">
            <v>733.9</v>
          </cell>
        </row>
        <row r="3657">
          <cell r="J3657" t="str">
            <v>9789865977351</v>
          </cell>
          <cell r="K3657">
            <v>2012</v>
          </cell>
          <cell r="L3657" t="str">
            <v>738.2719</v>
          </cell>
        </row>
        <row r="3658">
          <cell r="J3658" t="str">
            <v>9789866549953</v>
          </cell>
          <cell r="K3658">
            <v>2012</v>
          </cell>
          <cell r="L3658" t="str">
            <v>731.9</v>
          </cell>
        </row>
        <row r="3659">
          <cell r="J3659" t="str">
            <v>9789866549991</v>
          </cell>
          <cell r="K3659">
            <v>2012</v>
          </cell>
          <cell r="L3659" t="str">
            <v>742.9</v>
          </cell>
        </row>
        <row r="3660">
          <cell r="J3660" t="str">
            <v>9789865977047</v>
          </cell>
          <cell r="K3660">
            <v>2012</v>
          </cell>
          <cell r="L3660" t="str">
            <v>733.9</v>
          </cell>
        </row>
        <row r="3661">
          <cell r="J3661" t="str">
            <v>9789866549939</v>
          </cell>
          <cell r="K3661">
            <v>2012</v>
          </cell>
          <cell r="L3661" t="str">
            <v>733.9</v>
          </cell>
        </row>
        <row r="3662">
          <cell r="J3662" t="str">
            <v>9789865977122</v>
          </cell>
          <cell r="K3662">
            <v>2012</v>
          </cell>
          <cell r="L3662" t="str">
            <v>743.9</v>
          </cell>
        </row>
        <row r="3663">
          <cell r="J3663" t="str">
            <v>9789865977023</v>
          </cell>
          <cell r="K3663">
            <v>2012</v>
          </cell>
          <cell r="L3663" t="str">
            <v>673.99</v>
          </cell>
        </row>
        <row r="3664">
          <cell r="J3664" t="str">
            <v>9789865977009</v>
          </cell>
          <cell r="K3664">
            <v>2012</v>
          </cell>
          <cell r="L3664" t="str">
            <v>732.9</v>
          </cell>
        </row>
        <row r="3665">
          <cell r="J3665" t="str">
            <v>9789865977313</v>
          </cell>
          <cell r="K3665">
            <v>2012</v>
          </cell>
          <cell r="L3665" t="str">
            <v>738.2719</v>
          </cell>
        </row>
        <row r="3666">
          <cell r="J3666" t="str">
            <v>9789865977436</v>
          </cell>
          <cell r="K3666">
            <v>2012</v>
          </cell>
          <cell r="L3666" t="str">
            <v>739.629</v>
          </cell>
        </row>
        <row r="3667">
          <cell r="J3667" t="str">
            <v>9789865977283</v>
          </cell>
          <cell r="K3667">
            <v>2012</v>
          </cell>
          <cell r="L3667" t="str">
            <v>672.0969</v>
          </cell>
        </row>
        <row r="3668">
          <cell r="J3668" t="str">
            <v>9789865977412</v>
          </cell>
          <cell r="K3668">
            <v>2012</v>
          </cell>
          <cell r="L3668" t="str">
            <v>731.72609</v>
          </cell>
        </row>
        <row r="3669">
          <cell r="J3669" t="str">
            <v>9789865977399</v>
          </cell>
          <cell r="K3669">
            <v>2012</v>
          </cell>
          <cell r="L3669" t="str">
            <v>744.89</v>
          </cell>
        </row>
        <row r="3670">
          <cell r="J3670" t="str">
            <v>9789865977405</v>
          </cell>
          <cell r="K3670">
            <v>2012</v>
          </cell>
          <cell r="L3670" t="str">
            <v>745.09</v>
          </cell>
        </row>
        <row r="3671">
          <cell r="J3671" t="str">
            <v>9789865977306</v>
          </cell>
          <cell r="K3671">
            <v>2012</v>
          </cell>
          <cell r="L3671" t="str">
            <v>745.719</v>
          </cell>
        </row>
        <row r="3672">
          <cell r="J3672" t="str">
            <v>9789866549960</v>
          </cell>
          <cell r="K3672">
            <v>2012</v>
          </cell>
          <cell r="L3672" t="str">
            <v>732.9</v>
          </cell>
        </row>
        <row r="3673">
          <cell r="J3673" t="str">
            <v>9789865977184</v>
          </cell>
          <cell r="K3673">
            <v>2012</v>
          </cell>
          <cell r="L3673" t="str">
            <v>733.6</v>
          </cell>
        </row>
        <row r="3674">
          <cell r="J3674" t="str">
            <v>9789865977320</v>
          </cell>
          <cell r="K3674">
            <v>2012</v>
          </cell>
          <cell r="L3674" t="str">
            <v>733.6</v>
          </cell>
        </row>
        <row r="3675">
          <cell r="J3675" t="str">
            <v>9789868767119</v>
          </cell>
          <cell r="K3675">
            <v>2012</v>
          </cell>
          <cell r="L3675" t="str">
            <v>887.257</v>
          </cell>
        </row>
        <row r="3676">
          <cell r="J3676" t="str">
            <v>9789868690868</v>
          </cell>
          <cell r="K3676">
            <v>2012</v>
          </cell>
          <cell r="L3676" t="str">
            <v>857.7</v>
          </cell>
        </row>
        <row r="3677">
          <cell r="J3677" t="str">
            <v>9789868690875</v>
          </cell>
          <cell r="K3677">
            <v>2012</v>
          </cell>
          <cell r="L3677" t="str">
            <v>989.2</v>
          </cell>
        </row>
        <row r="3678">
          <cell r="J3678" t="str">
            <v>9789868767133</v>
          </cell>
          <cell r="K3678">
            <v>2012</v>
          </cell>
          <cell r="L3678" t="str">
            <v>873.59</v>
          </cell>
        </row>
        <row r="3679">
          <cell r="J3679" t="str">
            <v>9789868767126</v>
          </cell>
          <cell r="K3679">
            <v>2012</v>
          </cell>
          <cell r="L3679" t="str">
            <v>874.57</v>
          </cell>
        </row>
        <row r="3680">
          <cell r="J3680" t="str">
            <v>9789868690882</v>
          </cell>
          <cell r="K3680">
            <v>2012</v>
          </cell>
          <cell r="L3680" t="str">
            <v>854.6</v>
          </cell>
        </row>
        <row r="3681">
          <cell r="J3681" t="str">
            <v>9789868767102</v>
          </cell>
          <cell r="K3681">
            <v>2012</v>
          </cell>
          <cell r="L3681" t="str">
            <v>548.33</v>
          </cell>
        </row>
        <row r="3682">
          <cell r="J3682" t="str">
            <v>9789862641248</v>
          </cell>
          <cell r="K3682">
            <v>2012</v>
          </cell>
          <cell r="L3682" t="str">
            <v>480.25</v>
          </cell>
        </row>
        <row r="3683">
          <cell r="J3683" t="str">
            <v>9789862641408</v>
          </cell>
          <cell r="K3683">
            <v>2012</v>
          </cell>
          <cell r="L3683" t="str">
            <v>484</v>
          </cell>
        </row>
        <row r="3684">
          <cell r="J3684" t="str">
            <v>9789862641415</v>
          </cell>
          <cell r="K3684">
            <v>2012</v>
          </cell>
          <cell r="L3684" t="str">
            <v>484</v>
          </cell>
        </row>
        <row r="3685">
          <cell r="J3685" t="str">
            <v>9789862641422</v>
          </cell>
          <cell r="K3685">
            <v>2012</v>
          </cell>
          <cell r="L3685" t="str">
            <v>484</v>
          </cell>
        </row>
        <row r="3686">
          <cell r="J3686" t="str">
            <v>9789862641446</v>
          </cell>
          <cell r="K3686">
            <v>2012</v>
          </cell>
          <cell r="L3686" t="str">
            <v>484</v>
          </cell>
        </row>
        <row r="3687">
          <cell r="J3687" t="str">
            <v>9789862641453</v>
          </cell>
          <cell r="K3687">
            <v>2012</v>
          </cell>
          <cell r="L3687" t="str">
            <v>484</v>
          </cell>
        </row>
        <row r="3688">
          <cell r="J3688" t="str">
            <v>9789576967177</v>
          </cell>
          <cell r="K3688">
            <v>2012</v>
          </cell>
          <cell r="L3688" t="str">
            <v>928</v>
          </cell>
        </row>
        <row r="3689">
          <cell r="J3689" t="str">
            <v>9789868680975</v>
          </cell>
          <cell r="K3689">
            <v>2011</v>
          </cell>
          <cell r="L3689" t="str">
            <v>541.627</v>
          </cell>
        </row>
        <row r="3690">
          <cell r="J3690" t="str">
            <v>9789866544774</v>
          </cell>
          <cell r="K3690">
            <v>2011</v>
          </cell>
          <cell r="L3690" t="str">
            <v>859.6</v>
          </cell>
        </row>
        <row r="3691">
          <cell r="J3691" t="str">
            <v>9789861921181</v>
          </cell>
          <cell r="K3691">
            <v>2011</v>
          </cell>
          <cell r="L3691" t="str">
            <v>994.6</v>
          </cell>
        </row>
        <row r="3692">
          <cell r="J3692" t="str">
            <v>9789868751477</v>
          </cell>
          <cell r="K3692">
            <v>2011</v>
          </cell>
          <cell r="L3692" t="str">
            <v>425.7</v>
          </cell>
        </row>
        <row r="3693">
          <cell r="J3693" t="str">
            <v>9789866617300</v>
          </cell>
          <cell r="K3693">
            <v>2011</v>
          </cell>
          <cell r="L3693" t="str">
            <v>563.5</v>
          </cell>
        </row>
        <row r="3694">
          <cell r="J3694" t="str">
            <v>9789862711040</v>
          </cell>
          <cell r="K3694">
            <v>2011</v>
          </cell>
          <cell r="L3694" t="str">
            <v>859.6</v>
          </cell>
        </row>
        <row r="3695">
          <cell r="J3695" t="str">
            <v>9789867468543</v>
          </cell>
          <cell r="K3695">
            <v>2011</v>
          </cell>
          <cell r="L3695" t="str">
            <v>520.943</v>
          </cell>
        </row>
        <row r="3696">
          <cell r="J3696" t="str">
            <v>9789867468642</v>
          </cell>
          <cell r="K3696">
            <v>2011</v>
          </cell>
          <cell r="L3696" t="str">
            <v>528.2</v>
          </cell>
        </row>
        <row r="3697">
          <cell r="J3697" t="str">
            <v>9789867468734</v>
          </cell>
          <cell r="K3697">
            <v>2011</v>
          </cell>
          <cell r="L3697" t="str">
            <v>523.13</v>
          </cell>
        </row>
        <row r="3698">
          <cell r="J3698" t="str">
            <v>9789862710388</v>
          </cell>
          <cell r="K3698">
            <v>2011</v>
          </cell>
          <cell r="L3698" t="str">
            <v>528.2</v>
          </cell>
        </row>
        <row r="3699">
          <cell r="J3699" t="str">
            <v>9789575566616</v>
          </cell>
          <cell r="K3699">
            <v>2011</v>
          </cell>
          <cell r="L3699" t="str">
            <v>241.01</v>
          </cell>
        </row>
        <row r="3700">
          <cell r="J3700" t="str">
            <v>9789576967009</v>
          </cell>
          <cell r="K3700">
            <v>2011</v>
          </cell>
          <cell r="L3700" t="str">
            <v>411.3</v>
          </cell>
        </row>
        <row r="3701">
          <cell r="J3701" t="str">
            <v>9789868737242</v>
          </cell>
          <cell r="K3701">
            <v>2011</v>
          </cell>
          <cell r="L3701" t="str">
            <v>496.5</v>
          </cell>
        </row>
        <row r="3702">
          <cell r="J3702" t="str">
            <v>9789861577913</v>
          </cell>
          <cell r="K3702">
            <v>2011</v>
          </cell>
          <cell r="L3702" t="str">
            <v>494.35</v>
          </cell>
        </row>
        <row r="3703">
          <cell r="J3703" t="str">
            <v>9789579554756</v>
          </cell>
          <cell r="K3703">
            <v>2011</v>
          </cell>
          <cell r="L3703" t="str">
            <v>710</v>
          </cell>
        </row>
        <row r="3704">
          <cell r="J3704" t="str">
            <v>9789579554763</v>
          </cell>
          <cell r="K3704">
            <v>2011</v>
          </cell>
          <cell r="L3704" t="str">
            <v>710</v>
          </cell>
        </row>
        <row r="3705">
          <cell r="J3705" t="str">
            <v>9789579554787</v>
          </cell>
          <cell r="K3705">
            <v>2011</v>
          </cell>
          <cell r="L3705" t="str">
            <v>710</v>
          </cell>
        </row>
        <row r="3706">
          <cell r="J3706" t="str">
            <v>9789579554794</v>
          </cell>
          <cell r="K3706">
            <v>2011</v>
          </cell>
          <cell r="L3706" t="str">
            <v>710</v>
          </cell>
        </row>
        <row r="3707">
          <cell r="J3707" t="str">
            <v>9789579554770</v>
          </cell>
          <cell r="K3707">
            <v>2011</v>
          </cell>
          <cell r="L3707" t="str">
            <v>710</v>
          </cell>
        </row>
        <row r="3708">
          <cell r="J3708" t="str">
            <v>9789866211256</v>
          </cell>
          <cell r="K3708">
            <v>2011</v>
          </cell>
          <cell r="L3708" t="str">
            <v>418.915</v>
          </cell>
        </row>
        <row r="3709">
          <cell r="J3709" t="str">
            <v>9789868639928</v>
          </cell>
          <cell r="K3709">
            <v>2011</v>
          </cell>
          <cell r="L3709" t="str">
            <v>857.7</v>
          </cell>
        </row>
        <row r="3710">
          <cell r="J3710" t="str">
            <v>9789866370755</v>
          </cell>
          <cell r="K3710">
            <v>2011</v>
          </cell>
          <cell r="L3710" t="str">
            <v>567</v>
          </cell>
        </row>
        <row r="3711">
          <cell r="J3711" t="str">
            <v>9789868429772</v>
          </cell>
          <cell r="K3711">
            <v>2011</v>
          </cell>
          <cell r="L3711" t="str">
            <v>628.62</v>
          </cell>
        </row>
        <row r="3712">
          <cell r="J3712" t="str">
            <v>9789868429758</v>
          </cell>
          <cell r="K3712">
            <v>2011</v>
          </cell>
          <cell r="L3712" t="str">
            <v>628.62</v>
          </cell>
        </row>
        <row r="3713">
          <cell r="J3713" t="str">
            <v>9789866544644</v>
          </cell>
          <cell r="K3713">
            <v>2011</v>
          </cell>
          <cell r="L3713" t="str">
            <v>859.6</v>
          </cell>
        </row>
        <row r="3714">
          <cell r="J3714" t="str">
            <v>9789579201483</v>
          </cell>
          <cell r="K3714">
            <v>2011</v>
          </cell>
          <cell r="L3714" t="str">
            <v>410.9931</v>
          </cell>
        </row>
        <row r="3715">
          <cell r="J3715" t="str">
            <v>9789867025616</v>
          </cell>
          <cell r="K3715">
            <v>2011</v>
          </cell>
          <cell r="L3715" t="str">
            <v>805.189</v>
          </cell>
        </row>
        <row r="3716">
          <cell r="J3716" t="str">
            <v>9789867025623</v>
          </cell>
          <cell r="K3716">
            <v>2011</v>
          </cell>
          <cell r="L3716" t="str">
            <v>805.189</v>
          </cell>
        </row>
        <row r="3717">
          <cell r="J3717" t="str">
            <v>9789867120359</v>
          </cell>
          <cell r="K3717">
            <v>2011</v>
          </cell>
          <cell r="L3717" t="str">
            <v>779.9</v>
          </cell>
        </row>
        <row r="3718">
          <cell r="J3718" t="str">
            <v>9789570837421</v>
          </cell>
          <cell r="K3718">
            <v>2011</v>
          </cell>
          <cell r="L3718" t="str">
            <v>494.35</v>
          </cell>
        </row>
        <row r="3719">
          <cell r="J3719" t="str">
            <v>9789575748128</v>
          </cell>
          <cell r="K3719">
            <v>2011</v>
          </cell>
          <cell r="L3719" t="str">
            <v>987.013</v>
          </cell>
        </row>
        <row r="3720">
          <cell r="J3720" t="str">
            <v>9789575748388</v>
          </cell>
          <cell r="K3720">
            <v>2011</v>
          </cell>
          <cell r="L3720" t="str">
            <v>859.6</v>
          </cell>
        </row>
        <row r="3721">
          <cell r="J3721" t="str">
            <v>9789866271441</v>
          </cell>
          <cell r="K3721">
            <v>2011</v>
          </cell>
          <cell r="L3721" t="str">
            <v>915.2</v>
          </cell>
        </row>
        <row r="3722">
          <cell r="J3722" t="str">
            <v>9789862710104</v>
          </cell>
          <cell r="K3722">
            <v>2011</v>
          </cell>
          <cell r="L3722" t="str">
            <v>544.37</v>
          </cell>
        </row>
        <row r="3723">
          <cell r="J3723" t="str">
            <v>9789861774176</v>
          </cell>
          <cell r="K3723">
            <v>2011</v>
          </cell>
          <cell r="L3723" t="str">
            <v>544.2933</v>
          </cell>
        </row>
        <row r="3724">
          <cell r="J3724" t="str">
            <v>9789861774794</v>
          </cell>
          <cell r="K3724">
            <v>2011</v>
          </cell>
          <cell r="L3724" t="str">
            <v>783.324</v>
          </cell>
        </row>
        <row r="3725">
          <cell r="J3725" t="str">
            <v>9789868653436</v>
          </cell>
          <cell r="K3725">
            <v>2011</v>
          </cell>
          <cell r="L3725" t="str">
            <v>177</v>
          </cell>
        </row>
        <row r="3726">
          <cell r="J3726" t="str">
            <v>9789862900932</v>
          </cell>
          <cell r="K3726">
            <v>2011</v>
          </cell>
          <cell r="L3726" t="str">
            <v>857.7</v>
          </cell>
        </row>
        <row r="3727">
          <cell r="J3727" t="str">
            <v>9789866137051</v>
          </cell>
          <cell r="K3727">
            <v>2011</v>
          </cell>
          <cell r="L3727" t="str">
            <v>713.1</v>
          </cell>
        </row>
        <row r="3728">
          <cell r="J3728" t="str">
            <v>9789866145124</v>
          </cell>
          <cell r="K3728">
            <v>2011</v>
          </cell>
          <cell r="L3728" t="str">
            <v>413</v>
          </cell>
        </row>
        <row r="3729">
          <cell r="J3729" t="str">
            <v>9789575748135</v>
          </cell>
          <cell r="K3729">
            <v>2011</v>
          </cell>
          <cell r="L3729" t="str">
            <v>610.9</v>
          </cell>
        </row>
        <row r="3730">
          <cell r="J3730" t="str">
            <v>9789575748142</v>
          </cell>
          <cell r="K3730">
            <v>2011</v>
          </cell>
          <cell r="L3730" t="str">
            <v>610.9</v>
          </cell>
        </row>
        <row r="3731">
          <cell r="J3731" t="str">
            <v>9789575748159</v>
          </cell>
          <cell r="K3731">
            <v>2011</v>
          </cell>
          <cell r="L3731" t="str">
            <v>610.9</v>
          </cell>
        </row>
        <row r="3732">
          <cell r="J3732" t="str">
            <v>9789575748333</v>
          </cell>
          <cell r="K3732">
            <v>2011</v>
          </cell>
          <cell r="L3732" t="str">
            <v>982.582</v>
          </cell>
        </row>
        <row r="3733">
          <cell r="J3733" t="str">
            <v>9789575748319</v>
          </cell>
          <cell r="K3733">
            <v>2011</v>
          </cell>
          <cell r="L3733" t="str">
            <v>802.7</v>
          </cell>
        </row>
        <row r="3734">
          <cell r="J3734" t="str">
            <v>9789575748371</v>
          </cell>
          <cell r="K3734">
            <v>2011</v>
          </cell>
          <cell r="L3734" t="str">
            <v>855</v>
          </cell>
        </row>
        <row r="3735">
          <cell r="J3735" t="str">
            <v>9789575748265</v>
          </cell>
          <cell r="K3735">
            <v>2011</v>
          </cell>
          <cell r="L3735" t="str">
            <v>859.7</v>
          </cell>
        </row>
        <row r="3736">
          <cell r="J3736" t="str">
            <v>9789575748166</v>
          </cell>
          <cell r="K3736">
            <v>2011</v>
          </cell>
          <cell r="L3736" t="str">
            <v>831</v>
          </cell>
        </row>
        <row r="3737">
          <cell r="J3737" t="str">
            <v>9789575747657</v>
          </cell>
          <cell r="K3737">
            <v>2011</v>
          </cell>
          <cell r="L3737" t="str">
            <v>782.1</v>
          </cell>
        </row>
        <row r="3738">
          <cell r="J3738" t="str">
            <v>9789575748364</v>
          </cell>
          <cell r="K3738">
            <v>2011</v>
          </cell>
          <cell r="L3738" t="str">
            <v>859.6</v>
          </cell>
        </row>
        <row r="3739">
          <cell r="J3739" t="str">
            <v>9789866137280</v>
          </cell>
          <cell r="K3739">
            <v>2011</v>
          </cell>
          <cell r="L3739" t="str">
            <v>544.328</v>
          </cell>
        </row>
        <row r="3740">
          <cell r="J3740" t="str">
            <v>9789575658953</v>
          </cell>
          <cell r="K3740">
            <v>2011</v>
          </cell>
          <cell r="L3740" t="str">
            <v>413.98</v>
          </cell>
        </row>
        <row r="3741">
          <cell r="J3741" t="str">
            <v>9789574514809</v>
          </cell>
          <cell r="K3741">
            <v>2011</v>
          </cell>
          <cell r="L3741" t="str">
            <v>859.6</v>
          </cell>
        </row>
        <row r="3742">
          <cell r="J3742" t="str">
            <v>9789576598623</v>
          </cell>
          <cell r="K3742">
            <v>2011</v>
          </cell>
          <cell r="L3742" t="str">
            <v>857.7</v>
          </cell>
        </row>
        <row r="3743">
          <cell r="J3743" t="str">
            <v>9789577043986</v>
          </cell>
          <cell r="K3743">
            <v>2011</v>
          </cell>
          <cell r="L3743" t="str">
            <v>521.8131</v>
          </cell>
        </row>
        <row r="3744">
          <cell r="J3744" t="str">
            <v>9789577043092</v>
          </cell>
          <cell r="K3744">
            <v>2011</v>
          </cell>
          <cell r="L3744" t="str">
            <v>521.8131</v>
          </cell>
        </row>
        <row r="3745">
          <cell r="J3745" t="str">
            <v>9789866216961</v>
          </cell>
          <cell r="K3745">
            <v>2011</v>
          </cell>
          <cell r="L3745" t="str">
            <v>525.619</v>
          </cell>
        </row>
        <row r="3746">
          <cell r="J3746" t="str">
            <v>9789868639935</v>
          </cell>
          <cell r="K3746">
            <v>2011</v>
          </cell>
          <cell r="L3746" t="str">
            <v>242.4207</v>
          </cell>
        </row>
        <row r="3747">
          <cell r="J3747" t="str">
            <v>9789868502093</v>
          </cell>
          <cell r="K3747">
            <v>2011</v>
          </cell>
          <cell r="L3747" t="str">
            <v>874.57</v>
          </cell>
        </row>
        <row r="3748">
          <cell r="J3748" t="str">
            <v>9789571353715</v>
          </cell>
          <cell r="K3748">
            <v>2011</v>
          </cell>
          <cell r="L3748" t="str">
            <v>415.934</v>
          </cell>
        </row>
        <row r="3749">
          <cell r="J3749" t="str">
            <v>9789862015353</v>
          </cell>
          <cell r="K3749">
            <v>2011</v>
          </cell>
          <cell r="L3749" t="str">
            <v>312.32J3</v>
          </cell>
        </row>
        <row r="3750">
          <cell r="J3750" t="str">
            <v>9789868751903</v>
          </cell>
          <cell r="K3750">
            <v>2011</v>
          </cell>
          <cell r="L3750" t="str">
            <v>176.15</v>
          </cell>
        </row>
        <row r="3751">
          <cell r="J3751" t="str">
            <v>9789866272707</v>
          </cell>
          <cell r="K3751">
            <v>2011</v>
          </cell>
          <cell r="L3751" t="str">
            <v>802.18</v>
          </cell>
        </row>
        <row r="3752">
          <cell r="J3752" t="str">
            <v>9789868691841</v>
          </cell>
          <cell r="K3752">
            <v>2011</v>
          </cell>
          <cell r="L3752" t="str">
            <v>177.2</v>
          </cell>
        </row>
        <row r="3753">
          <cell r="J3753" t="str">
            <v>9789866436284</v>
          </cell>
          <cell r="K3753">
            <v>2011</v>
          </cell>
          <cell r="L3753" t="str">
            <v>175.9</v>
          </cell>
        </row>
        <row r="3754">
          <cell r="J3754" t="str">
            <v>9789866436253</v>
          </cell>
          <cell r="K3754">
            <v>2011</v>
          </cell>
          <cell r="L3754" t="str">
            <v>224.517</v>
          </cell>
        </row>
        <row r="3755">
          <cell r="J3755" t="str">
            <v>9789571353463</v>
          </cell>
          <cell r="K3755">
            <v>2011</v>
          </cell>
          <cell r="L3755" t="str">
            <v>494.2</v>
          </cell>
        </row>
        <row r="3756">
          <cell r="J3756" t="str">
            <v>9789570839173</v>
          </cell>
          <cell r="K3756">
            <v>2011</v>
          </cell>
          <cell r="L3756" t="str">
            <v>477</v>
          </cell>
        </row>
        <row r="3757">
          <cell r="J3757" t="str">
            <v>9789868737211</v>
          </cell>
          <cell r="K3757">
            <v>2011</v>
          </cell>
          <cell r="L3757" t="str">
            <v>494.35</v>
          </cell>
        </row>
        <row r="3758">
          <cell r="J3758" t="str">
            <v>9789576937675</v>
          </cell>
          <cell r="K3758">
            <v>2011</v>
          </cell>
          <cell r="L3758" t="str">
            <v>528.2</v>
          </cell>
        </row>
        <row r="3759">
          <cell r="J3759" t="str">
            <v>9789868737235</v>
          </cell>
          <cell r="K3759">
            <v>2011</v>
          </cell>
          <cell r="L3759" t="str">
            <v>177.2</v>
          </cell>
        </row>
        <row r="3760">
          <cell r="J3760" t="str">
            <v>9789862901984</v>
          </cell>
          <cell r="K3760">
            <v>2011</v>
          </cell>
          <cell r="L3760" t="str">
            <v>857.9</v>
          </cell>
        </row>
        <row r="3761">
          <cell r="J3761" t="str">
            <v>9789860276244</v>
          </cell>
          <cell r="K3761">
            <v>2011</v>
          </cell>
          <cell r="L3761" t="str">
            <v>733.6</v>
          </cell>
        </row>
        <row r="3762">
          <cell r="J3762" t="str">
            <v>9789862901434</v>
          </cell>
          <cell r="K3762">
            <v>2011</v>
          </cell>
          <cell r="L3762" t="str">
            <v>857.7</v>
          </cell>
        </row>
        <row r="3763">
          <cell r="J3763" t="str">
            <v>9789862901069</v>
          </cell>
          <cell r="K3763">
            <v>2011</v>
          </cell>
          <cell r="L3763" t="str">
            <v>857.9</v>
          </cell>
        </row>
        <row r="3764">
          <cell r="J3764" t="str">
            <v>9789866544835</v>
          </cell>
          <cell r="K3764">
            <v>2011</v>
          </cell>
          <cell r="L3764" t="str">
            <v>859.6</v>
          </cell>
        </row>
        <row r="3765">
          <cell r="J3765" t="str">
            <v>9789866544873</v>
          </cell>
          <cell r="K3765">
            <v>2011</v>
          </cell>
          <cell r="L3765" t="str">
            <v>859.6</v>
          </cell>
        </row>
        <row r="3766">
          <cell r="J3766" t="str">
            <v>9789866544750</v>
          </cell>
          <cell r="K3766">
            <v>2011</v>
          </cell>
          <cell r="L3766" t="str">
            <v>859.6</v>
          </cell>
        </row>
        <row r="3767">
          <cell r="J3767" t="str">
            <v>9789866544859</v>
          </cell>
          <cell r="K3767">
            <v>2011</v>
          </cell>
          <cell r="L3767" t="str">
            <v>859.6</v>
          </cell>
        </row>
        <row r="3768">
          <cell r="J3768" t="str">
            <v>9789866544866</v>
          </cell>
          <cell r="K3768">
            <v>2011</v>
          </cell>
          <cell r="L3768" t="str">
            <v>859.6</v>
          </cell>
        </row>
        <row r="3769">
          <cell r="J3769" t="str">
            <v>9789866544668</v>
          </cell>
          <cell r="K3769">
            <v>2011</v>
          </cell>
          <cell r="L3769" t="str">
            <v>859.6</v>
          </cell>
        </row>
        <row r="3770">
          <cell r="J3770" t="str">
            <v>9789866544767</v>
          </cell>
          <cell r="K3770">
            <v>2011</v>
          </cell>
          <cell r="L3770" t="str">
            <v>859.6</v>
          </cell>
        </row>
        <row r="3771">
          <cell r="J3771" t="str">
            <v>9789868425057</v>
          </cell>
          <cell r="K3771">
            <v>2011</v>
          </cell>
          <cell r="L3771" t="str">
            <v>523.38</v>
          </cell>
        </row>
        <row r="3772">
          <cell r="J3772" t="str">
            <v>9789868425040</v>
          </cell>
          <cell r="K3772">
            <v>2011</v>
          </cell>
          <cell r="L3772" t="str">
            <v>523.38</v>
          </cell>
        </row>
        <row r="3773">
          <cell r="J3773" t="str">
            <v>9789577484567</v>
          </cell>
          <cell r="K3773">
            <v>2011</v>
          </cell>
          <cell r="L3773" t="str">
            <v>525.6</v>
          </cell>
        </row>
        <row r="3774">
          <cell r="J3774" t="str">
            <v>9789576598470</v>
          </cell>
          <cell r="K3774">
            <v>2011</v>
          </cell>
          <cell r="L3774" t="str">
            <v>292.96</v>
          </cell>
        </row>
        <row r="3775">
          <cell r="J3775" t="str">
            <v>9789862430514</v>
          </cell>
          <cell r="K3775">
            <v>2011</v>
          </cell>
          <cell r="L3775" t="str">
            <v>420.3</v>
          </cell>
        </row>
        <row r="3776">
          <cell r="J3776" t="str">
            <v>9789862430538</v>
          </cell>
          <cell r="K3776">
            <v>2011</v>
          </cell>
          <cell r="L3776" t="str">
            <v>192.31</v>
          </cell>
        </row>
        <row r="3777">
          <cell r="J3777" t="str">
            <v>9789862430521</v>
          </cell>
          <cell r="K3777">
            <v>2011</v>
          </cell>
          <cell r="L3777" t="str">
            <v>523.13</v>
          </cell>
        </row>
        <row r="3778">
          <cell r="J3778" t="str">
            <v>9789574514786</v>
          </cell>
          <cell r="K3778">
            <v>2011</v>
          </cell>
          <cell r="L3778" t="str">
            <v>859.6</v>
          </cell>
        </row>
        <row r="3779">
          <cell r="J3779" t="str">
            <v>9789861781761</v>
          </cell>
          <cell r="K3779">
            <v>2011</v>
          </cell>
          <cell r="L3779" t="str">
            <v>876.57</v>
          </cell>
        </row>
        <row r="3780">
          <cell r="J3780" t="str">
            <v>9789861781976</v>
          </cell>
          <cell r="K3780">
            <v>2011</v>
          </cell>
          <cell r="L3780" t="str">
            <v>876.57</v>
          </cell>
        </row>
        <row r="3781">
          <cell r="J3781" t="str">
            <v>9789861781846</v>
          </cell>
          <cell r="K3781">
            <v>2011</v>
          </cell>
          <cell r="L3781" t="str">
            <v>876.57</v>
          </cell>
        </row>
        <row r="3782">
          <cell r="J3782" t="str">
            <v>9789861781891</v>
          </cell>
          <cell r="K3782">
            <v>2011</v>
          </cell>
          <cell r="L3782" t="str">
            <v>876.57</v>
          </cell>
        </row>
        <row r="3783">
          <cell r="J3783" t="str">
            <v>9789861781747</v>
          </cell>
          <cell r="K3783">
            <v>2011</v>
          </cell>
          <cell r="L3783" t="str">
            <v>876.57</v>
          </cell>
        </row>
        <row r="3784">
          <cell r="J3784" t="str">
            <v>9789861781990</v>
          </cell>
          <cell r="K3784">
            <v>2011</v>
          </cell>
          <cell r="L3784" t="str">
            <v>876.57</v>
          </cell>
        </row>
        <row r="3785">
          <cell r="J3785" t="str">
            <v>9789861782089</v>
          </cell>
          <cell r="K3785">
            <v>2011</v>
          </cell>
          <cell r="L3785" t="str">
            <v>876.57</v>
          </cell>
        </row>
        <row r="3786">
          <cell r="J3786" t="str">
            <v>9789861782126</v>
          </cell>
          <cell r="K3786">
            <v>2011</v>
          </cell>
          <cell r="L3786" t="str">
            <v>876.57</v>
          </cell>
        </row>
        <row r="3787">
          <cell r="J3787" t="str">
            <v>9789866544743</v>
          </cell>
          <cell r="K3787">
            <v>2011</v>
          </cell>
          <cell r="L3787" t="str">
            <v>859.6</v>
          </cell>
        </row>
        <row r="3788">
          <cell r="J3788" t="str">
            <v>9789861774695</v>
          </cell>
          <cell r="K3788">
            <v>2011</v>
          </cell>
          <cell r="L3788" t="str">
            <v>539.133</v>
          </cell>
        </row>
        <row r="3789">
          <cell r="J3789" t="str">
            <v>9789576598296</v>
          </cell>
          <cell r="K3789">
            <v>2011</v>
          </cell>
          <cell r="L3789" t="str">
            <v>296</v>
          </cell>
        </row>
        <row r="3790">
          <cell r="J3790" t="str">
            <v>9789577324047</v>
          </cell>
          <cell r="K3790">
            <v>2011</v>
          </cell>
          <cell r="L3790" t="str">
            <v>501.2</v>
          </cell>
        </row>
        <row r="3791">
          <cell r="J3791" t="str">
            <v>9789868680937</v>
          </cell>
          <cell r="K3791">
            <v>2011</v>
          </cell>
          <cell r="L3791" t="str">
            <v>528.2</v>
          </cell>
        </row>
        <row r="3792">
          <cell r="J3792" t="str">
            <v>9789868738058</v>
          </cell>
          <cell r="K3792">
            <v>2011</v>
          </cell>
          <cell r="L3792" t="str">
            <v>410.1636</v>
          </cell>
        </row>
        <row r="3793">
          <cell r="J3793" t="str">
            <v>9789862620472</v>
          </cell>
          <cell r="K3793">
            <v>2011</v>
          </cell>
          <cell r="L3793" t="str">
            <v>496.014</v>
          </cell>
        </row>
        <row r="3794">
          <cell r="J3794" t="str">
            <v>9789576937668</v>
          </cell>
          <cell r="K3794">
            <v>2011</v>
          </cell>
          <cell r="L3794" t="str">
            <v>742.713</v>
          </cell>
        </row>
        <row r="3795">
          <cell r="J3795" t="str">
            <v>9789861774787</v>
          </cell>
          <cell r="K3795">
            <v>2011</v>
          </cell>
          <cell r="L3795" t="str">
            <v>435.2025</v>
          </cell>
        </row>
        <row r="3796">
          <cell r="J3796" t="str">
            <v>9789868738027</v>
          </cell>
          <cell r="K3796">
            <v>2011</v>
          </cell>
          <cell r="L3796" t="str">
            <v>544.7</v>
          </cell>
        </row>
        <row r="3797">
          <cell r="J3797" t="str">
            <v>9789574514793</v>
          </cell>
          <cell r="K3797">
            <v>2011</v>
          </cell>
          <cell r="L3797" t="str">
            <v>523.313</v>
          </cell>
        </row>
        <row r="3798">
          <cell r="J3798" t="str">
            <v>9789866544538</v>
          </cell>
          <cell r="K3798">
            <v>2011</v>
          </cell>
          <cell r="L3798" t="str">
            <v>859.6</v>
          </cell>
        </row>
        <row r="3799">
          <cell r="J3799" t="str">
            <v>9789861577807</v>
          </cell>
          <cell r="K3799">
            <v>2011</v>
          </cell>
          <cell r="L3799" t="str">
            <v>494.2</v>
          </cell>
        </row>
        <row r="3800">
          <cell r="J3800" t="str">
            <v>9789861774992</v>
          </cell>
          <cell r="K3800">
            <v>2011</v>
          </cell>
          <cell r="L3800" t="str">
            <v>524.313</v>
          </cell>
        </row>
        <row r="3801">
          <cell r="J3801" t="str">
            <v>9789866191145</v>
          </cell>
          <cell r="K3801">
            <v>2011</v>
          </cell>
          <cell r="L3801" t="str">
            <v>292.8</v>
          </cell>
        </row>
        <row r="3802">
          <cell r="J3802" t="str">
            <v>9789868767508</v>
          </cell>
          <cell r="K3802">
            <v>2011</v>
          </cell>
          <cell r="L3802" t="str">
            <v>428</v>
          </cell>
        </row>
        <row r="3803">
          <cell r="J3803" t="str">
            <v>9789576937798</v>
          </cell>
          <cell r="K3803">
            <v>2011</v>
          </cell>
          <cell r="L3803" t="str">
            <v>529.5</v>
          </cell>
        </row>
        <row r="3804">
          <cell r="J3804" t="str">
            <v>9789866353178</v>
          </cell>
          <cell r="K3804">
            <v>2011</v>
          </cell>
          <cell r="L3804" t="str">
            <v>411.373</v>
          </cell>
        </row>
        <row r="3805">
          <cell r="J3805" t="str">
            <v>9789576937781</v>
          </cell>
          <cell r="K3805">
            <v>2011</v>
          </cell>
          <cell r="L3805" t="str">
            <v>547.16</v>
          </cell>
        </row>
        <row r="3806">
          <cell r="J3806" t="str">
            <v>9789866378058</v>
          </cell>
          <cell r="K3806">
            <v>2011</v>
          </cell>
          <cell r="L3806" t="str">
            <v>463.45</v>
          </cell>
        </row>
        <row r="3807">
          <cell r="J3807" t="str">
            <v>9789571354187</v>
          </cell>
          <cell r="K3807">
            <v>2011</v>
          </cell>
          <cell r="L3807" t="str">
            <v>411.12</v>
          </cell>
        </row>
        <row r="3808">
          <cell r="J3808" t="str">
            <v>9789575566586</v>
          </cell>
          <cell r="K3808">
            <v>2011</v>
          </cell>
          <cell r="L3808" t="str">
            <v>244.99</v>
          </cell>
        </row>
        <row r="3809">
          <cell r="J3809" t="str">
            <v>9789868691865</v>
          </cell>
          <cell r="K3809">
            <v>2011</v>
          </cell>
          <cell r="L3809" t="str">
            <v>483.8</v>
          </cell>
        </row>
        <row r="3810">
          <cell r="J3810" t="str">
            <v>9789868588042</v>
          </cell>
          <cell r="K3810">
            <v>2011</v>
          </cell>
          <cell r="L3810" t="str">
            <v>192.1</v>
          </cell>
        </row>
        <row r="3811">
          <cell r="J3811" t="str">
            <v>9789868332270</v>
          </cell>
          <cell r="K3811">
            <v>2011</v>
          </cell>
          <cell r="L3811" t="str">
            <v>441.52</v>
          </cell>
        </row>
        <row r="3812">
          <cell r="J3812" t="str">
            <v>9789866191114</v>
          </cell>
          <cell r="K3812">
            <v>2011</v>
          </cell>
          <cell r="L3812" t="str">
            <v>192.8</v>
          </cell>
        </row>
        <row r="3813">
          <cell r="J3813" t="str">
            <v>9574596311</v>
          </cell>
          <cell r="K3813">
            <v>2011</v>
          </cell>
          <cell r="L3813" t="str">
            <v>873.57</v>
          </cell>
        </row>
        <row r="3814">
          <cell r="J3814" t="str">
            <v>9861270310</v>
          </cell>
          <cell r="K3814">
            <v>2011</v>
          </cell>
          <cell r="L3814" t="str">
            <v>873.4335</v>
          </cell>
        </row>
        <row r="3815">
          <cell r="J3815" t="str">
            <v>9789570839388</v>
          </cell>
          <cell r="K3815">
            <v>2011</v>
          </cell>
          <cell r="L3815" t="str">
            <v>805.18</v>
          </cell>
        </row>
        <row r="3816">
          <cell r="J3816" t="str">
            <v>9789868691803</v>
          </cell>
          <cell r="K3816">
            <v>2011</v>
          </cell>
          <cell r="L3816" t="str">
            <v>427.1</v>
          </cell>
        </row>
        <row r="3817">
          <cell r="J3817" t="str">
            <v>9789860270945</v>
          </cell>
          <cell r="K3817">
            <v>2011</v>
          </cell>
          <cell r="L3817" t="str">
            <v>483.8</v>
          </cell>
        </row>
        <row r="3818">
          <cell r="J3818" t="str">
            <v>9789868691827</v>
          </cell>
          <cell r="K3818">
            <v>2011</v>
          </cell>
          <cell r="L3818" t="str">
            <v>483.8</v>
          </cell>
        </row>
        <row r="3819">
          <cell r="J3819" t="str">
            <v>9789576598494</v>
          </cell>
          <cell r="K3819">
            <v>2011</v>
          </cell>
          <cell r="L3819" t="str">
            <v>857.7</v>
          </cell>
        </row>
        <row r="3820">
          <cell r="J3820" t="str">
            <v>9789866363887</v>
          </cell>
          <cell r="K3820">
            <v>2011</v>
          </cell>
          <cell r="L3820" t="str">
            <v>544.107</v>
          </cell>
        </row>
        <row r="3821">
          <cell r="J3821" t="str">
            <v>9789866191138</v>
          </cell>
          <cell r="K3821">
            <v>2011</v>
          </cell>
          <cell r="L3821" t="str">
            <v>867.57</v>
          </cell>
        </row>
        <row r="3822">
          <cell r="J3822" t="str">
            <v>9789571353548</v>
          </cell>
          <cell r="K3822">
            <v>2011</v>
          </cell>
          <cell r="L3822" t="str">
            <v>410.7</v>
          </cell>
        </row>
        <row r="3823">
          <cell r="J3823" t="str">
            <v>9789868672017</v>
          </cell>
          <cell r="K3823">
            <v>2011</v>
          </cell>
          <cell r="L3823" t="str">
            <v>192.8</v>
          </cell>
        </row>
        <row r="3824">
          <cell r="J3824" t="str">
            <v>9789861775135</v>
          </cell>
          <cell r="K3824">
            <v>2011</v>
          </cell>
          <cell r="L3824" t="str">
            <v>176.4</v>
          </cell>
        </row>
        <row r="3825">
          <cell r="J3825" t="str">
            <v>9789866293405</v>
          </cell>
          <cell r="K3825">
            <v>2011</v>
          </cell>
          <cell r="L3825" t="str">
            <v>177.2</v>
          </cell>
        </row>
        <row r="3826">
          <cell r="J3826" t="str">
            <v>9789866340703</v>
          </cell>
          <cell r="K3826">
            <v>2011</v>
          </cell>
          <cell r="L3826" t="str">
            <v>542.58</v>
          </cell>
        </row>
        <row r="3827">
          <cell r="J3827" t="str">
            <v>9789881512994</v>
          </cell>
          <cell r="K3827">
            <v>2011</v>
          </cell>
          <cell r="L3827" t="str">
            <v>521</v>
          </cell>
        </row>
        <row r="3828">
          <cell r="J3828" t="str">
            <v>9789574514816</v>
          </cell>
          <cell r="K3828">
            <v>2011</v>
          </cell>
          <cell r="L3828" t="str">
            <v>580</v>
          </cell>
        </row>
        <row r="3829">
          <cell r="J3829" t="str">
            <v>9789574515042</v>
          </cell>
          <cell r="K3829">
            <v>2011</v>
          </cell>
          <cell r="L3829" t="str">
            <v>580</v>
          </cell>
        </row>
        <row r="3830">
          <cell r="J3830" t="str">
            <v>9789868738041</v>
          </cell>
          <cell r="K3830">
            <v>2011</v>
          </cell>
          <cell r="L3830" t="str">
            <v>496.5</v>
          </cell>
        </row>
        <row r="3831">
          <cell r="J3831" t="str">
            <v>9789576937712</v>
          </cell>
          <cell r="K3831">
            <v>2011</v>
          </cell>
          <cell r="L3831" t="str">
            <v>370</v>
          </cell>
        </row>
        <row r="3832">
          <cell r="J3832" t="str">
            <v>9789868588035</v>
          </cell>
          <cell r="K3832">
            <v>2011</v>
          </cell>
          <cell r="L3832" t="str">
            <v>192.1</v>
          </cell>
        </row>
        <row r="3833">
          <cell r="J3833" t="str">
            <v>9789866112171</v>
          </cell>
          <cell r="K3833">
            <v>2011</v>
          </cell>
          <cell r="L3833" t="str">
            <v>855</v>
          </cell>
        </row>
        <row r="3834">
          <cell r="J3834" t="str">
            <v>9789867468833</v>
          </cell>
          <cell r="K3834">
            <v>2011</v>
          </cell>
          <cell r="L3834" t="str">
            <v>731.9</v>
          </cell>
        </row>
        <row r="3835">
          <cell r="J3835" t="str">
            <v>9789866590863</v>
          </cell>
          <cell r="K3835">
            <v>2011</v>
          </cell>
          <cell r="L3835" t="str">
            <v>733.6</v>
          </cell>
        </row>
        <row r="3836">
          <cell r="J3836" t="str">
            <v>9789862481912</v>
          </cell>
          <cell r="K3836">
            <v>2011</v>
          </cell>
          <cell r="L3836" t="str">
            <v>859.6</v>
          </cell>
        </row>
        <row r="3837">
          <cell r="J3837" t="str">
            <v>9789862481905</v>
          </cell>
          <cell r="K3837">
            <v>2011</v>
          </cell>
          <cell r="L3837" t="str">
            <v>859.6</v>
          </cell>
        </row>
        <row r="3838">
          <cell r="J3838" t="str">
            <v>9789862481899</v>
          </cell>
          <cell r="K3838">
            <v>2011</v>
          </cell>
          <cell r="L3838" t="str">
            <v>859.6</v>
          </cell>
        </row>
        <row r="3839">
          <cell r="J3839" t="str">
            <v>9789862482070</v>
          </cell>
          <cell r="K3839">
            <v>2011</v>
          </cell>
          <cell r="L3839" t="str">
            <v>859.6</v>
          </cell>
        </row>
        <row r="3840">
          <cell r="J3840" t="str">
            <v>9789862482063</v>
          </cell>
          <cell r="K3840">
            <v>2011</v>
          </cell>
          <cell r="L3840" t="str">
            <v>859.6</v>
          </cell>
        </row>
        <row r="3841">
          <cell r="J3841" t="str">
            <v>9789862482087</v>
          </cell>
          <cell r="K3841">
            <v>2011</v>
          </cell>
          <cell r="L3841" t="str">
            <v>859.6</v>
          </cell>
        </row>
        <row r="3842">
          <cell r="J3842" t="str">
            <v>9789861577784</v>
          </cell>
          <cell r="K3842">
            <v>2011</v>
          </cell>
          <cell r="L3842" t="str">
            <v>496</v>
          </cell>
        </row>
        <row r="3843">
          <cell r="J3843" t="str">
            <v>9789868774117</v>
          </cell>
          <cell r="K3843">
            <v>2011</v>
          </cell>
          <cell r="L3843" t="str">
            <v>857.7</v>
          </cell>
        </row>
        <row r="3844">
          <cell r="J3844" t="str">
            <v>9789577484673</v>
          </cell>
          <cell r="K3844">
            <v>2011</v>
          </cell>
          <cell r="L3844" t="str">
            <v>525.3307</v>
          </cell>
        </row>
        <row r="3845">
          <cell r="J3845" t="str">
            <v>9789866137006</v>
          </cell>
          <cell r="K3845">
            <v>2011</v>
          </cell>
          <cell r="L3845" t="str">
            <v>544.7</v>
          </cell>
        </row>
        <row r="3846">
          <cell r="J3846" t="str">
            <v>9789868774100</v>
          </cell>
          <cell r="K3846">
            <v>2011</v>
          </cell>
          <cell r="L3846" t="str">
            <v>733.69</v>
          </cell>
        </row>
        <row r="3847">
          <cell r="J3847" t="str">
            <v>9789861782072</v>
          </cell>
          <cell r="K3847">
            <v>2011</v>
          </cell>
          <cell r="L3847" t="str">
            <v>873.57</v>
          </cell>
        </row>
        <row r="3848">
          <cell r="J3848" t="str">
            <v>9789862710944</v>
          </cell>
          <cell r="K3848">
            <v>2011</v>
          </cell>
          <cell r="L3848" t="str">
            <v>544.37</v>
          </cell>
        </row>
        <row r="3849">
          <cell r="J3849" t="str">
            <v>9789862901021</v>
          </cell>
          <cell r="K3849">
            <v>2011</v>
          </cell>
          <cell r="L3849" t="str">
            <v>857.7</v>
          </cell>
        </row>
        <row r="3850">
          <cell r="J3850" t="str">
            <v>9789866112317</v>
          </cell>
          <cell r="K3850">
            <v>2011</v>
          </cell>
          <cell r="L3850" t="str">
            <v>012.4</v>
          </cell>
        </row>
        <row r="3851">
          <cell r="J3851" t="str">
            <v>9789577324207</v>
          </cell>
          <cell r="K3851">
            <v>2011</v>
          </cell>
          <cell r="L3851" t="str">
            <v>897.5</v>
          </cell>
        </row>
        <row r="3852">
          <cell r="J3852" t="str">
            <v>9789868737273</v>
          </cell>
          <cell r="K3852">
            <v>2011</v>
          </cell>
          <cell r="L3852" t="str">
            <v>528.5</v>
          </cell>
        </row>
        <row r="3853">
          <cell r="J3853" t="str">
            <v>9789867468611</v>
          </cell>
          <cell r="K3853">
            <v>2011</v>
          </cell>
          <cell r="L3853" t="str">
            <v>293.3</v>
          </cell>
        </row>
        <row r="3854">
          <cell r="J3854" t="str">
            <v>9789862710371</v>
          </cell>
          <cell r="K3854">
            <v>2011</v>
          </cell>
          <cell r="L3854" t="str">
            <v>544.37</v>
          </cell>
        </row>
        <row r="3855">
          <cell r="J3855" t="str">
            <v>9789862710517</v>
          </cell>
          <cell r="K3855">
            <v>2011</v>
          </cell>
          <cell r="L3855" t="str">
            <v>544.7</v>
          </cell>
        </row>
        <row r="3856">
          <cell r="J3856" t="str">
            <v>9789861577906</v>
          </cell>
          <cell r="K3856">
            <v>2011</v>
          </cell>
          <cell r="L3856" t="str">
            <v>495.47</v>
          </cell>
        </row>
        <row r="3857">
          <cell r="J3857" t="str">
            <v>9789571353333</v>
          </cell>
          <cell r="K3857">
            <v>2011</v>
          </cell>
          <cell r="L3857" t="str">
            <v>416.275</v>
          </cell>
        </row>
        <row r="3858">
          <cell r="J3858" t="str">
            <v>9789866617362</v>
          </cell>
          <cell r="K3858">
            <v>2011</v>
          </cell>
          <cell r="L3858" t="str">
            <v>177.2</v>
          </cell>
        </row>
        <row r="3859">
          <cell r="J3859" t="str">
            <v>9789867468628</v>
          </cell>
          <cell r="K3859">
            <v>2011</v>
          </cell>
          <cell r="L3859" t="str">
            <v>191.9</v>
          </cell>
        </row>
        <row r="3860">
          <cell r="J3860" t="str">
            <v>9789867233998</v>
          </cell>
          <cell r="K3860">
            <v>2011</v>
          </cell>
          <cell r="L3860" t="str">
            <v>855</v>
          </cell>
        </row>
        <row r="3861">
          <cell r="J3861" t="str">
            <v>9789861578262</v>
          </cell>
          <cell r="K3861">
            <v>2011</v>
          </cell>
          <cell r="L3861" t="str">
            <v>494.7</v>
          </cell>
        </row>
        <row r="3862">
          <cell r="J3862" t="str">
            <v>9789866620409</v>
          </cell>
          <cell r="K3862">
            <v>2011</v>
          </cell>
          <cell r="L3862" t="str">
            <v>940.9941</v>
          </cell>
        </row>
        <row r="3863">
          <cell r="J3863" t="str">
            <v>9789866370557</v>
          </cell>
          <cell r="K3863">
            <v>2011</v>
          </cell>
          <cell r="L3863" t="str">
            <v>558.2</v>
          </cell>
        </row>
        <row r="3864">
          <cell r="J3864" t="str">
            <v>9789862901106</v>
          </cell>
          <cell r="K3864">
            <v>2011</v>
          </cell>
          <cell r="L3864" t="str">
            <v>733.9</v>
          </cell>
        </row>
        <row r="3865">
          <cell r="J3865" t="str">
            <v>9789867468710</v>
          </cell>
          <cell r="K3865">
            <v>2011</v>
          </cell>
          <cell r="L3865" t="str">
            <v>413.0926</v>
          </cell>
        </row>
        <row r="3866">
          <cell r="J3866" t="str">
            <v>9789866544682</v>
          </cell>
          <cell r="K3866">
            <v>2011</v>
          </cell>
          <cell r="L3866" t="str">
            <v>859.6</v>
          </cell>
        </row>
        <row r="3867">
          <cell r="J3867" t="str">
            <v>9789866544620</v>
          </cell>
          <cell r="K3867">
            <v>2011</v>
          </cell>
          <cell r="L3867" t="str">
            <v>859.6</v>
          </cell>
        </row>
        <row r="3868">
          <cell r="J3868" t="str">
            <v>9789576598487</v>
          </cell>
          <cell r="K3868">
            <v>2011</v>
          </cell>
          <cell r="L3868" t="str">
            <v>857.4523</v>
          </cell>
        </row>
        <row r="3869">
          <cell r="J3869" t="str">
            <v>9789576598562</v>
          </cell>
          <cell r="K3869">
            <v>2011</v>
          </cell>
          <cell r="L3869" t="str">
            <v>857.49</v>
          </cell>
        </row>
        <row r="3870">
          <cell r="J3870" t="str">
            <v>9789576598517</v>
          </cell>
          <cell r="K3870">
            <v>2011</v>
          </cell>
          <cell r="L3870" t="str">
            <v>857.47</v>
          </cell>
        </row>
        <row r="3871">
          <cell r="J3871" t="str">
            <v>9789576598449</v>
          </cell>
          <cell r="K3871">
            <v>2011</v>
          </cell>
          <cell r="L3871" t="str">
            <v>857.46</v>
          </cell>
        </row>
        <row r="3872">
          <cell r="J3872" t="str">
            <v>9789868737204</v>
          </cell>
          <cell r="K3872">
            <v>2011</v>
          </cell>
          <cell r="L3872" t="str">
            <v>177.2</v>
          </cell>
        </row>
        <row r="3873">
          <cell r="J3873" t="str">
            <v>9789867468581</v>
          </cell>
          <cell r="K3873">
            <v>2011</v>
          </cell>
          <cell r="L3873" t="str">
            <v>528.2</v>
          </cell>
        </row>
        <row r="3874">
          <cell r="J3874" t="str">
            <v>9789868744301</v>
          </cell>
          <cell r="K3874">
            <v>2011</v>
          </cell>
          <cell r="L3874" t="str">
            <v>733.21</v>
          </cell>
        </row>
        <row r="3875">
          <cell r="J3875" t="str">
            <v>9789576966996</v>
          </cell>
          <cell r="K3875">
            <v>2011</v>
          </cell>
          <cell r="L3875" t="str">
            <v>733.6</v>
          </cell>
        </row>
        <row r="3876">
          <cell r="J3876" t="str">
            <v>9789866370854</v>
          </cell>
          <cell r="K3876">
            <v>2011</v>
          </cell>
          <cell r="L3876" t="str">
            <v>561</v>
          </cell>
        </row>
        <row r="3877">
          <cell r="J3877" t="str">
            <v>9789866276934</v>
          </cell>
          <cell r="K3877">
            <v>2011</v>
          </cell>
          <cell r="L3877" t="str">
            <v>997</v>
          </cell>
        </row>
        <row r="3878">
          <cell r="J3878" t="str">
            <v>9789868691834</v>
          </cell>
          <cell r="K3878">
            <v>2011</v>
          </cell>
          <cell r="L3878" t="str">
            <v>427.1</v>
          </cell>
        </row>
        <row r="3879">
          <cell r="J3879" t="str">
            <v>9789868691896</v>
          </cell>
          <cell r="K3879">
            <v>2011</v>
          </cell>
          <cell r="L3879" t="str">
            <v>427.1</v>
          </cell>
        </row>
        <row r="3880">
          <cell r="J3880" t="str">
            <v>9789868602496</v>
          </cell>
          <cell r="K3880">
            <v>2011</v>
          </cell>
          <cell r="L3880" t="str">
            <v>225.72</v>
          </cell>
        </row>
        <row r="3881">
          <cell r="J3881" t="str">
            <v>9789866191169</v>
          </cell>
          <cell r="K3881">
            <v>2011</v>
          </cell>
          <cell r="L3881" t="str">
            <v>417.8</v>
          </cell>
        </row>
        <row r="3882">
          <cell r="J3882" t="str">
            <v>9789868257511</v>
          </cell>
          <cell r="K3882">
            <v>2011</v>
          </cell>
          <cell r="L3882" t="str">
            <v>272.097</v>
          </cell>
        </row>
        <row r="3883">
          <cell r="J3883" t="str">
            <v>9789862940006</v>
          </cell>
          <cell r="K3883">
            <v>2011</v>
          </cell>
          <cell r="L3883" t="str">
            <v>733.292</v>
          </cell>
        </row>
        <row r="3884">
          <cell r="J3884" t="str">
            <v>9789867077738</v>
          </cell>
          <cell r="K3884">
            <v>2011</v>
          </cell>
          <cell r="L3884" t="str">
            <v>241.016</v>
          </cell>
        </row>
        <row r="3885">
          <cell r="J3885" t="str">
            <v>9789866370571</v>
          </cell>
          <cell r="K3885">
            <v>2011</v>
          </cell>
          <cell r="L3885" t="str">
            <v>563.7</v>
          </cell>
        </row>
        <row r="3886">
          <cell r="J3886" t="str">
            <v>9789866370779</v>
          </cell>
          <cell r="K3886">
            <v>2011</v>
          </cell>
          <cell r="L3886" t="str">
            <v>561.7</v>
          </cell>
        </row>
        <row r="3887">
          <cell r="J3887" t="str">
            <v>9789866370724</v>
          </cell>
          <cell r="K3887">
            <v>2011</v>
          </cell>
          <cell r="L3887" t="str">
            <v>561.9</v>
          </cell>
        </row>
        <row r="3888">
          <cell r="J3888" t="str">
            <v>9789866370823</v>
          </cell>
          <cell r="K3888">
            <v>2011</v>
          </cell>
          <cell r="L3888" t="str">
            <v>562.33</v>
          </cell>
        </row>
        <row r="3889">
          <cell r="J3889" t="str">
            <v>9789866544507</v>
          </cell>
          <cell r="K3889">
            <v>2011</v>
          </cell>
          <cell r="L3889" t="str">
            <v>859.6</v>
          </cell>
        </row>
        <row r="3890">
          <cell r="J3890" t="str">
            <v>9789861973340</v>
          </cell>
          <cell r="K3890">
            <v>2011</v>
          </cell>
          <cell r="L3890" t="str">
            <v>754.93</v>
          </cell>
        </row>
        <row r="3891">
          <cell r="J3891" t="str">
            <v>9789577769626</v>
          </cell>
          <cell r="K3891">
            <v>2011</v>
          </cell>
          <cell r="L3891" t="str">
            <v>411.1</v>
          </cell>
        </row>
        <row r="3892">
          <cell r="J3892" t="str">
            <v>9789866232145</v>
          </cell>
          <cell r="K3892">
            <v>2011</v>
          </cell>
          <cell r="L3892" t="str">
            <v>418.91</v>
          </cell>
        </row>
        <row r="3893">
          <cell r="J3893" t="str">
            <v>9789862710951</v>
          </cell>
          <cell r="K3893">
            <v>2011</v>
          </cell>
          <cell r="L3893" t="str">
            <v>411.1</v>
          </cell>
        </row>
        <row r="3894">
          <cell r="J3894" t="str">
            <v>9789862710289</v>
          </cell>
          <cell r="K3894">
            <v>2011</v>
          </cell>
          <cell r="L3894" t="str">
            <v>428</v>
          </cell>
        </row>
        <row r="3895">
          <cell r="J3895" t="str">
            <v>9789862710586</v>
          </cell>
          <cell r="K3895">
            <v>2011</v>
          </cell>
          <cell r="L3895" t="str">
            <v>528.2</v>
          </cell>
        </row>
        <row r="3896">
          <cell r="J3896" t="str">
            <v>9789866293276</v>
          </cell>
          <cell r="K3896">
            <v>2011</v>
          </cell>
          <cell r="L3896" t="str">
            <v>483.8</v>
          </cell>
        </row>
        <row r="3897">
          <cell r="J3897" t="str">
            <v>9789868680968</v>
          </cell>
          <cell r="K3897">
            <v>2011</v>
          </cell>
          <cell r="L3897" t="str">
            <v>489.12</v>
          </cell>
        </row>
        <row r="3898">
          <cell r="J3898" t="str">
            <v>9789861775005</v>
          </cell>
          <cell r="K3898">
            <v>2011</v>
          </cell>
          <cell r="L3898" t="str">
            <v>855</v>
          </cell>
        </row>
        <row r="3899">
          <cell r="J3899" t="str">
            <v>9789862711026</v>
          </cell>
          <cell r="K3899">
            <v>2011</v>
          </cell>
          <cell r="L3899" t="str">
            <v>418.915</v>
          </cell>
        </row>
        <row r="3900">
          <cell r="J3900" t="str">
            <v>9789866112027</v>
          </cell>
          <cell r="K3900">
            <v>2011</v>
          </cell>
          <cell r="L3900" t="str">
            <v>544.754</v>
          </cell>
        </row>
        <row r="3901">
          <cell r="J3901" t="str">
            <v>9789862710463</v>
          </cell>
          <cell r="K3901">
            <v>2011</v>
          </cell>
          <cell r="L3901" t="str">
            <v>528.2</v>
          </cell>
        </row>
        <row r="3902">
          <cell r="J3902" t="str">
            <v>9789571354774</v>
          </cell>
          <cell r="K3902">
            <v>2011</v>
          </cell>
          <cell r="L3902" t="str">
            <v>785.28</v>
          </cell>
        </row>
        <row r="3903">
          <cell r="J3903" t="str">
            <v>9789571354149</v>
          </cell>
          <cell r="K3903">
            <v>2011</v>
          </cell>
          <cell r="L3903" t="str">
            <v>719</v>
          </cell>
        </row>
        <row r="3904">
          <cell r="J3904" t="str">
            <v>9789571354743</v>
          </cell>
          <cell r="K3904">
            <v>2011</v>
          </cell>
          <cell r="L3904" t="str">
            <v>429</v>
          </cell>
        </row>
        <row r="3905">
          <cell r="J3905" t="str">
            <v>9789868675421</v>
          </cell>
          <cell r="K3905">
            <v>2011</v>
          </cell>
          <cell r="L3905" t="str">
            <v>859.6</v>
          </cell>
        </row>
        <row r="3906">
          <cell r="J3906" t="str">
            <v>9789867468666</v>
          </cell>
          <cell r="K3906">
            <v>2011</v>
          </cell>
          <cell r="L3906" t="str">
            <v>177.2</v>
          </cell>
        </row>
        <row r="3907">
          <cell r="J3907" t="str">
            <v>9789576598531</v>
          </cell>
          <cell r="K3907">
            <v>2011</v>
          </cell>
          <cell r="L3907" t="str">
            <v>857.7</v>
          </cell>
        </row>
        <row r="3908">
          <cell r="J3908" t="str">
            <v>9789861771779</v>
          </cell>
          <cell r="K3908">
            <v>2011</v>
          </cell>
          <cell r="L3908" t="str">
            <v>438.2</v>
          </cell>
        </row>
        <row r="3909">
          <cell r="J3909" t="str">
            <v>9789861578392</v>
          </cell>
          <cell r="K3909">
            <v>2011</v>
          </cell>
          <cell r="L3909" t="str">
            <v>496</v>
          </cell>
        </row>
        <row r="3910">
          <cell r="J3910" t="str">
            <v>9789868738003</v>
          </cell>
          <cell r="K3910">
            <v>2011</v>
          </cell>
          <cell r="L3910" t="str">
            <v>489.12</v>
          </cell>
        </row>
        <row r="3911">
          <cell r="J3911" t="str">
            <v>9789572932223</v>
          </cell>
          <cell r="K3911">
            <v>2011</v>
          </cell>
          <cell r="L3911" t="str">
            <v>556.84</v>
          </cell>
        </row>
        <row r="3912">
          <cell r="J3912" t="str">
            <v>9789861578033</v>
          </cell>
          <cell r="K3912">
            <v>2011</v>
          </cell>
          <cell r="L3912" t="str">
            <v>494.2</v>
          </cell>
        </row>
        <row r="3913">
          <cell r="J3913" t="str">
            <v>9789866205255</v>
          </cell>
          <cell r="K3913">
            <v>2011</v>
          </cell>
          <cell r="L3913" t="str">
            <v>244.9</v>
          </cell>
        </row>
        <row r="3914">
          <cell r="J3914" t="str">
            <v>9789866527210</v>
          </cell>
          <cell r="K3914">
            <v>2011</v>
          </cell>
          <cell r="L3914" t="str">
            <v>483.8</v>
          </cell>
        </row>
        <row r="3915">
          <cell r="J3915" t="str">
            <v>9789576967047</v>
          </cell>
          <cell r="K3915">
            <v>2011</v>
          </cell>
          <cell r="L3915" t="str">
            <v>413.99</v>
          </cell>
        </row>
        <row r="3916">
          <cell r="J3916" t="str">
            <v>9789866152047</v>
          </cell>
          <cell r="K3916">
            <v>2011</v>
          </cell>
          <cell r="L3916" t="str">
            <v>413.98</v>
          </cell>
        </row>
        <row r="3917">
          <cell r="J3917" t="str">
            <v>9789577484604</v>
          </cell>
          <cell r="K3917">
            <v>2011</v>
          </cell>
          <cell r="L3917" t="str">
            <v>494.1</v>
          </cell>
        </row>
        <row r="3918">
          <cell r="J3918" t="str">
            <v>9789861279756</v>
          </cell>
          <cell r="K3918">
            <v>2011</v>
          </cell>
          <cell r="L3918" t="str">
            <v>413.92</v>
          </cell>
        </row>
        <row r="3919">
          <cell r="J3919" t="str">
            <v>9789866370588</v>
          </cell>
          <cell r="K3919">
            <v>2011</v>
          </cell>
          <cell r="L3919" t="str">
            <v>495.47</v>
          </cell>
        </row>
        <row r="3920">
          <cell r="J3920" t="str">
            <v>9789868767003</v>
          </cell>
          <cell r="K3920">
            <v>2011</v>
          </cell>
          <cell r="L3920" t="str">
            <v>411.1</v>
          </cell>
        </row>
        <row r="3921">
          <cell r="J3921" t="str">
            <v>9789861440873</v>
          </cell>
          <cell r="K3921">
            <v>2011</v>
          </cell>
          <cell r="L3921" t="str">
            <v>328.8018</v>
          </cell>
        </row>
        <row r="3922">
          <cell r="J3922" t="str">
            <v>9789866789991</v>
          </cell>
          <cell r="K3922">
            <v>2011</v>
          </cell>
          <cell r="L3922" t="str">
            <v>733.21</v>
          </cell>
        </row>
        <row r="3923">
          <cell r="J3923" t="str">
            <v>9789576598753</v>
          </cell>
          <cell r="K3923">
            <v>2011</v>
          </cell>
          <cell r="L3923" t="str">
            <v>296.1</v>
          </cell>
        </row>
        <row r="3924">
          <cell r="J3924" t="str">
            <v>9789861775449</v>
          </cell>
          <cell r="K3924">
            <v>2011</v>
          </cell>
          <cell r="L3924" t="str">
            <v>388.5025</v>
          </cell>
        </row>
        <row r="3925">
          <cell r="J3925" t="str">
            <v>9789861973401</v>
          </cell>
          <cell r="K3925">
            <v>2011</v>
          </cell>
          <cell r="L3925" t="str">
            <v>523.313</v>
          </cell>
        </row>
        <row r="3926">
          <cell r="J3926" t="str">
            <v>9789862390528</v>
          </cell>
          <cell r="K3926">
            <v>2011</v>
          </cell>
          <cell r="L3926" t="str">
            <v>434.193</v>
          </cell>
        </row>
        <row r="3927">
          <cell r="J3927" t="str">
            <v>9789866191053</v>
          </cell>
          <cell r="K3927">
            <v>2011</v>
          </cell>
          <cell r="L3927" t="str">
            <v>880.57</v>
          </cell>
        </row>
        <row r="3928">
          <cell r="J3928" t="str">
            <v>9789867468680</v>
          </cell>
          <cell r="K3928">
            <v>2011</v>
          </cell>
          <cell r="L3928" t="str">
            <v>861.57</v>
          </cell>
        </row>
        <row r="3929">
          <cell r="J3929" t="str">
            <v>9789868680920</v>
          </cell>
          <cell r="K3929">
            <v>2011</v>
          </cell>
          <cell r="L3929" t="str">
            <v>425.7</v>
          </cell>
        </row>
        <row r="3930">
          <cell r="J3930" t="str">
            <v>9789571354064</v>
          </cell>
          <cell r="K3930">
            <v>2011</v>
          </cell>
          <cell r="L3930" t="str">
            <v>855</v>
          </cell>
        </row>
        <row r="3931">
          <cell r="J3931" t="str">
            <v>9789866137129</v>
          </cell>
          <cell r="K3931">
            <v>2011</v>
          </cell>
          <cell r="L3931" t="str">
            <v>173.75</v>
          </cell>
        </row>
        <row r="3932">
          <cell r="J3932" t="str">
            <v>9789861577777</v>
          </cell>
          <cell r="K3932">
            <v>2011</v>
          </cell>
          <cell r="L3932" t="str">
            <v>563.5</v>
          </cell>
        </row>
        <row r="3933">
          <cell r="J3933" t="str">
            <v>9789866406997</v>
          </cell>
          <cell r="K3933">
            <v>2011</v>
          </cell>
          <cell r="L3933" t="str">
            <v>803.28</v>
          </cell>
        </row>
        <row r="3934">
          <cell r="J3934" t="str">
            <v>9789868691810</v>
          </cell>
          <cell r="K3934">
            <v>2011</v>
          </cell>
          <cell r="L3934" t="str">
            <v>411.3</v>
          </cell>
        </row>
        <row r="3935">
          <cell r="J3935" t="str">
            <v>9789571354538</v>
          </cell>
          <cell r="K3935">
            <v>2011</v>
          </cell>
          <cell r="L3935" t="str">
            <v>782.887</v>
          </cell>
        </row>
        <row r="3936">
          <cell r="J3936" t="str">
            <v>9789571354330</v>
          </cell>
          <cell r="K3936">
            <v>2011</v>
          </cell>
          <cell r="L3936" t="str">
            <v>427.16</v>
          </cell>
        </row>
        <row r="3937">
          <cell r="J3937" t="str">
            <v>9789570839203</v>
          </cell>
          <cell r="K3937">
            <v>2011</v>
          </cell>
          <cell r="L3937" t="str">
            <v>539.596</v>
          </cell>
        </row>
        <row r="3938">
          <cell r="J3938" t="str">
            <v>9789576856532</v>
          </cell>
          <cell r="K3938">
            <v>2011</v>
          </cell>
          <cell r="L3938" t="str">
            <v>192.1</v>
          </cell>
        </row>
        <row r="3939">
          <cell r="J3939" t="str">
            <v>9789866517280</v>
          </cell>
          <cell r="K3939">
            <v>2011</v>
          </cell>
          <cell r="L3939" t="str">
            <v>494.3</v>
          </cell>
        </row>
        <row r="3940">
          <cell r="J3940" t="str">
            <v>9789866544842</v>
          </cell>
          <cell r="K3940">
            <v>2011</v>
          </cell>
          <cell r="L3940" t="str">
            <v>859.6</v>
          </cell>
        </row>
        <row r="3941">
          <cell r="J3941" t="str">
            <v>9789576937705</v>
          </cell>
          <cell r="K3941">
            <v>2011</v>
          </cell>
          <cell r="L3941" t="str">
            <v>783.3886</v>
          </cell>
        </row>
        <row r="3942">
          <cell r="J3942" t="str">
            <v>9789868737259</v>
          </cell>
          <cell r="K3942">
            <v>2011</v>
          </cell>
          <cell r="L3942" t="str">
            <v>177.2</v>
          </cell>
        </row>
        <row r="3943">
          <cell r="J3943" t="str">
            <v>9789868781009</v>
          </cell>
          <cell r="K3943">
            <v>2011</v>
          </cell>
          <cell r="L3943" t="str">
            <v>494.35</v>
          </cell>
        </row>
        <row r="3944">
          <cell r="J3944" t="str">
            <v>9789862620465</v>
          </cell>
          <cell r="K3944">
            <v>2011</v>
          </cell>
          <cell r="L3944" t="str">
            <v>557.878</v>
          </cell>
        </row>
        <row r="3945">
          <cell r="J3945" t="str">
            <v>9789574705603</v>
          </cell>
          <cell r="K3945">
            <v>2011</v>
          </cell>
          <cell r="L3945" t="str">
            <v>192.1</v>
          </cell>
        </row>
        <row r="3946">
          <cell r="J3946" t="str">
            <v>9789866191121</v>
          </cell>
          <cell r="K3946">
            <v>2011</v>
          </cell>
          <cell r="L3946" t="str">
            <v>293.1</v>
          </cell>
        </row>
        <row r="3947">
          <cell r="J3947" t="str">
            <v>9789867344083</v>
          </cell>
          <cell r="K3947">
            <v>2011</v>
          </cell>
          <cell r="L3947" t="str">
            <v>241.01</v>
          </cell>
        </row>
        <row r="3948">
          <cell r="J3948" t="str">
            <v>9789862900451</v>
          </cell>
          <cell r="K3948">
            <v>2011</v>
          </cell>
          <cell r="L3948" t="str">
            <v>857.9</v>
          </cell>
        </row>
        <row r="3949">
          <cell r="J3949" t="str">
            <v>9789866487507</v>
          </cell>
          <cell r="K3949">
            <v>2011</v>
          </cell>
          <cell r="L3949" t="str">
            <v>494</v>
          </cell>
        </row>
        <row r="3950">
          <cell r="J3950" t="str">
            <v>9789866137259</v>
          </cell>
          <cell r="K3950">
            <v>2011</v>
          </cell>
          <cell r="L3950" t="str">
            <v>628.5</v>
          </cell>
        </row>
        <row r="3951">
          <cell r="J3951" t="str">
            <v>9789861578224</v>
          </cell>
          <cell r="K3951">
            <v>2011</v>
          </cell>
          <cell r="L3951" t="str">
            <v>176.4</v>
          </cell>
        </row>
        <row r="3952">
          <cell r="J3952" t="str">
            <v>9789867120328</v>
          </cell>
          <cell r="K3952">
            <v>2011</v>
          </cell>
          <cell r="L3952" t="str">
            <v>747.089</v>
          </cell>
        </row>
        <row r="3953">
          <cell r="J3953" t="str">
            <v>9789866612916</v>
          </cell>
          <cell r="K3953">
            <v>2011</v>
          </cell>
          <cell r="L3953" t="str">
            <v>429.13</v>
          </cell>
        </row>
        <row r="3954">
          <cell r="J3954" t="str">
            <v>EBK9900000144</v>
          </cell>
          <cell r="K3954">
            <v>2011</v>
          </cell>
          <cell r="L3954" t="str">
            <v>857.7</v>
          </cell>
        </row>
        <row r="3955">
          <cell r="J3955" t="str">
            <v>9789866137488</v>
          </cell>
          <cell r="K3955">
            <v>2011</v>
          </cell>
          <cell r="L3955" t="str">
            <v>293.1</v>
          </cell>
        </row>
        <row r="3956">
          <cell r="J3956" t="str">
            <v>9789866137495</v>
          </cell>
          <cell r="K3956">
            <v>2011</v>
          </cell>
          <cell r="L3956" t="str">
            <v>292.22</v>
          </cell>
        </row>
        <row r="3957">
          <cell r="J3957" t="str">
            <v>9789866137112</v>
          </cell>
          <cell r="K3957">
            <v>2011</v>
          </cell>
          <cell r="L3957" t="str">
            <v>857.7</v>
          </cell>
        </row>
        <row r="3958">
          <cell r="J3958" t="str">
            <v>9789866137396</v>
          </cell>
          <cell r="K3958">
            <v>2011</v>
          </cell>
          <cell r="L3958" t="str">
            <v>411.1</v>
          </cell>
        </row>
        <row r="3959">
          <cell r="J3959" t="str">
            <v>9789866137297</v>
          </cell>
          <cell r="K3959">
            <v>2011</v>
          </cell>
          <cell r="L3959" t="str">
            <v>857.7</v>
          </cell>
        </row>
        <row r="3960">
          <cell r="J3960" t="str">
            <v>9789866137150</v>
          </cell>
          <cell r="K3960">
            <v>2011</v>
          </cell>
          <cell r="L3960" t="str">
            <v>221.45</v>
          </cell>
        </row>
        <row r="3961">
          <cell r="J3961" t="str">
            <v>9789866137518</v>
          </cell>
          <cell r="K3961">
            <v>2011</v>
          </cell>
          <cell r="L3961" t="str">
            <v>782.18</v>
          </cell>
        </row>
        <row r="3962">
          <cell r="J3962" t="str">
            <v>9789866137372</v>
          </cell>
          <cell r="K3962">
            <v>2011</v>
          </cell>
          <cell r="L3962" t="str">
            <v>291</v>
          </cell>
        </row>
        <row r="3963">
          <cell r="J3963" t="str">
            <v>9789866137402</v>
          </cell>
          <cell r="K3963">
            <v>2011</v>
          </cell>
          <cell r="L3963" t="str">
            <v>292.91</v>
          </cell>
        </row>
        <row r="3964">
          <cell r="J3964" t="str">
            <v>9789866137198</v>
          </cell>
          <cell r="K3964">
            <v>2011</v>
          </cell>
          <cell r="L3964" t="str">
            <v>857.7</v>
          </cell>
        </row>
        <row r="3965">
          <cell r="J3965" t="str">
            <v>9789866137228</v>
          </cell>
          <cell r="K3965">
            <v>2011</v>
          </cell>
          <cell r="L3965" t="str">
            <v>857.7</v>
          </cell>
        </row>
        <row r="3966">
          <cell r="J3966" t="str">
            <v>9789866137334</v>
          </cell>
          <cell r="K3966">
            <v>2011</v>
          </cell>
          <cell r="L3966" t="str">
            <v>857.7</v>
          </cell>
        </row>
        <row r="3967">
          <cell r="J3967" t="str">
            <v>9789866137167</v>
          </cell>
          <cell r="K3967">
            <v>2011</v>
          </cell>
          <cell r="L3967" t="str">
            <v>411.3</v>
          </cell>
        </row>
        <row r="3968">
          <cell r="J3968" t="str">
            <v>9789866137136</v>
          </cell>
          <cell r="K3968">
            <v>2011</v>
          </cell>
          <cell r="L3968" t="str">
            <v>856.9</v>
          </cell>
        </row>
        <row r="3969">
          <cell r="J3969" t="str">
            <v>9789866137204</v>
          </cell>
          <cell r="K3969">
            <v>2011</v>
          </cell>
          <cell r="L3969" t="str">
            <v>856.9</v>
          </cell>
        </row>
        <row r="3970">
          <cell r="J3970" t="str">
            <v>9789866137341</v>
          </cell>
          <cell r="K3970">
            <v>2011</v>
          </cell>
          <cell r="L3970" t="str">
            <v>857.7</v>
          </cell>
        </row>
        <row r="3971">
          <cell r="J3971" t="str">
            <v>9789866137433</v>
          </cell>
          <cell r="K3971">
            <v>2011</v>
          </cell>
          <cell r="L3971" t="str">
            <v>857.7</v>
          </cell>
        </row>
        <row r="3972">
          <cell r="J3972" t="str">
            <v>9789866238659</v>
          </cell>
          <cell r="K3972">
            <v>2011</v>
          </cell>
          <cell r="L3972" t="str">
            <v>427.1</v>
          </cell>
        </row>
        <row r="3973">
          <cell r="J3973" t="str">
            <v>9789866238680</v>
          </cell>
          <cell r="K3973">
            <v>2011</v>
          </cell>
          <cell r="L3973" t="str">
            <v>418.91</v>
          </cell>
        </row>
        <row r="3974">
          <cell r="J3974" t="str">
            <v>9789866238819</v>
          </cell>
          <cell r="K3974">
            <v>2011</v>
          </cell>
          <cell r="L3974" t="str">
            <v>427.35</v>
          </cell>
        </row>
        <row r="3975">
          <cell r="J3975" t="str">
            <v>9789866238697</v>
          </cell>
          <cell r="K3975">
            <v>2011</v>
          </cell>
          <cell r="L3975" t="str">
            <v>427.8022</v>
          </cell>
        </row>
        <row r="3976">
          <cell r="J3976" t="str">
            <v>9789866238987</v>
          </cell>
          <cell r="K3976">
            <v>2011</v>
          </cell>
          <cell r="L3976" t="str">
            <v>413.92</v>
          </cell>
        </row>
        <row r="3977">
          <cell r="J3977" t="str">
            <v>9789866238321</v>
          </cell>
          <cell r="K3977">
            <v>2011</v>
          </cell>
          <cell r="L3977" t="str">
            <v>414.3</v>
          </cell>
        </row>
        <row r="3978">
          <cell r="J3978" t="str">
            <v>9789866238345</v>
          </cell>
          <cell r="K3978">
            <v>2011</v>
          </cell>
          <cell r="L3978" t="str">
            <v>413.21</v>
          </cell>
        </row>
        <row r="3979">
          <cell r="J3979" t="str">
            <v>9789866238888</v>
          </cell>
          <cell r="K3979">
            <v>2011</v>
          </cell>
          <cell r="L3979" t="str">
            <v>413.8</v>
          </cell>
        </row>
        <row r="3980">
          <cell r="J3980" t="str">
            <v>9789866238581</v>
          </cell>
          <cell r="K3980">
            <v>2011</v>
          </cell>
          <cell r="L3980" t="str">
            <v>418.91</v>
          </cell>
        </row>
        <row r="3981">
          <cell r="J3981" t="str">
            <v>9789866238383</v>
          </cell>
          <cell r="K3981">
            <v>2011</v>
          </cell>
          <cell r="L3981" t="str">
            <v>427.11</v>
          </cell>
        </row>
        <row r="3982">
          <cell r="J3982" t="str">
            <v>9789866238529</v>
          </cell>
          <cell r="K3982">
            <v>2011</v>
          </cell>
          <cell r="L3982" t="str">
            <v>429</v>
          </cell>
        </row>
        <row r="3983">
          <cell r="J3983" t="str">
            <v>9789866612923</v>
          </cell>
          <cell r="K3983">
            <v>2011</v>
          </cell>
          <cell r="L3983" t="str">
            <v>417.8</v>
          </cell>
        </row>
        <row r="3984">
          <cell r="J3984" t="str">
            <v>9789866238741</v>
          </cell>
          <cell r="K3984">
            <v>2011</v>
          </cell>
          <cell r="L3984" t="str">
            <v>429.12</v>
          </cell>
        </row>
        <row r="3985">
          <cell r="J3985" t="str">
            <v>9789866238215</v>
          </cell>
          <cell r="K3985">
            <v>2011</v>
          </cell>
          <cell r="L3985" t="str">
            <v>413.98</v>
          </cell>
        </row>
        <row r="3986">
          <cell r="J3986" t="str">
            <v>9789866238604</v>
          </cell>
          <cell r="K3986">
            <v>2011</v>
          </cell>
          <cell r="L3986" t="str">
            <v>413.21</v>
          </cell>
        </row>
        <row r="3987">
          <cell r="J3987" t="str">
            <v>9789866238628</v>
          </cell>
          <cell r="K3987">
            <v>2011</v>
          </cell>
          <cell r="L3987" t="str">
            <v>413.11</v>
          </cell>
        </row>
        <row r="3988">
          <cell r="J3988" t="str">
            <v>9789866238642</v>
          </cell>
          <cell r="K3988">
            <v>2011</v>
          </cell>
          <cell r="L3988" t="str">
            <v>413.21</v>
          </cell>
        </row>
        <row r="3989">
          <cell r="J3989" t="str">
            <v>9789866238512</v>
          </cell>
          <cell r="K3989">
            <v>2011</v>
          </cell>
          <cell r="L3989" t="str">
            <v>413.21</v>
          </cell>
        </row>
        <row r="3990">
          <cell r="J3990" t="str">
            <v>9789866238239</v>
          </cell>
          <cell r="K3990">
            <v>2011</v>
          </cell>
          <cell r="L3990" t="str">
            <v>413.165</v>
          </cell>
        </row>
        <row r="3991">
          <cell r="J3991" t="str">
            <v>9789866238956</v>
          </cell>
          <cell r="K3991">
            <v>2011</v>
          </cell>
          <cell r="L3991" t="str">
            <v>413.99</v>
          </cell>
        </row>
        <row r="3992">
          <cell r="J3992" t="str">
            <v>9789866238550</v>
          </cell>
          <cell r="K3992">
            <v>2011</v>
          </cell>
          <cell r="L3992" t="str">
            <v>413.92</v>
          </cell>
        </row>
        <row r="3993">
          <cell r="J3993" t="str">
            <v>9789866055188</v>
          </cell>
          <cell r="K3993">
            <v>2011</v>
          </cell>
          <cell r="L3993" t="str">
            <v>413.42</v>
          </cell>
        </row>
        <row r="3994">
          <cell r="J3994" t="str">
            <v>9789866055003</v>
          </cell>
          <cell r="K3994">
            <v>2011</v>
          </cell>
          <cell r="L3994" t="str">
            <v>417.8</v>
          </cell>
        </row>
        <row r="3995">
          <cell r="J3995" t="str">
            <v>9789866612985</v>
          </cell>
          <cell r="K3995">
            <v>2011</v>
          </cell>
          <cell r="L3995" t="str">
            <v>418.91</v>
          </cell>
        </row>
        <row r="3996">
          <cell r="J3996" t="str">
            <v>9789866238574</v>
          </cell>
          <cell r="K3996">
            <v>2011</v>
          </cell>
          <cell r="L3996" t="str">
            <v>427.1</v>
          </cell>
        </row>
        <row r="3997">
          <cell r="J3997" t="str">
            <v>9789864135516</v>
          </cell>
          <cell r="K3997">
            <v>2011</v>
          </cell>
          <cell r="L3997" t="str">
            <v>783.3886</v>
          </cell>
        </row>
        <row r="3998">
          <cell r="J3998" t="str">
            <v>9789864135523</v>
          </cell>
          <cell r="K3998">
            <v>2011</v>
          </cell>
          <cell r="L3998" t="str">
            <v>859.6</v>
          </cell>
        </row>
        <row r="3999">
          <cell r="J3999" t="str">
            <v>4715443018791</v>
          </cell>
          <cell r="K3999">
            <v>2011</v>
          </cell>
          <cell r="L3999" t="str">
            <v>428.81</v>
          </cell>
        </row>
        <row r="4000">
          <cell r="J4000" t="str">
            <v>4715443018807</v>
          </cell>
          <cell r="K4000">
            <v>2011</v>
          </cell>
          <cell r="L4000" t="str">
            <v>428.81</v>
          </cell>
        </row>
        <row r="4001">
          <cell r="J4001" t="str">
            <v>4715443018814</v>
          </cell>
          <cell r="K4001">
            <v>2011</v>
          </cell>
          <cell r="L4001" t="str">
            <v>428.81</v>
          </cell>
        </row>
        <row r="4002">
          <cell r="J4002" t="str">
            <v>4715443018821</v>
          </cell>
          <cell r="K4002">
            <v>2011</v>
          </cell>
          <cell r="L4002" t="str">
            <v>428.81</v>
          </cell>
        </row>
        <row r="4003">
          <cell r="J4003" t="str">
            <v>9789864135929</v>
          </cell>
          <cell r="K4003">
            <v>2011</v>
          </cell>
          <cell r="L4003" t="str">
            <v>528.2</v>
          </cell>
        </row>
        <row r="4004">
          <cell r="J4004" t="str">
            <v>4715443018982</v>
          </cell>
          <cell r="K4004">
            <v>2011</v>
          </cell>
          <cell r="L4004" t="str">
            <v>523.13</v>
          </cell>
        </row>
        <row r="4005">
          <cell r="J4005" t="str">
            <v>4715443018975</v>
          </cell>
          <cell r="K4005">
            <v>2011</v>
          </cell>
          <cell r="L4005" t="str">
            <v>523.13</v>
          </cell>
        </row>
        <row r="4006">
          <cell r="J4006" t="str">
            <v> 4715443018999</v>
          </cell>
          <cell r="K4006">
            <v>2011</v>
          </cell>
          <cell r="L4006" t="str">
            <v>523.13</v>
          </cell>
        </row>
        <row r="4007">
          <cell r="J4007" t="str">
            <v>4715443019002</v>
          </cell>
          <cell r="K4007">
            <v>2011</v>
          </cell>
          <cell r="L4007" t="str">
            <v>523.13</v>
          </cell>
        </row>
        <row r="4008">
          <cell r="J4008" t="str">
            <v>4715443019019</v>
          </cell>
          <cell r="K4008">
            <v>2011</v>
          </cell>
          <cell r="L4008" t="str">
            <v>859.9</v>
          </cell>
        </row>
        <row r="4009">
          <cell r="J4009" t="str">
            <v>4715443019026</v>
          </cell>
          <cell r="K4009">
            <v>2011</v>
          </cell>
          <cell r="L4009" t="str">
            <v>859.9</v>
          </cell>
        </row>
        <row r="4010">
          <cell r="J4010" t="str">
            <v>4715443019033</v>
          </cell>
          <cell r="K4010">
            <v>2011</v>
          </cell>
          <cell r="L4010" t="str">
            <v>859.9</v>
          </cell>
        </row>
        <row r="4011">
          <cell r="J4011" t="str">
            <v>4715443019040</v>
          </cell>
          <cell r="K4011">
            <v>2011</v>
          </cell>
          <cell r="L4011" t="str">
            <v>859.9</v>
          </cell>
        </row>
        <row r="4012">
          <cell r="J4012" t="str">
            <v>9789864135387</v>
          </cell>
          <cell r="K4012">
            <v>2011</v>
          </cell>
          <cell r="L4012" t="str">
            <v>447.1</v>
          </cell>
        </row>
        <row r="4013">
          <cell r="J4013" t="str">
            <v>9789864135493</v>
          </cell>
          <cell r="K4013">
            <v>2011</v>
          </cell>
          <cell r="L4013" t="str">
            <v>387.7</v>
          </cell>
        </row>
        <row r="4014">
          <cell r="J4014" t="str">
            <v>9789864135912</v>
          </cell>
          <cell r="K4014">
            <v>2011</v>
          </cell>
          <cell r="L4014" t="str">
            <v>359.547</v>
          </cell>
        </row>
        <row r="4015">
          <cell r="J4015" t="str">
            <v>9789864135431</v>
          </cell>
          <cell r="K4015">
            <v>2011</v>
          </cell>
          <cell r="L4015" t="str">
            <v>380</v>
          </cell>
        </row>
        <row r="4016">
          <cell r="J4016" t="str">
            <v>9789864135905</v>
          </cell>
          <cell r="K4016">
            <v>2011</v>
          </cell>
          <cell r="L4016" t="str">
            <v>571.182</v>
          </cell>
        </row>
        <row r="4017">
          <cell r="J4017" t="str">
            <v>9789864135899</v>
          </cell>
          <cell r="K4017">
            <v>2011</v>
          </cell>
          <cell r="L4017" t="str">
            <v>370</v>
          </cell>
        </row>
        <row r="4018">
          <cell r="J4018" t="str">
            <v>9789864135639</v>
          </cell>
          <cell r="K4018">
            <v>2011</v>
          </cell>
          <cell r="L4018" t="str">
            <v>859.9</v>
          </cell>
        </row>
        <row r="4019">
          <cell r="J4019" t="str">
            <v>9789864135653</v>
          </cell>
          <cell r="K4019">
            <v>2011</v>
          </cell>
          <cell r="L4019" t="str">
            <v>859.9</v>
          </cell>
        </row>
        <row r="4020">
          <cell r="J4020" t="str">
            <v>9789864135660</v>
          </cell>
          <cell r="K4020">
            <v>2011</v>
          </cell>
          <cell r="L4020" t="str">
            <v>859.9</v>
          </cell>
        </row>
        <row r="4021">
          <cell r="J4021" t="str">
            <v>9789864135646</v>
          </cell>
          <cell r="K4021">
            <v>2011</v>
          </cell>
          <cell r="L4021" t="str">
            <v>859.9</v>
          </cell>
        </row>
        <row r="4022">
          <cell r="J4022" t="str">
            <v>9789866238710</v>
          </cell>
          <cell r="K4022">
            <v>2011</v>
          </cell>
          <cell r="L4022" t="str">
            <v>427.1</v>
          </cell>
        </row>
        <row r="4023">
          <cell r="J4023" t="str">
            <v>9789866238543</v>
          </cell>
          <cell r="K4023">
            <v>2011</v>
          </cell>
          <cell r="L4023" t="str">
            <v>413.94</v>
          </cell>
        </row>
        <row r="4024">
          <cell r="J4024" t="str">
            <v>9789864136025</v>
          </cell>
          <cell r="K4024">
            <v>2011</v>
          </cell>
          <cell r="L4024" t="str">
            <v>859.6</v>
          </cell>
        </row>
        <row r="4025">
          <cell r="J4025" t="str">
            <v>9789867858658</v>
          </cell>
          <cell r="K4025">
            <v>2011</v>
          </cell>
          <cell r="L4025" t="str">
            <v>805.189</v>
          </cell>
        </row>
        <row r="4026">
          <cell r="J4026" t="str">
            <v>9789862431238</v>
          </cell>
          <cell r="K4026">
            <v>2011</v>
          </cell>
          <cell r="L4026" t="str">
            <v>859.6</v>
          </cell>
        </row>
        <row r="4027">
          <cell r="J4027" t="str">
            <v>9789862431221</v>
          </cell>
          <cell r="K4027">
            <v>2011</v>
          </cell>
          <cell r="L4027" t="str">
            <v>859.6</v>
          </cell>
        </row>
        <row r="4028">
          <cell r="J4028" t="str">
            <v>9789862431528</v>
          </cell>
          <cell r="K4028">
            <v>2011</v>
          </cell>
          <cell r="L4028" t="str">
            <v>521.1</v>
          </cell>
        </row>
        <row r="4029">
          <cell r="J4029" t="str">
            <v>9789866214240</v>
          </cell>
          <cell r="K4029">
            <v>2011</v>
          </cell>
          <cell r="L4029" t="str">
            <v>294.1</v>
          </cell>
        </row>
        <row r="4030">
          <cell r="J4030" t="str">
            <v>9789862431634</v>
          </cell>
          <cell r="K4030">
            <v>2011</v>
          </cell>
          <cell r="L4030" t="str">
            <v>859.6</v>
          </cell>
        </row>
        <row r="4031">
          <cell r="J4031" t="str">
            <v>9789862431627</v>
          </cell>
          <cell r="K4031">
            <v>2011</v>
          </cell>
          <cell r="L4031" t="str">
            <v>859.6</v>
          </cell>
        </row>
        <row r="4032">
          <cell r="J4032" t="str">
            <v>9789866041662</v>
          </cell>
          <cell r="K4032">
            <v>2011</v>
          </cell>
          <cell r="L4032" t="str">
            <v>422.2</v>
          </cell>
        </row>
        <row r="4033">
          <cell r="J4033" t="str">
            <v>9789862282489</v>
          </cell>
          <cell r="K4033">
            <v>2011</v>
          </cell>
          <cell r="L4033" t="str">
            <v>805.12</v>
          </cell>
        </row>
        <row r="4034">
          <cell r="J4034" t="str">
            <v>9789866214707</v>
          </cell>
          <cell r="K4034">
            <v>2011</v>
          </cell>
          <cell r="L4034" t="str">
            <v>293.6</v>
          </cell>
        </row>
        <row r="4035">
          <cell r="J4035" t="str">
            <v>9789866214721</v>
          </cell>
          <cell r="K4035">
            <v>2011</v>
          </cell>
          <cell r="L4035" t="str">
            <v>293.6</v>
          </cell>
        </row>
        <row r="4036">
          <cell r="J4036" t="str">
            <v>9789866209949</v>
          </cell>
          <cell r="K4036">
            <v>2011</v>
          </cell>
          <cell r="L4036" t="str">
            <v>425.4</v>
          </cell>
        </row>
        <row r="4037">
          <cell r="J4037" t="str">
            <v>9789866041242</v>
          </cell>
          <cell r="K4037">
            <v>2011</v>
          </cell>
          <cell r="L4037" t="str">
            <v>423.45</v>
          </cell>
        </row>
        <row r="4038">
          <cell r="J4038" t="str">
            <v>9789866209925</v>
          </cell>
          <cell r="K4038">
            <v>2011</v>
          </cell>
          <cell r="L4038" t="str">
            <v>426.4</v>
          </cell>
        </row>
        <row r="4039">
          <cell r="J4039" t="str">
            <v>9789866024030</v>
          </cell>
          <cell r="K4039">
            <v>2011</v>
          </cell>
          <cell r="L4039" t="str">
            <v>192.1</v>
          </cell>
        </row>
        <row r="4040">
          <cell r="J4040" t="str">
            <v>9789862252192</v>
          </cell>
          <cell r="K4040">
            <v>2011</v>
          </cell>
          <cell r="L4040" t="str">
            <v>859.9</v>
          </cell>
        </row>
        <row r="4041">
          <cell r="J4041" t="str">
            <v>9789862252208</v>
          </cell>
          <cell r="K4041">
            <v>2011</v>
          </cell>
          <cell r="L4041" t="str">
            <v>859.6</v>
          </cell>
        </row>
        <row r="4042">
          <cell r="J4042" t="str">
            <v>9789862252215</v>
          </cell>
          <cell r="K4042">
            <v>2011</v>
          </cell>
          <cell r="L4042" t="str">
            <v>859.6</v>
          </cell>
        </row>
        <row r="4043">
          <cell r="J4043" t="str">
            <v>9789862252222</v>
          </cell>
          <cell r="K4043">
            <v>2011</v>
          </cell>
          <cell r="L4043" t="str">
            <v>859.6</v>
          </cell>
        </row>
        <row r="4044">
          <cell r="J4044" t="str">
            <v>9789862252185</v>
          </cell>
          <cell r="K4044">
            <v>2011</v>
          </cell>
          <cell r="L4044" t="str">
            <v>859.6</v>
          </cell>
        </row>
        <row r="4045">
          <cell r="J4045" t="str">
            <v>9789862252161</v>
          </cell>
          <cell r="K4045">
            <v>2011</v>
          </cell>
          <cell r="L4045" t="str">
            <v>859.6</v>
          </cell>
        </row>
        <row r="4046">
          <cell r="J4046" t="str">
            <v>9789862282625</v>
          </cell>
          <cell r="K4046">
            <v>2011</v>
          </cell>
          <cell r="L4046" t="str">
            <v>992.61</v>
          </cell>
        </row>
        <row r="4047">
          <cell r="J4047" t="str">
            <v>9789862282601</v>
          </cell>
          <cell r="K4047">
            <v>2011</v>
          </cell>
          <cell r="L4047" t="str">
            <v>733.6</v>
          </cell>
        </row>
        <row r="4048">
          <cell r="J4048" t="str">
            <v>9789862252284</v>
          </cell>
          <cell r="K4048">
            <v>2011</v>
          </cell>
          <cell r="L4048" t="str">
            <v>563.5</v>
          </cell>
        </row>
        <row r="4049">
          <cell r="J4049" t="str">
            <v>9789866214912</v>
          </cell>
          <cell r="K4049">
            <v>2011</v>
          </cell>
          <cell r="L4049" t="str">
            <v>592.9</v>
          </cell>
        </row>
        <row r="4050">
          <cell r="J4050" t="str">
            <v>9789866041051</v>
          </cell>
          <cell r="K4050">
            <v>2011</v>
          </cell>
          <cell r="L4050" t="str">
            <v>422.32</v>
          </cell>
        </row>
        <row r="4051">
          <cell r="J4051" t="str">
            <v>9789866041044</v>
          </cell>
          <cell r="K4051">
            <v>2011</v>
          </cell>
          <cell r="L4051" t="str">
            <v>999.6</v>
          </cell>
        </row>
        <row r="4052">
          <cell r="J4052" t="str">
            <v>9789578016613</v>
          </cell>
          <cell r="K4052">
            <v>2011</v>
          </cell>
          <cell r="L4052" t="str">
            <v>548.314</v>
          </cell>
        </row>
        <row r="4053">
          <cell r="J4053" t="str">
            <v>9789578016620</v>
          </cell>
          <cell r="K4053">
            <v>2011</v>
          </cell>
          <cell r="L4053" t="str">
            <v>855</v>
          </cell>
        </row>
        <row r="4054">
          <cell r="J4054" t="str">
            <v>9789578016675</v>
          </cell>
          <cell r="K4054">
            <v>2011</v>
          </cell>
          <cell r="L4054" t="str">
            <v>857.7</v>
          </cell>
        </row>
        <row r="4055">
          <cell r="J4055" t="str">
            <v>9789578016606</v>
          </cell>
          <cell r="K4055">
            <v>2011</v>
          </cell>
          <cell r="L4055" t="str">
            <v>536.33007</v>
          </cell>
        </row>
        <row r="4056">
          <cell r="J4056" t="str">
            <v>9789578016651</v>
          </cell>
          <cell r="K4056">
            <v>2011</v>
          </cell>
          <cell r="L4056" t="str">
            <v>863.2</v>
          </cell>
        </row>
        <row r="4057">
          <cell r="J4057" t="str">
            <v>9789578016705</v>
          </cell>
          <cell r="K4057">
            <v>2011</v>
          </cell>
          <cell r="L4057" t="str">
            <v>570.15</v>
          </cell>
        </row>
        <row r="4058">
          <cell r="J4058" t="str">
            <v>9789578016637</v>
          </cell>
          <cell r="K4058">
            <v>2011</v>
          </cell>
          <cell r="L4058" t="str">
            <v>586.54</v>
          </cell>
        </row>
        <row r="4059">
          <cell r="J4059" t="str">
            <v>9789866656378</v>
          </cell>
          <cell r="K4059">
            <v>2011</v>
          </cell>
          <cell r="L4059" t="str">
            <v>855</v>
          </cell>
        </row>
        <row r="4060">
          <cell r="J4060" t="str">
            <v>9789866656408</v>
          </cell>
          <cell r="K4060">
            <v>2011</v>
          </cell>
          <cell r="L4060" t="str">
            <v>863.84</v>
          </cell>
        </row>
        <row r="4061">
          <cell r="J4061" t="str">
            <v>9789866656415</v>
          </cell>
          <cell r="K4061">
            <v>2011</v>
          </cell>
          <cell r="L4061" t="str">
            <v>863.57</v>
          </cell>
        </row>
        <row r="4062">
          <cell r="J4062" t="str">
            <v>9789868653443</v>
          </cell>
          <cell r="K4062">
            <v>2011</v>
          </cell>
          <cell r="L4062" t="str">
            <v>121.1</v>
          </cell>
        </row>
        <row r="4063">
          <cell r="J4063" t="str">
            <v>9789862616123</v>
          </cell>
          <cell r="K4063">
            <v>2011</v>
          </cell>
          <cell r="L4063" t="str">
            <v>494.1</v>
          </cell>
        </row>
        <row r="4064">
          <cell r="J4064" t="str">
            <v>9789862615607</v>
          </cell>
          <cell r="K4064">
            <v>2011</v>
          </cell>
          <cell r="L4064" t="str">
            <v>495.022</v>
          </cell>
        </row>
        <row r="4065">
          <cell r="J4065" t="str">
            <v>9789862615744</v>
          </cell>
          <cell r="K4065">
            <v>2011</v>
          </cell>
          <cell r="L4065" t="str">
            <v>495.022</v>
          </cell>
        </row>
        <row r="4066">
          <cell r="J4066" t="str">
            <v>9789862615829</v>
          </cell>
          <cell r="K4066">
            <v>2011</v>
          </cell>
          <cell r="L4066" t="str">
            <v>495.022</v>
          </cell>
        </row>
        <row r="4067">
          <cell r="J4067" t="str">
            <v>9789862612903</v>
          </cell>
          <cell r="K4067">
            <v>2011</v>
          </cell>
          <cell r="L4067" t="str">
            <v>561.7022</v>
          </cell>
        </row>
        <row r="4068">
          <cell r="J4068" t="str">
            <v>9789862612040</v>
          </cell>
          <cell r="K4068">
            <v>2011</v>
          </cell>
          <cell r="L4068" t="str">
            <v>805.189</v>
          </cell>
        </row>
        <row r="4069">
          <cell r="J4069" t="str">
            <v>9789862611890</v>
          </cell>
          <cell r="K4069">
            <v>2011</v>
          </cell>
          <cell r="L4069" t="str">
            <v>802.82</v>
          </cell>
        </row>
        <row r="4070">
          <cell r="J4070" t="str">
            <v>9789862611876</v>
          </cell>
          <cell r="K4070">
            <v>2011</v>
          </cell>
          <cell r="L4070" t="str">
            <v>529.98179</v>
          </cell>
        </row>
        <row r="4071">
          <cell r="J4071" t="str">
            <v>9879862616925</v>
          </cell>
          <cell r="K4071">
            <v>2011</v>
          </cell>
          <cell r="L4071" t="str">
            <v>591.5</v>
          </cell>
        </row>
        <row r="4072">
          <cell r="J4072" t="str">
            <v>9789862611883</v>
          </cell>
          <cell r="K4072">
            <v>2011</v>
          </cell>
          <cell r="L4072" t="str">
            <v>529.98179</v>
          </cell>
        </row>
        <row r="4073">
          <cell r="J4073" t="str">
            <v>9789862612385</v>
          </cell>
          <cell r="K4073">
            <v>2011</v>
          </cell>
          <cell r="L4073" t="str">
            <v>529.98179</v>
          </cell>
        </row>
        <row r="4074">
          <cell r="J4074" t="str">
            <v>9789862611333</v>
          </cell>
          <cell r="K4074">
            <v>2011</v>
          </cell>
          <cell r="L4074" t="str">
            <v>495</v>
          </cell>
        </row>
        <row r="4075">
          <cell r="J4075" t="str">
            <v>9789862611388</v>
          </cell>
          <cell r="K4075">
            <v>2011</v>
          </cell>
          <cell r="L4075" t="str">
            <v>495.022</v>
          </cell>
        </row>
        <row r="4076">
          <cell r="J4076" t="str">
            <v>9789862611746</v>
          </cell>
          <cell r="K4076">
            <v>2011</v>
          </cell>
          <cell r="L4076" t="str">
            <v>495.022</v>
          </cell>
        </row>
        <row r="4077">
          <cell r="J4077" t="str">
            <v>9789862611227</v>
          </cell>
          <cell r="K4077">
            <v>2011</v>
          </cell>
          <cell r="L4077" t="str">
            <v>495.1022</v>
          </cell>
        </row>
        <row r="4078">
          <cell r="J4078" t="str">
            <v>9789862610374</v>
          </cell>
          <cell r="K4078">
            <v>2011</v>
          </cell>
          <cell r="L4078" t="str">
            <v>310.22</v>
          </cell>
        </row>
        <row r="4079">
          <cell r="J4079" t="str">
            <v>9789862610794</v>
          </cell>
          <cell r="K4079">
            <v>2011</v>
          </cell>
          <cell r="L4079" t="str">
            <v>523.5022</v>
          </cell>
        </row>
        <row r="4080">
          <cell r="J4080" t="str">
            <v>9789862610510</v>
          </cell>
          <cell r="K4080">
            <v>2011</v>
          </cell>
          <cell r="L4080" t="str">
            <v>495</v>
          </cell>
        </row>
        <row r="4081">
          <cell r="J4081" t="str">
            <v>9789862610947</v>
          </cell>
          <cell r="K4081">
            <v>2011</v>
          </cell>
          <cell r="L4081" t="str">
            <v>312</v>
          </cell>
        </row>
        <row r="4082">
          <cell r="J4082" t="str">
            <v>9789862611562</v>
          </cell>
          <cell r="K4082">
            <v>2011</v>
          </cell>
          <cell r="L4082" t="str">
            <v>330.22</v>
          </cell>
        </row>
        <row r="4083">
          <cell r="J4083" t="str">
            <v>9789862611982</v>
          </cell>
          <cell r="K4083">
            <v>2011</v>
          </cell>
          <cell r="L4083" t="str">
            <v>529.9856</v>
          </cell>
        </row>
        <row r="4084">
          <cell r="J4084" t="str">
            <v>9789862612019</v>
          </cell>
          <cell r="K4084">
            <v>2011</v>
          </cell>
          <cell r="L4084" t="str">
            <v>567</v>
          </cell>
        </row>
        <row r="4085">
          <cell r="J4085" t="str">
            <v>9789862612521</v>
          </cell>
          <cell r="K4085">
            <v>2011</v>
          </cell>
          <cell r="L4085" t="str">
            <v>805.189</v>
          </cell>
        </row>
        <row r="4086">
          <cell r="J4086" t="str">
            <v>9789862612750</v>
          </cell>
          <cell r="K4086">
            <v>2011</v>
          </cell>
          <cell r="L4086" t="str">
            <v>992.5022</v>
          </cell>
        </row>
        <row r="4087">
          <cell r="J4087" t="str">
            <v>9789862612156</v>
          </cell>
          <cell r="K4087">
            <v>2011</v>
          </cell>
          <cell r="L4087" t="str">
            <v>591.5022</v>
          </cell>
        </row>
        <row r="4088">
          <cell r="J4088" t="str">
            <v>9789862613085</v>
          </cell>
          <cell r="K4088">
            <v>2011</v>
          </cell>
          <cell r="L4088" t="str">
            <v>805.189</v>
          </cell>
        </row>
        <row r="4089">
          <cell r="J4089" t="str">
            <v>9789862617694</v>
          </cell>
          <cell r="K4089">
            <v>2011</v>
          </cell>
          <cell r="L4089" t="str">
            <v>448.62</v>
          </cell>
        </row>
        <row r="4090">
          <cell r="J4090" t="str">
            <v>9789862618318</v>
          </cell>
          <cell r="K4090">
            <v>2011</v>
          </cell>
          <cell r="L4090" t="str">
            <v>431.25022</v>
          </cell>
        </row>
        <row r="4091">
          <cell r="J4091" t="str">
            <v>9789862617625</v>
          </cell>
          <cell r="K4091">
            <v>2011</v>
          </cell>
          <cell r="L4091" t="str">
            <v>446.87022</v>
          </cell>
        </row>
        <row r="4092">
          <cell r="J4092" t="str">
            <v>9789862617496</v>
          </cell>
          <cell r="K4092">
            <v>2011</v>
          </cell>
          <cell r="L4092" t="str">
            <v>446.1022</v>
          </cell>
        </row>
        <row r="4093">
          <cell r="J4093" t="str">
            <v>9789862618288</v>
          </cell>
          <cell r="K4093">
            <v>2011</v>
          </cell>
          <cell r="L4093" t="str">
            <v>580.22</v>
          </cell>
        </row>
        <row r="4094">
          <cell r="J4094" t="str">
            <v>9789862618776</v>
          </cell>
          <cell r="K4094">
            <v>2011</v>
          </cell>
          <cell r="L4094" t="str">
            <v>584.862</v>
          </cell>
        </row>
        <row r="4095">
          <cell r="J4095" t="str">
            <v>9789862619001</v>
          </cell>
          <cell r="K4095">
            <v>2011</v>
          </cell>
          <cell r="L4095" t="str">
            <v>547.8765</v>
          </cell>
        </row>
        <row r="4096">
          <cell r="J4096" t="str">
            <v>9789862616819</v>
          </cell>
          <cell r="K4096">
            <v>2011</v>
          </cell>
          <cell r="L4096" t="str">
            <v>805.1022</v>
          </cell>
        </row>
        <row r="4097">
          <cell r="J4097" t="str">
            <v>9789865993955</v>
          </cell>
          <cell r="K4097">
            <v>2011</v>
          </cell>
          <cell r="L4097" t="str">
            <v>567.01</v>
          </cell>
        </row>
        <row r="4098">
          <cell r="J4098" t="str">
            <v>9789865993375</v>
          </cell>
          <cell r="K4098">
            <v>2011</v>
          </cell>
          <cell r="L4098" t="str">
            <v>495.022</v>
          </cell>
        </row>
        <row r="4099">
          <cell r="J4099" t="str">
            <v>9789862612729</v>
          </cell>
          <cell r="K4099">
            <v>2011</v>
          </cell>
          <cell r="L4099" t="str">
            <v>992.2</v>
          </cell>
        </row>
        <row r="4100">
          <cell r="J4100" t="str">
            <v>9789862612774</v>
          </cell>
          <cell r="K4100">
            <v>2011</v>
          </cell>
          <cell r="L4100" t="str">
            <v>992.5022</v>
          </cell>
        </row>
        <row r="4101">
          <cell r="J4101" t="str">
            <v>9789862617151</v>
          </cell>
          <cell r="K4101">
            <v>2011</v>
          </cell>
          <cell r="L4101" t="str">
            <v>992.5</v>
          </cell>
        </row>
        <row r="4102">
          <cell r="J4102" t="str">
            <v>9789862612712</v>
          </cell>
          <cell r="K4102">
            <v>2011</v>
          </cell>
          <cell r="L4102" t="str">
            <v>992.2</v>
          </cell>
        </row>
        <row r="4103">
          <cell r="J4103" t="str">
            <v>9789862616956</v>
          </cell>
          <cell r="K4103">
            <v>2011</v>
          </cell>
          <cell r="L4103" t="str">
            <v>805.189</v>
          </cell>
        </row>
        <row r="4104">
          <cell r="J4104" t="str">
            <v>9789862617052</v>
          </cell>
          <cell r="K4104">
            <v>2011</v>
          </cell>
          <cell r="L4104" t="str">
            <v>992.5022</v>
          </cell>
        </row>
        <row r="4105">
          <cell r="J4105" t="str">
            <v>9789862618271</v>
          </cell>
          <cell r="K4105">
            <v>2011</v>
          </cell>
          <cell r="L4105" t="str">
            <v>580.8337</v>
          </cell>
        </row>
        <row r="4106">
          <cell r="J4106" t="str">
            <v>9789862617823</v>
          </cell>
          <cell r="K4106">
            <v>2011</v>
          </cell>
          <cell r="L4106" t="str">
            <v>585.022</v>
          </cell>
        </row>
        <row r="4107">
          <cell r="J4107" t="str">
            <v>9789862618769</v>
          </cell>
          <cell r="K4107">
            <v>2011</v>
          </cell>
          <cell r="L4107" t="str">
            <v>575.8022</v>
          </cell>
        </row>
        <row r="4108">
          <cell r="J4108" t="str">
            <v>9789862617908</v>
          </cell>
          <cell r="K4108">
            <v>2011</v>
          </cell>
          <cell r="L4108" t="str">
            <v>716.874</v>
          </cell>
        </row>
        <row r="4109">
          <cell r="J4109" t="str">
            <v>9789862617861</v>
          </cell>
          <cell r="K4109">
            <v>2011</v>
          </cell>
          <cell r="L4109" t="str">
            <v>805.1</v>
          </cell>
        </row>
        <row r="4110">
          <cell r="J4110" t="str">
            <v>9789862617311</v>
          </cell>
          <cell r="K4110">
            <v>2011</v>
          </cell>
          <cell r="L4110" t="str">
            <v>802.8</v>
          </cell>
        </row>
        <row r="4111">
          <cell r="J4111" t="str">
            <v>9789862617458</v>
          </cell>
          <cell r="K4111">
            <v>2011</v>
          </cell>
          <cell r="L4111" t="str">
            <v>448.873</v>
          </cell>
        </row>
        <row r="4112">
          <cell r="J4112" t="str">
            <v>9789862617229</v>
          </cell>
          <cell r="K4112">
            <v>2011</v>
          </cell>
          <cell r="L4112" t="str">
            <v>805.18</v>
          </cell>
        </row>
        <row r="4113">
          <cell r="J4113" t="str">
            <v>9789862617281</v>
          </cell>
          <cell r="K4113">
            <v>2011</v>
          </cell>
          <cell r="L4113" t="str">
            <v>805.18</v>
          </cell>
        </row>
        <row r="4114">
          <cell r="J4114" t="str">
            <v>9789862617328</v>
          </cell>
          <cell r="K4114">
            <v>2011</v>
          </cell>
          <cell r="L4114" t="str">
            <v>802.8022</v>
          </cell>
        </row>
        <row r="4115">
          <cell r="J4115" t="str">
            <v>9789862617489</v>
          </cell>
          <cell r="K4115">
            <v>2011</v>
          </cell>
          <cell r="L4115" t="str">
            <v>310.22</v>
          </cell>
        </row>
        <row r="4116">
          <cell r="J4116" t="str">
            <v>9789862617649</v>
          </cell>
          <cell r="K4116">
            <v>2011</v>
          </cell>
          <cell r="L4116" t="str">
            <v>310.22</v>
          </cell>
        </row>
        <row r="4117">
          <cell r="J4117" t="str">
            <v>9789862617601</v>
          </cell>
          <cell r="K4117">
            <v>2011</v>
          </cell>
          <cell r="L4117" t="str">
            <v>805.189</v>
          </cell>
        </row>
        <row r="4118">
          <cell r="J4118" t="str">
            <v>9789862617007</v>
          </cell>
          <cell r="K4118">
            <v>2011</v>
          </cell>
          <cell r="L4118" t="str">
            <v>524.42022</v>
          </cell>
        </row>
        <row r="4119">
          <cell r="J4119" t="str">
            <v>9789861954615</v>
          </cell>
          <cell r="K4119">
            <v>2011</v>
          </cell>
          <cell r="L4119" t="str">
            <v>805.18</v>
          </cell>
        </row>
        <row r="4120">
          <cell r="J4120" t="str">
            <v>9789862615805</v>
          </cell>
          <cell r="K4120">
            <v>2011</v>
          </cell>
          <cell r="L4120" t="str">
            <v>330.37</v>
          </cell>
        </row>
        <row r="4121">
          <cell r="J4121" t="str">
            <v>9789862618639</v>
          </cell>
          <cell r="K4121">
            <v>2011</v>
          </cell>
          <cell r="L4121" t="str">
            <v>558.7</v>
          </cell>
        </row>
        <row r="4122">
          <cell r="J4122" t="str">
            <v>9789576966903</v>
          </cell>
          <cell r="K4122">
            <v>2011</v>
          </cell>
          <cell r="L4122" t="str">
            <v>431.4</v>
          </cell>
        </row>
        <row r="4123">
          <cell r="J4123" t="str">
            <v>9789576966989</v>
          </cell>
          <cell r="K4123">
            <v>2011</v>
          </cell>
          <cell r="L4123" t="str">
            <v>747.49</v>
          </cell>
        </row>
        <row r="4124">
          <cell r="J4124" t="str">
            <v>9789576966972</v>
          </cell>
          <cell r="K4124">
            <v>2011</v>
          </cell>
          <cell r="L4124" t="str">
            <v>411.1</v>
          </cell>
        </row>
        <row r="4125">
          <cell r="J4125" t="str">
            <v>9789576966958</v>
          </cell>
          <cell r="K4125">
            <v>2011</v>
          </cell>
          <cell r="L4125" t="str">
            <v>417.8</v>
          </cell>
        </row>
        <row r="4126">
          <cell r="J4126" t="str">
            <v>9789576967030</v>
          </cell>
          <cell r="K4126">
            <v>2011</v>
          </cell>
          <cell r="L4126" t="str">
            <v>429.3</v>
          </cell>
        </row>
        <row r="4127">
          <cell r="J4127" t="str">
            <v>9789862940013</v>
          </cell>
          <cell r="K4127">
            <v>2011</v>
          </cell>
          <cell r="L4127" t="str">
            <v>863.851</v>
          </cell>
        </row>
        <row r="4128">
          <cell r="J4128" t="str">
            <v>9789866789953</v>
          </cell>
          <cell r="K4128">
            <v>2011</v>
          </cell>
          <cell r="L4128" t="str">
            <v>987.85</v>
          </cell>
        </row>
        <row r="4129">
          <cell r="J4129" t="str">
            <v>9789866789984</v>
          </cell>
          <cell r="K4129">
            <v>2011</v>
          </cell>
          <cell r="L4129" t="str">
            <v>578.3331</v>
          </cell>
        </row>
        <row r="4130">
          <cell r="J4130" t="str">
            <v>9789866789946</v>
          </cell>
          <cell r="K4130">
            <v>2011</v>
          </cell>
          <cell r="L4130" t="str">
            <v>733.22</v>
          </cell>
        </row>
        <row r="4131">
          <cell r="J4131" t="str">
            <v>9789866789977</v>
          </cell>
          <cell r="K4131">
            <v>2011</v>
          </cell>
          <cell r="L4131" t="str">
            <v>863.51</v>
          </cell>
        </row>
        <row r="4132">
          <cell r="J4132" t="str">
            <v>9789862940037</v>
          </cell>
          <cell r="K4132">
            <v>2011</v>
          </cell>
          <cell r="L4132" t="str">
            <v>574.26507</v>
          </cell>
        </row>
        <row r="4133">
          <cell r="J4133" t="str">
            <v>9789862940051</v>
          </cell>
          <cell r="K4133">
            <v>2011</v>
          </cell>
          <cell r="L4133" t="str">
            <v>544.33</v>
          </cell>
        </row>
        <row r="4134">
          <cell r="J4134" t="str">
            <v>9789862940082</v>
          </cell>
          <cell r="K4134">
            <v>2011</v>
          </cell>
          <cell r="L4134" t="str">
            <v>241.092</v>
          </cell>
        </row>
        <row r="4135">
          <cell r="J4135" t="str">
            <v>9789862940112</v>
          </cell>
          <cell r="K4135">
            <v>2011</v>
          </cell>
          <cell r="L4135" t="str">
            <v>783.3886</v>
          </cell>
        </row>
        <row r="4136">
          <cell r="J4136" t="str">
            <v>9789861848785</v>
          </cell>
          <cell r="K4136">
            <v>2011</v>
          </cell>
          <cell r="L4136" t="str">
            <v>873.51</v>
          </cell>
        </row>
        <row r="4137">
          <cell r="J4137" t="str">
            <v>9789861849300</v>
          </cell>
          <cell r="K4137">
            <v>2011</v>
          </cell>
          <cell r="L4137" t="str">
            <v>803.18</v>
          </cell>
        </row>
        <row r="4138">
          <cell r="J4138" t="str">
            <v>9789861849454</v>
          </cell>
          <cell r="K4138">
            <v>2011</v>
          </cell>
          <cell r="L4138" t="str">
            <v>805.188</v>
          </cell>
        </row>
        <row r="4139">
          <cell r="J4139" t="str">
            <v>9789861849355</v>
          </cell>
          <cell r="K4139">
            <v>2011</v>
          </cell>
          <cell r="L4139" t="str">
            <v>801.72</v>
          </cell>
        </row>
        <row r="4140">
          <cell r="J4140" t="str">
            <v>9789861848457</v>
          </cell>
          <cell r="K4140">
            <v>2011</v>
          </cell>
          <cell r="L4140" t="str">
            <v>805.188</v>
          </cell>
        </row>
        <row r="4141">
          <cell r="J4141" t="str">
            <v>9789861848563</v>
          </cell>
          <cell r="K4141">
            <v>2011</v>
          </cell>
          <cell r="L4141" t="str">
            <v>805.188</v>
          </cell>
        </row>
        <row r="4142">
          <cell r="J4142" t="str">
            <v>9789866963476</v>
          </cell>
          <cell r="K4142">
            <v>2011</v>
          </cell>
          <cell r="L4142" t="str">
            <v>805.18</v>
          </cell>
        </row>
        <row r="4143">
          <cell r="J4143" t="str">
            <v>9789866963483</v>
          </cell>
          <cell r="K4143">
            <v>2011</v>
          </cell>
          <cell r="L4143" t="str">
            <v>805.18</v>
          </cell>
        </row>
        <row r="4144">
          <cell r="J4144" t="str">
            <v>9789866963421</v>
          </cell>
          <cell r="K4144">
            <v>2011</v>
          </cell>
          <cell r="L4144" t="str">
            <v>875.59</v>
          </cell>
        </row>
        <row r="4145">
          <cell r="J4145" t="str">
            <v>9789866963438</v>
          </cell>
          <cell r="K4145">
            <v>2011</v>
          </cell>
          <cell r="L4145" t="str">
            <v>861.58</v>
          </cell>
        </row>
        <row r="4146">
          <cell r="J4146" t="str">
            <v>9789866963445</v>
          </cell>
          <cell r="K4146">
            <v>2011</v>
          </cell>
          <cell r="L4146" t="str">
            <v>873.59</v>
          </cell>
        </row>
        <row r="4147">
          <cell r="J4147" t="str">
            <v>9789866963452</v>
          </cell>
          <cell r="K4147">
            <v>2011</v>
          </cell>
          <cell r="L4147" t="str">
            <v>882.559</v>
          </cell>
        </row>
        <row r="4148">
          <cell r="J4148" t="str">
            <v>9789866963490</v>
          </cell>
          <cell r="K4148">
            <v>2011</v>
          </cell>
          <cell r="L4148" t="str">
            <v>873.59</v>
          </cell>
        </row>
        <row r="4149">
          <cell r="J4149" t="str">
            <v>9789861848693</v>
          </cell>
          <cell r="K4149">
            <v>2011</v>
          </cell>
          <cell r="L4149" t="str">
            <v>805.18</v>
          </cell>
        </row>
        <row r="4150">
          <cell r="J4150" t="str">
            <v>9789861848716</v>
          </cell>
          <cell r="K4150">
            <v>2011</v>
          </cell>
          <cell r="L4150" t="str">
            <v>805.18</v>
          </cell>
        </row>
        <row r="4151">
          <cell r="J4151" t="str">
            <v>9789861848709</v>
          </cell>
          <cell r="K4151">
            <v>2011</v>
          </cell>
          <cell r="L4151" t="str">
            <v>805.18</v>
          </cell>
        </row>
        <row r="4152">
          <cell r="J4152" t="str">
            <v>9789861848921</v>
          </cell>
          <cell r="K4152">
            <v>2011</v>
          </cell>
          <cell r="L4152" t="str">
            <v>805.18</v>
          </cell>
        </row>
        <row r="4153">
          <cell r="J4153" t="str">
            <v>9789861849171</v>
          </cell>
          <cell r="K4153">
            <v>2011</v>
          </cell>
          <cell r="L4153" t="str">
            <v>805.18</v>
          </cell>
        </row>
        <row r="4154">
          <cell r="J4154" t="str">
            <v>9789861849416</v>
          </cell>
          <cell r="K4154">
            <v>2011</v>
          </cell>
          <cell r="L4154" t="str">
            <v>805.18</v>
          </cell>
        </row>
        <row r="4155">
          <cell r="J4155" t="str">
            <v>9789861849478</v>
          </cell>
          <cell r="K4155">
            <v>2011</v>
          </cell>
          <cell r="L4155" t="str">
            <v>805.18</v>
          </cell>
        </row>
        <row r="4156">
          <cell r="J4156" t="str">
            <v>9789861849492</v>
          </cell>
          <cell r="K4156">
            <v>2011</v>
          </cell>
          <cell r="L4156" t="str">
            <v>805.18</v>
          </cell>
        </row>
        <row r="4157">
          <cell r="J4157" t="str">
            <v>9789861848914</v>
          </cell>
          <cell r="K4157">
            <v>2011</v>
          </cell>
          <cell r="L4157" t="str">
            <v>805.18</v>
          </cell>
        </row>
        <row r="4158">
          <cell r="J4158" t="str">
            <v>9789861849041</v>
          </cell>
          <cell r="K4158">
            <v>2011</v>
          </cell>
          <cell r="L4158" t="str">
            <v>803.18</v>
          </cell>
        </row>
        <row r="4159">
          <cell r="J4159" t="str">
            <v>9789861849058</v>
          </cell>
          <cell r="K4159">
            <v>2011</v>
          </cell>
          <cell r="L4159" t="str">
            <v>803.18</v>
          </cell>
        </row>
        <row r="4160">
          <cell r="J4160" t="str">
            <v>9789861848365</v>
          </cell>
          <cell r="K4160">
            <v>2011</v>
          </cell>
          <cell r="L4160" t="str">
            <v>803.1134</v>
          </cell>
        </row>
        <row r="4161">
          <cell r="J4161" t="str">
            <v>9789575858490</v>
          </cell>
          <cell r="K4161">
            <v>2011</v>
          </cell>
          <cell r="L4161" t="str">
            <v>805.188</v>
          </cell>
        </row>
        <row r="4162">
          <cell r="J4162" t="str">
            <v>9789861849515</v>
          </cell>
          <cell r="K4162">
            <v>2011</v>
          </cell>
          <cell r="L4162" t="str">
            <v>874.57</v>
          </cell>
        </row>
        <row r="4163">
          <cell r="J4163" t="str">
            <v>9789861973500</v>
          </cell>
          <cell r="K4163">
            <v>2011</v>
          </cell>
          <cell r="L4163" t="str">
            <v>805.17</v>
          </cell>
        </row>
        <row r="4164">
          <cell r="J4164" t="str">
            <v>9789861973296</v>
          </cell>
          <cell r="K4164">
            <v>2011</v>
          </cell>
          <cell r="L4164" t="str">
            <v>805.12</v>
          </cell>
        </row>
        <row r="4165">
          <cell r="J4165" t="str">
            <v>9789861973425</v>
          </cell>
          <cell r="K4165">
            <v>2011</v>
          </cell>
          <cell r="L4165" t="str">
            <v>781</v>
          </cell>
        </row>
        <row r="4166">
          <cell r="J4166" t="str">
            <v>9789861973333</v>
          </cell>
          <cell r="K4166">
            <v>2011</v>
          </cell>
          <cell r="L4166" t="str">
            <v>856.8</v>
          </cell>
        </row>
        <row r="4167">
          <cell r="J4167" t="str">
            <v>9789861973302</v>
          </cell>
          <cell r="K4167">
            <v>2011</v>
          </cell>
          <cell r="L4167" t="str">
            <v>191.9</v>
          </cell>
        </row>
        <row r="4168">
          <cell r="J4168" t="str">
            <v>9789861973944</v>
          </cell>
          <cell r="K4168">
            <v>2011</v>
          </cell>
          <cell r="L4168" t="str">
            <v>494.35022</v>
          </cell>
        </row>
        <row r="4169">
          <cell r="J4169" t="str">
            <v>9789861974002</v>
          </cell>
          <cell r="K4169">
            <v>2011</v>
          </cell>
          <cell r="L4169" t="str">
            <v>411.3</v>
          </cell>
        </row>
        <row r="4170">
          <cell r="J4170" t="str">
            <v>9789861973494</v>
          </cell>
          <cell r="K4170">
            <v>2011</v>
          </cell>
          <cell r="L4170" t="str">
            <v>805.12</v>
          </cell>
        </row>
        <row r="4171">
          <cell r="J4171" t="str">
            <v>9789861973678</v>
          </cell>
          <cell r="K4171">
            <v>2011</v>
          </cell>
          <cell r="L4171" t="str">
            <v>855</v>
          </cell>
        </row>
        <row r="4172">
          <cell r="J4172" t="str">
            <v>9789861974330</v>
          </cell>
          <cell r="K4172">
            <v>2011</v>
          </cell>
          <cell r="L4172" t="str">
            <v>177.2</v>
          </cell>
        </row>
        <row r="4173">
          <cell r="J4173" t="str">
            <v>9789861973838</v>
          </cell>
          <cell r="K4173">
            <v>2011</v>
          </cell>
          <cell r="L4173" t="str">
            <v>494.35</v>
          </cell>
        </row>
        <row r="4174">
          <cell r="J4174" t="str">
            <v>9789861973579</v>
          </cell>
          <cell r="K4174">
            <v>2011</v>
          </cell>
          <cell r="L4174" t="str">
            <v>563.53</v>
          </cell>
        </row>
        <row r="4175">
          <cell r="J4175" t="str">
            <v>9789861973418</v>
          </cell>
          <cell r="K4175">
            <v>2011</v>
          </cell>
          <cell r="L4175" t="str">
            <v>177.2</v>
          </cell>
        </row>
        <row r="4176">
          <cell r="J4176" t="str">
            <v>9789861974033</v>
          </cell>
          <cell r="K4176">
            <v>2011</v>
          </cell>
          <cell r="L4176" t="str">
            <v>177.2</v>
          </cell>
        </row>
        <row r="4177">
          <cell r="J4177" t="str">
            <v>9789861973555</v>
          </cell>
          <cell r="K4177">
            <v>2011</v>
          </cell>
          <cell r="L4177" t="str">
            <v>296.1</v>
          </cell>
        </row>
        <row r="4178">
          <cell r="J4178" t="str">
            <v>9789861973432</v>
          </cell>
          <cell r="K4178">
            <v>2011</v>
          </cell>
          <cell r="L4178" t="str">
            <v>398.32</v>
          </cell>
        </row>
        <row r="4179">
          <cell r="J4179" t="str">
            <v>9789861973531</v>
          </cell>
          <cell r="K4179">
            <v>2011</v>
          </cell>
          <cell r="L4179" t="str">
            <v>429.12</v>
          </cell>
        </row>
        <row r="4180">
          <cell r="J4180" t="str">
            <v>9789861974019</v>
          </cell>
          <cell r="K4180">
            <v>2011</v>
          </cell>
          <cell r="L4180" t="str">
            <v>411.94</v>
          </cell>
        </row>
        <row r="4181">
          <cell r="J4181" t="str">
            <v>9789861974064</v>
          </cell>
          <cell r="K4181">
            <v>2011</v>
          </cell>
          <cell r="L4181" t="str">
            <v>805.123</v>
          </cell>
        </row>
        <row r="4182">
          <cell r="J4182" t="str">
            <v>9789861974170</v>
          </cell>
          <cell r="K4182">
            <v>2011</v>
          </cell>
          <cell r="L4182" t="str">
            <v>805.1895</v>
          </cell>
        </row>
        <row r="4183">
          <cell r="J4183" t="str">
            <v>9789861974262</v>
          </cell>
          <cell r="K4183">
            <v>2011</v>
          </cell>
          <cell r="L4183" t="str">
            <v>805.1892</v>
          </cell>
        </row>
        <row r="4184">
          <cell r="J4184" t="str">
            <v>9789861974347</v>
          </cell>
          <cell r="K4184">
            <v>2011</v>
          </cell>
          <cell r="L4184" t="str">
            <v>805.12</v>
          </cell>
        </row>
        <row r="4185">
          <cell r="J4185" t="str">
            <v>9789861973746</v>
          </cell>
          <cell r="K4185">
            <v>2011</v>
          </cell>
          <cell r="L4185" t="str">
            <v>782.2</v>
          </cell>
        </row>
        <row r="4186">
          <cell r="J4186" t="str">
            <v>9789861973661</v>
          </cell>
          <cell r="K4186">
            <v>2011</v>
          </cell>
          <cell r="L4186" t="str">
            <v>296</v>
          </cell>
        </row>
        <row r="4187">
          <cell r="J4187" t="str">
            <v>9789861974392</v>
          </cell>
          <cell r="K4187">
            <v>2011</v>
          </cell>
          <cell r="L4187" t="str">
            <v>326.96</v>
          </cell>
        </row>
        <row r="4188">
          <cell r="J4188" t="str">
            <v>9789861974354</v>
          </cell>
          <cell r="K4188">
            <v>2011</v>
          </cell>
          <cell r="L4188" t="str">
            <v>463.81</v>
          </cell>
        </row>
        <row r="4189">
          <cell r="J4189" t="str">
            <v>9789861973869</v>
          </cell>
          <cell r="K4189">
            <v>2011</v>
          </cell>
          <cell r="L4189" t="str">
            <v>191.9</v>
          </cell>
        </row>
        <row r="4190">
          <cell r="J4190" t="str">
            <v>9789861974415</v>
          </cell>
          <cell r="K4190">
            <v>2011</v>
          </cell>
          <cell r="L4190" t="str">
            <v>177.2</v>
          </cell>
        </row>
        <row r="4191">
          <cell r="J4191" t="str">
            <v>9789861973456</v>
          </cell>
          <cell r="K4191">
            <v>2011</v>
          </cell>
          <cell r="L4191" t="str">
            <v>177.2</v>
          </cell>
        </row>
        <row r="4192">
          <cell r="J4192" t="str">
            <v>9789861973760</v>
          </cell>
          <cell r="K4192">
            <v>2011</v>
          </cell>
          <cell r="L4192" t="str">
            <v>177.2</v>
          </cell>
        </row>
        <row r="4193">
          <cell r="J4193" t="str">
            <v>9789861974422</v>
          </cell>
          <cell r="K4193">
            <v>2011</v>
          </cell>
          <cell r="L4193" t="str">
            <v>177.2</v>
          </cell>
        </row>
        <row r="4194">
          <cell r="J4194" t="str">
            <v>9789861973470</v>
          </cell>
          <cell r="K4194">
            <v>2011</v>
          </cell>
          <cell r="L4194" t="str">
            <v>428.3</v>
          </cell>
        </row>
        <row r="4195">
          <cell r="J4195" t="str">
            <v>9789861973463</v>
          </cell>
          <cell r="K4195">
            <v>2011</v>
          </cell>
          <cell r="L4195" t="str">
            <v>411.77</v>
          </cell>
        </row>
        <row r="4196">
          <cell r="J4196" t="str">
            <v>9789861973630</v>
          </cell>
          <cell r="K4196">
            <v>2011</v>
          </cell>
          <cell r="L4196" t="str">
            <v>805.1892</v>
          </cell>
        </row>
        <row r="4197">
          <cell r="J4197" t="str">
            <v>9789861974408</v>
          </cell>
          <cell r="K4197">
            <v>2011</v>
          </cell>
          <cell r="L4197" t="str">
            <v>272.92</v>
          </cell>
        </row>
        <row r="4198">
          <cell r="J4198" t="str">
            <v>9789861974217</v>
          </cell>
          <cell r="K4198">
            <v>2011</v>
          </cell>
          <cell r="L4198" t="str">
            <v>241.01</v>
          </cell>
        </row>
        <row r="4199">
          <cell r="J4199" t="str">
            <v>9789861974293</v>
          </cell>
          <cell r="K4199">
            <v>2011</v>
          </cell>
          <cell r="L4199" t="str">
            <v>225.87</v>
          </cell>
        </row>
        <row r="4200">
          <cell r="J4200" t="str">
            <v>9789861973395</v>
          </cell>
          <cell r="K4200">
            <v>2011</v>
          </cell>
          <cell r="L4200" t="str">
            <v>859.6</v>
          </cell>
        </row>
        <row r="4201">
          <cell r="J4201" t="str">
            <v>9789861973562</v>
          </cell>
          <cell r="K4201">
            <v>2011</v>
          </cell>
          <cell r="L4201" t="str">
            <v>859.6</v>
          </cell>
        </row>
        <row r="4202">
          <cell r="J4202" t="str">
            <v>9789861973708</v>
          </cell>
          <cell r="K4202">
            <v>2011</v>
          </cell>
          <cell r="L4202" t="str">
            <v>859.6</v>
          </cell>
        </row>
        <row r="4203">
          <cell r="J4203" t="str">
            <v>9789861973753</v>
          </cell>
          <cell r="K4203">
            <v>2011</v>
          </cell>
          <cell r="L4203" t="str">
            <v>857.7</v>
          </cell>
        </row>
        <row r="4204">
          <cell r="J4204" t="str">
            <v>9789861973814</v>
          </cell>
          <cell r="K4204">
            <v>2011</v>
          </cell>
          <cell r="L4204" t="str">
            <v>859.6</v>
          </cell>
        </row>
        <row r="4205">
          <cell r="J4205" t="str">
            <v>9789861973876</v>
          </cell>
          <cell r="K4205">
            <v>2011</v>
          </cell>
          <cell r="L4205" t="str">
            <v>857.7</v>
          </cell>
        </row>
        <row r="4206">
          <cell r="J4206" t="str">
            <v>9789861973968</v>
          </cell>
          <cell r="K4206">
            <v>2011</v>
          </cell>
          <cell r="L4206" t="str">
            <v>859.6</v>
          </cell>
        </row>
        <row r="4207">
          <cell r="J4207" t="str">
            <v>9789861974071</v>
          </cell>
          <cell r="K4207">
            <v>2011</v>
          </cell>
          <cell r="L4207" t="str">
            <v>859.6</v>
          </cell>
        </row>
        <row r="4208">
          <cell r="J4208" t="str">
            <v>9789861974446</v>
          </cell>
          <cell r="K4208">
            <v>2011</v>
          </cell>
          <cell r="L4208" t="str">
            <v>859.6</v>
          </cell>
        </row>
        <row r="4209">
          <cell r="J4209" t="str">
            <v>9789861974095</v>
          </cell>
          <cell r="K4209">
            <v>2011</v>
          </cell>
          <cell r="L4209" t="str">
            <v>859.6</v>
          </cell>
        </row>
        <row r="4210">
          <cell r="J4210" t="str">
            <v>9789861973319</v>
          </cell>
          <cell r="K4210">
            <v>2011</v>
          </cell>
          <cell r="L4210" t="str">
            <v>972.1</v>
          </cell>
        </row>
        <row r="4211">
          <cell r="J4211" t="str">
            <v>9789861973784</v>
          </cell>
          <cell r="K4211">
            <v>2011</v>
          </cell>
          <cell r="L4211" t="str">
            <v>997.3</v>
          </cell>
        </row>
        <row r="4212">
          <cell r="J4212" t="str">
            <v>9789861974101</v>
          </cell>
          <cell r="K4212">
            <v>2011</v>
          </cell>
          <cell r="L4212" t="str">
            <v>997.3</v>
          </cell>
        </row>
        <row r="4213">
          <cell r="J4213" t="str">
            <v>9789861973647</v>
          </cell>
          <cell r="K4213">
            <v>2011</v>
          </cell>
          <cell r="L4213" t="str">
            <v>857.7</v>
          </cell>
        </row>
        <row r="4214">
          <cell r="J4214" t="str">
            <v>9789861973739</v>
          </cell>
          <cell r="K4214">
            <v>2011</v>
          </cell>
          <cell r="L4214" t="str">
            <v>857.7</v>
          </cell>
        </row>
        <row r="4215">
          <cell r="J4215" t="str">
            <v>9789861973821</v>
          </cell>
          <cell r="K4215">
            <v>2011</v>
          </cell>
          <cell r="L4215" t="str">
            <v>857.7</v>
          </cell>
        </row>
        <row r="4216">
          <cell r="J4216" t="str">
            <v>9789861973920</v>
          </cell>
          <cell r="K4216">
            <v>2011</v>
          </cell>
          <cell r="L4216" t="str">
            <v>857.7</v>
          </cell>
        </row>
        <row r="4217">
          <cell r="J4217" t="str">
            <v>9789861974279</v>
          </cell>
          <cell r="K4217">
            <v>2011</v>
          </cell>
          <cell r="L4217" t="str">
            <v>857.7</v>
          </cell>
        </row>
        <row r="4218">
          <cell r="J4218" t="str">
            <v>9789861974316</v>
          </cell>
          <cell r="K4218">
            <v>2011</v>
          </cell>
          <cell r="L4218" t="str">
            <v>192.32</v>
          </cell>
        </row>
        <row r="4219">
          <cell r="J4219" t="str">
            <v>9789861973883</v>
          </cell>
          <cell r="K4219">
            <v>2011</v>
          </cell>
          <cell r="L4219" t="str">
            <v>857.7</v>
          </cell>
        </row>
        <row r="4220">
          <cell r="J4220" t="str">
            <v>9789861973586</v>
          </cell>
          <cell r="K4220">
            <v>2011</v>
          </cell>
          <cell r="L4220" t="str">
            <v>857.7</v>
          </cell>
        </row>
        <row r="4221">
          <cell r="J4221" t="str">
            <v>9789861973791</v>
          </cell>
          <cell r="K4221">
            <v>2011</v>
          </cell>
          <cell r="L4221" t="str">
            <v>857.7</v>
          </cell>
        </row>
        <row r="4222">
          <cell r="J4222" t="str">
            <v>9789861973692</v>
          </cell>
          <cell r="K4222">
            <v>2011</v>
          </cell>
          <cell r="L4222" t="str">
            <v>857.7</v>
          </cell>
        </row>
        <row r="4223">
          <cell r="J4223" t="str">
            <v>9789861973616</v>
          </cell>
          <cell r="K4223">
            <v>2011</v>
          </cell>
          <cell r="L4223" t="str">
            <v>353</v>
          </cell>
        </row>
        <row r="4224">
          <cell r="J4224" t="str">
            <v>9789866260377</v>
          </cell>
          <cell r="K4224">
            <v>2011</v>
          </cell>
          <cell r="L4224" t="str">
            <v>330</v>
          </cell>
        </row>
        <row r="4225">
          <cell r="J4225" t="str">
            <v>9789866260407</v>
          </cell>
          <cell r="K4225">
            <v>2011</v>
          </cell>
          <cell r="L4225" t="str">
            <v>528.2</v>
          </cell>
        </row>
        <row r="4226">
          <cell r="J4226" t="str">
            <v>9789866260278</v>
          </cell>
          <cell r="K4226">
            <v>2011</v>
          </cell>
          <cell r="L4226" t="str">
            <v>528.2</v>
          </cell>
        </row>
        <row r="4227">
          <cell r="J4227" t="str">
            <v>9789866260308</v>
          </cell>
          <cell r="K4227">
            <v>2011</v>
          </cell>
          <cell r="L4227" t="str">
            <v>909</v>
          </cell>
        </row>
        <row r="4228">
          <cell r="J4228" t="str">
            <v>9789866260339</v>
          </cell>
          <cell r="K4228">
            <v>2011</v>
          </cell>
          <cell r="L4228" t="str">
            <v>781.08</v>
          </cell>
        </row>
        <row r="4229">
          <cell r="J4229" t="str">
            <v>9789866260285</v>
          </cell>
          <cell r="K4229">
            <v>2011</v>
          </cell>
          <cell r="L4229" t="str">
            <v>328.8018</v>
          </cell>
        </row>
        <row r="4230">
          <cell r="J4230" t="str">
            <v>9789866260346</v>
          </cell>
          <cell r="K4230">
            <v>2011</v>
          </cell>
          <cell r="L4230" t="str">
            <v>797.82</v>
          </cell>
        </row>
        <row r="4231">
          <cell r="J4231" t="str">
            <v>9789866260353</v>
          </cell>
          <cell r="K4231">
            <v>2011</v>
          </cell>
          <cell r="L4231" t="str">
            <v>296.5</v>
          </cell>
        </row>
        <row r="4232">
          <cell r="J4232" t="str">
            <v>9789866260384</v>
          </cell>
          <cell r="K4232">
            <v>2011</v>
          </cell>
          <cell r="L4232" t="str">
            <v>297</v>
          </cell>
        </row>
        <row r="4233">
          <cell r="J4233" t="str">
            <v>9789866260292</v>
          </cell>
          <cell r="K4233">
            <v>2011</v>
          </cell>
          <cell r="L4233" t="str">
            <v>859.6</v>
          </cell>
        </row>
        <row r="4234">
          <cell r="J4234" t="str">
            <v>9789866260315</v>
          </cell>
          <cell r="K4234">
            <v>2011</v>
          </cell>
          <cell r="L4234" t="str">
            <v>859.6</v>
          </cell>
        </row>
        <row r="4235">
          <cell r="J4235" t="str">
            <v>9789866260322</v>
          </cell>
          <cell r="K4235">
            <v>2011</v>
          </cell>
          <cell r="L4235" t="str">
            <v>859.6</v>
          </cell>
        </row>
        <row r="4236">
          <cell r="J4236" t="str">
            <v>9789866260360</v>
          </cell>
          <cell r="K4236">
            <v>2011</v>
          </cell>
          <cell r="L4236" t="str">
            <v>859.6</v>
          </cell>
        </row>
        <row r="4237">
          <cell r="J4237" t="str">
            <v>9789866260391</v>
          </cell>
          <cell r="K4237">
            <v>2011</v>
          </cell>
          <cell r="L4237" t="str">
            <v>859.6</v>
          </cell>
        </row>
        <row r="4238">
          <cell r="J4238" t="str">
            <v>9789866260612</v>
          </cell>
          <cell r="K4238">
            <v>2011</v>
          </cell>
          <cell r="L4238" t="str">
            <v>859.6</v>
          </cell>
        </row>
        <row r="4239">
          <cell r="J4239" t="str">
            <v>9789866260551</v>
          </cell>
          <cell r="K4239">
            <v>2011</v>
          </cell>
          <cell r="L4239" t="str">
            <v>857.7</v>
          </cell>
        </row>
        <row r="4240">
          <cell r="J4240" t="str">
            <v>9789866260629</v>
          </cell>
          <cell r="K4240">
            <v>2011</v>
          </cell>
          <cell r="L4240" t="str">
            <v>859.6</v>
          </cell>
        </row>
        <row r="4241">
          <cell r="J4241" t="str">
            <v>9789866260421</v>
          </cell>
          <cell r="K4241">
            <v>2011</v>
          </cell>
          <cell r="L4241" t="str">
            <v>528.2</v>
          </cell>
        </row>
        <row r="4242">
          <cell r="J4242" t="str">
            <v>9789866260582</v>
          </cell>
          <cell r="K4242">
            <v>2011</v>
          </cell>
          <cell r="L4242" t="str">
            <v>859.6</v>
          </cell>
        </row>
        <row r="4243">
          <cell r="J4243" t="str">
            <v>9789866260469</v>
          </cell>
          <cell r="K4243">
            <v>2011</v>
          </cell>
          <cell r="L4243" t="str">
            <v>340</v>
          </cell>
        </row>
        <row r="4244">
          <cell r="J4244" t="str">
            <v>9789866260544</v>
          </cell>
          <cell r="K4244">
            <v>2011</v>
          </cell>
          <cell r="L4244" t="str">
            <v>330</v>
          </cell>
        </row>
        <row r="4245">
          <cell r="J4245" t="str">
            <v>9789866260599</v>
          </cell>
          <cell r="K4245">
            <v>2011</v>
          </cell>
          <cell r="L4245" t="str">
            <v>310</v>
          </cell>
        </row>
        <row r="4246">
          <cell r="J4246" t="str">
            <v>9789866260476</v>
          </cell>
          <cell r="K4246">
            <v>2011</v>
          </cell>
          <cell r="L4246" t="str">
            <v>859.6</v>
          </cell>
        </row>
        <row r="4247">
          <cell r="J4247" t="str">
            <v>9789866260438</v>
          </cell>
          <cell r="K4247">
            <v>2011</v>
          </cell>
          <cell r="L4247" t="str">
            <v>859.6</v>
          </cell>
        </row>
        <row r="4248">
          <cell r="J4248" t="str">
            <v>9789866260452</v>
          </cell>
          <cell r="K4248">
            <v>2011</v>
          </cell>
          <cell r="L4248" t="str">
            <v>857.7</v>
          </cell>
        </row>
        <row r="4249">
          <cell r="J4249" t="str">
            <v>9789866260605</v>
          </cell>
          <cell r="K4249">
            <v>2011</v>
          </cell>
          <cell r="L4249" t="str">
            <v>859.6</v>
          </cell>
        </row>
        <row r="4250">
          <cell r="J4250" t="str">
            <v>9789866260537</v>
          </cell>
          <cell r="K4250">
            <v>2011</v>
          </cell>
          <cell r="L4250" t="str">
            <v>859.6</v>
          </cell>
        </row>
        <row r="4251">
          <cell r="J4251" t="str">
            <v>9789866260445</v>
          </cell>
          <cell r="K4251">
            <v>2011</v>
          </cell>
          <cell r="L4251" t="str">
            <v>859.6</v>
          </cell>
        </row>
        <row r="4252">
          <cell r="J4252" t="str">
            <v>9789866260568</v>
          </cell>
          <cell r="K4252">
            <v>2011</v>
          </cell>
          <cell r="L4252" t="str">
            <v>859.6</v>
          </cell>
        </row>
        <row r="4253">
          <cell r="J4253" t="str">
            <v>9789866260414</v>
          </cell>
          <cell r="K4253">
            <v>2011</v>
          </cell>
          <cell r="L4253" t="str">
            <v>859.6</v>
          </cell>
        </row>
        <row r="4254">
          <cell r="J4254" t="str">
            <v>9789866260575</v>
          </cell>
          <cell r="K4254">
            <v>2011</v>
          </cell>
          <cell r="L4254" t="str">
            <v>859.6</v>
          </cell>
        </row>
        <row r="4255">
          <cell r="J4255" t="str">
            <v>9789866260636</v>
          </cell>
          <cell r="K4255">
            <v>2011</v>
          </cell>
          <cell r="L4255" t="str">
            <v>859.6</v>
          </cell>
        </row>
        <row r="4256">
          <cell r="J4256" t="str">
            <v>9789866260506</v>
          </cell>
          <cell r="K4256">
            <v>2011</v>
          </cell>
          <cell r="L4256" t="str">
            <v>731.1</v>
          </cell>
        </row>
        <row r="4257">
          <cell r="J4257" t="str">
            <v>9789866260483</v>
          </cell>
          <cell r="K4257">
            <v>2011</v>
          </cell>
          <cell r="L4257" t="str">
            <v>859.6</v>
          </cell>
        </row>
        <row r="4258">
          <cell r="J4258" t="str">
            <v>9789576689390</v>
          </cell>
          <cell r="K4258">
            <v>2011</v>
          </cell>
          <cell r="L4258" t="str">
            <v>820.7</v>
          </cell>
        </row>
        <row r="4259">
          <cell r="J4259" t="str">
            <v>9789576689383</v>
          </cell>
          <cell r="K4259">
            <v>2011</v>
          </cell>
          <cell r="L4259" t="str">
            <v>982.07</v>
          </cell>
        </row>
        <row r="4260">
          <cell r="J4260" t="str">
            <v>9789576689451</v>
          </cell>
          <cell r="K4260">
            <v>2011</v>
          </cell>
          <cell r="L4260" t="str">
            <v>271.907</v>
          </cell>
        </row>
        <row r="4261">
          <cell r="J4261" t="str">
            <v>9789576689420</v>
          </cell>
          <cell r="K4261">
            <v>2011</v>
          </cell>
          <cell r="L4261" t="str">
            <v>271.9</v>
          </cell>
        </row>
        <row r="4262">
          <cell r="J4262" t="str">
            <v>9789576689413</v>
          </cell>
          <cell r="K4262">
            <v>2011</v>
          </cell>
          <cell r="L4262" t="str">
            <v>271.9</v>
          </cell>
        </row>
        <row r="4263">
          <cell r="J4263" t="str">
            <v>9789576689116</v>
          </cell>
          <cell r="K4263">
            <v>2011</v>
          </cell>
          <cell r="L4263" t="str">
            <v>282</v>
          </cell>
        </row>
        <row r="4264">
          <cell r="J4264" t="str">
            <v>9576682118</v>
          </cell>
          <cell r="K4264">
            <v>2011</v>
          </cell>
          <cell r="L4264" t="str">
            <v>827.827</v>
          </cell>
        </row>
        <row r="4265">
          <cell r="J4265" t="str">
            <v>957668272X</v>
          </cell>
          <cell r="K4265">
            <v>2011</v>
          </cell>
          <cell r="L4265" t="str">
            <v>827.827</v>
          </cell>
        </row>
        <row r="4266">
          <cell r="J4266" t="str">
            <v>9789576689406</v>
          </cell>
          <cell r="K4266">
            <v>2011</v>
          </cell>
          <cell r="L4266" t="str">
            <v>863.2</v>
          </cell>
        </row>
        <row r="4267">
          <cell r="J4267" t="str">
            <v>9789576689437</v>
          </cell>
          <cell r="K4267">
            <v>2011</v>
          </cell>
          <cell r="L4267" t="str">
            <v>820.9305</v>
          </cell>
        </row>
        <row r="4268">
          <cell r="J4268" t="str">
            <v>9789576689482_1</v>
          </cell>
          <cell r="K4268">
            <v>2011</v>
          </cell>
          <cell r="L4268" t="str">
            <v>231.02</v>
          </cell>
        </row>
        <row r="4269">
          <cell r="J4269" t="str">
            <v>9789576689482_2</v>
          </cell>
          <cell r="K4269">
            <v>2011</v>
          </cell>
          <cell r="L4269" t="str">
            <v>231.02</v>
          </cell>
        </row>
        <row r="4270">
          <cell r="J4270" t="str">
            <v>9789576689321</v>
          </cell>
          <cell r="K4270">
            <v>2011</v>
          </cell>
          <cell r="L4270" t="str">
            <v>121.26</v>
          </cell>
        </row>
        <row r="4271">
          <cell r="J4271" t="str">
            <v>9789576689314</v>
          </cell>
          <cell r="K4271">
            <v>2011</v>
          </cell>
          <cell r="L4271" t="str">
            <v>209.33</v>
          </cell>
        </row>
        <row r="4272">
          <cell r="J4272" t="str">
            <v>9789576689338</v>
          </cell>
          <cell r="K4272">
            <v>2011</v>
          </cell>
          <cell r="L4272" t="str">
            <v>812.07</v>
          </cell>
        </row>
        <row r="4273">
          <cell r="J4273" t="str">
            <v>9789576689345</v>
          </cell>
          <cell r="K4273">
            <v>2011</v>
          </cell>
          <cell r="L4273" t="str">
            <v>820.9508</v>
          </cell>
        </row>
        <row r="4274">
          <cell r="J4274" t="str">
            <v>9789576689369</v>
          </cell>
          <cell r="K4274">
            <v>2011</v>
          </cell>
          <cell r="L4274" t="str">
            <v>782.856</v>
          </cell>
        </row>
        <row r="4275">
          <cell r="J4275" t="str">
            <v>9789576689444</v>
          </cell>
          <cell r="K4275">
            <v>2011</v>
          </cell>
          <cell r="L4275" t="str">
            <v>690</v>
          </cell>
        </row>
        <row r="4276">
          <cell r="J4276" t="str">
            <v>9789576689468</v>
          </cell>
          <cell r="K4276">
            <v>2011</v>
          </cell>
          <cell r="L4276" t="str">
            <v>855</v>
          </cell>
        </row>
        <row r="4277">
          <cell r="J4277" t="str">
            <v>9789576689475</v>
          </cell>
          <cell r="K4277">
            <v>2011</v>
          </cell>
          <cell r="L4277" t="str">
            <v>671.1</v>
          </cell>
        </row>
        <row r="4278">
          <cell r="J4278" t="str">
            <v>9789576689505</v>
          </cell>
          <cell r="K4278">
            <v>2011</v>
          </cell>
          <cell r="L4278" t="str">
            <v>831.18</v>
          </cell>
        </row>
        <row r="4279">
          <cell r="J4279" t="str">
            <v>9789576689499</v>
          </cell>
          <cell r="K4279">
            <v>2011</v>
          </cell>
          <cell r="L4279" t="str">
            <v>851.482</v>
          </cell>
        </row>
        <row r="4280">
          <cell r="J4280" t="str">
            <v>9789862390542</v>
          </cell>
          <cell r="K4280">
            <v>2011</v>
          </cell>
          <cell r="L4280" t="str">
            <v>414.3</v>
          </cell>
        </row>
        <row r="4281">
          <cell r="J4281" t="str">
            <v>9789862390559</v>
          </cell>
          <cell r="K4281">
            <v>2011</v>
          </cell>
          <cell r="L4281" t="str">
            <v>414.3</v>
          </cell>
        </row>
        <row r="4282">
          <cell r="J4282" t="str">
            <v>9789866579370</v>
          </cell>
          <cell r="K4282">
            <v>2011</v>
          </cell>
          <cell r="L4282" t="str">
            <v>855</v>
          </cell>
        </row>
        <row r="4283">
          <cell r="J4283" t="str">
            <v>9789866579349</v>
          </cell>
          <cell r="K4283">
            <v>2011</v>
          </cell>
          <cell r="L4283" t="str">
            <v>418.99</v>
          </cell>
        </row>
        <row r="4284">
          <cell r="J4284" t="str">
            <v>9789866579363</v>
          </cell>
          <cell r="K4284">
            <v>2011</v>
          </cell>
          <cell r="L4284" t="str">
            <v>856.9</v>
          </cell>
        </row>
        <row r="4285">
          <cell r="J4285" t="str">
            <v>9789860271225</v>
          </cell>
          <cell r="K4285">
            <v>2011</v>
          </cell>
          <cell r="L4285" t="str">
            <v>782.631</v>
          </cell>
        </row>
        <row r="4286">
          <cell r="J4286" t="str">
            <v>9789860271256</v>
          </cell>
          <cell r="K4286">
            <v>2011</v>
          </cell>
          <cell r="L4286" t="str">
            <v>782.631</v>
          </cell>
        </row>
        <row r="4287">
          <cell r="J4287" t="str">
            <v>9789860271249</v>
          </cell>
          <cell r="K4287">
            <v>2011</v>
          </cell>
          <cell r="L4287" t="str">
            <v>782.631</v>
          </cell>
        </row>
        <row r="4288">
          <cell r="J4288" t="str">
            <v>9789860271201</v>
          </cell>
          <cell r="K4288">
            <v>2011</v>
          </cell>
          <cell r="L4288" t="str">
            <v>782.631</v>
          </cell>
        </row>
        <row r="4289">
          <cell r="J4289" t="str">
            <v>9789860271218</v>
          </cell>
          <cell r="K4289">
            <v>2011</v>
          </cell>
          <cell r="L4289" t="str">
            <v>782.631</v>
          </cell>
        </row>
        <row r="4290">
          <cell r="J4290" t="str">
            <v>9789860271232</v>
          </cell>
          <cell r="K4290">
            <v>2011</v>
          </cell>
          <cell r="L4290" t="str">
            <v>782.631</v>
          </cell>
        </row>
        <row r="4291">
          <cell r="J4291" t="str">
            <v>9789866087196</v>
          </cell>
          <cell r="K4291">
            <v>2011</v>
          </cell>
          <cell r="L4291" t="str">
            <v>805.18</v>
          </cell>
        </row>
        <row r="4292">
          <cell r="J4292" t="str">
            <v>9789866087134</v>
          </cell>
          <cell r="K4292">
            <v>2011</v>
          </cell>
          <cell r="L4292" t="str">
            <v>805.16</v>
          </cell>
        </row>
        <row r="4293">
          <cell r="J4293" t="str">
            <v>9789866087189</v>
          </cell>
          <cell r="K4293">
            <v>2011</v>
          </cell>
          <cell r="L4293" t="str">
            <v>805.12</v>
          </cell>
        </row>
        <row r="4294">
          <cell r="J4294" t="str">
            <v>9789866087158</v>
          </cell>
          <cell r="K4294">
            <v>2011</v>
          </cell>
          <cell r="L4294" t="str">
            <v>805.12</v>
          </cell>
        </row>
        <row r="4295">
          <cell r="J4295" t="str">
            <v>9789866087172</v>
          </cell>
          <cell r="K4295">
            <v>2011</v>
          </cell>
          <cell r="L4295" t="str">
            <v>805.1628</v>
          </cell>
        </row>
        <row r="4296">
          <cell r="J4296" t="str">
            <v>9789866087165</v>
          </cell>
          <cell r="K4296">
            <v>2011</v>
          </cell>
          <cell r="L4296" t="str">
            <v>805.12</v>
          </cell>
        </row>
        <row r="4297">
          <cell r="J4297" t="str">
            <v>9789866087219</v>
          </cell>
          <cell r="K4297">
            <v>2011</v>
          </cell>
          <cell r="L4297" t="str">
            <v>545.4933</v>
          </cell>
        </row>
        <row r="4298">
          <cell r="J4298" t="str">
            <v>9789866087141</v>
          </cell>
          <cell r="K4298">
            <v>2011</v>
          </cell>
          <cell r="L4298" t="str">
            <v>968.4</v>
          </cell>
        </row>
        <row r="4299">
          <cell r="J4299" t="str">
            <v>9789866087226</v>
          </cell>
          <cell r="K4299">
            <v>2011</v>
          </cell>
          <cell r="L4299" t="str">
            <v>610.4</v>
          </cell>
        </row>
        <row r="4300">
          <cell r="J4300" t="str">
            <v>9789868708402</v>
          </cell>
          <cell r="K4300">
            <v>2011</v>
          </cell>
          <cell r="L4300" t="str">
            <v>523.32</v>
          </cell>
        </row>
        <row r="4301">
          <cell r="J4301" t="str">
            <v>9789868708426</v>
          </cell>
          <cell r="K4301">
            <v>2011</v>
          </cell>
          <cell r="L4301" t="str">
            <v>523.32</v>
          </cell>
        </row>
        <row r="4302">
          <cell r="J4302" t="str">
            <v>9789868708433</v>
          </cell>
          <cell r="K4302">
            <v>2011</v>
          </cell>
          <cell r="L4302" t="str">
            <v>524.38</v>
          </cell>
        </row>
        <row r="4303">
          <cell r="J4303" t="str">
            <v>9789868708457</v>
          </cell>
          <cell r="K4303">
            <v>2011</v>
          </cell>
          <cell r="L4303" t="str">
            <v>524.38</v>
          </cell>
        </row>
        <row r="4304">
          <cell r="J4304" t="str">
            <v>9789868708419</v>
          </cell>
          <cell r="K4304">
            <v>2011</v>
          </cell>
          <cell r="L4304" t="str">
            <v>805.141</v>
          </cell>
        </row>
        <row r="4305">
          <cell r="J4305" t="str">
            <v>9789868708488</v>
          </cell>
          <cell r="K4305">
            <v>2011</v>
          </cell>
          <cell r="L4305" t="str">
            <v>019</v>
          </cell>
        </row>
        <row r="4306">
          <cell r="J4306" t="str">
            <v>9576011035</v>
          </cell>
          <cell r="K4306">
            <v>2011</v>
          </cell>
          <cell r="L4306" t="str">
            <v>414.5</v>
          </cell>
        </row>
        <row r="4307">
          <cell r="J4307" t="str">
            <v>9789576012792</v>
          </cell>
          <cell r="K4307">
            <v>2011</v>
          </cell>
          <cell r="L4307" t="str">
            <v>528.972</v>
          </cell>
        </row>
        <row r="4308">
          <cell r="J4308" t="str">
            <v>9789576012815</v>
          </cell>
          <cell r="K4308">
            <v>2011</v>
          </cell>
          <cell r="L4308" t="str">
            <v>435.314</v>
          </cell>
        </row>
        <row r="4309">
          <cell r="J4309" t="str">
            <v>9789576012822</v>
          </cell>
          <cell r="K4309">
            <v>2011</v>
          </cell>
          <cell r="L4309" t="str">
            <v>435.3</v>
          </cell>
        </row>
        <row r="4310">
          <cell r="J4310" t="str">
            <v>9576012112</v>
          </cell>
          <cell r="K4310">
            <v>2011</v>
          </cell>
          <cell r="L4310" t="str">
            <v>411.12</v>
          </cell>
        </row>
        <row r="4311">
          <cell r="J4311" t="str">
            <v>9789862901571</v>
          </cell>
          <cell r="K4311">
            <v>2011</v>
          </cell>
          <cell r="L4311" t="str">
            <v>857.7</v>
          </cell>
        </row>
        <row r="4312">
          <cell r="J4312" t="str">
            <v>9789862901991</v>
          </cell>
          <cell r="K4312">
            <v>2011</v>
          </cell>
          <cell r="L4312" t="str">
            <v>857.7</v>
          </cell>
        </row>
        <row r="4313">
          <cell r="J4313" t="str">
            <v>9789862901342</v>
          </cell>
          <cell r="K4313">
            <v>2011</v>
          </cell>
          <cell r="L4313" t="str">
            <v>857.7</v>
          </cell>
        </row>
        <row r="4314">
          <cell r="J4314" t="str">
            <v>9789862902011</v>
          </cell>
          <cell r="K4314">
            <v>2011</v>
          </cell>
          <cell r="L4314" t="str">
            <v>857.7</v>
          </cell>
        </row>
        <row r="4315">
          <cell r="J4315" t="str">
            <v>9789862900178</v>
          </cell>
          <cell r="K4315">
            <v>2011</v>
          </cell>
          <cell r="L4315" t="str">
            <v>857.7</v>
          </cell>
        </row>
        <row r="4316">
          <cell r="J4316" t="str">
            <v>9789862900970</v>
          </cell>
          <cell r="K4316">
            <v>2011</v>
          </cell>
          <cell r="L4316" t="str">
            <v>857.7</v>
          </cell>
        </row>
        <row r="4317">
          <cell r="J4317" t="str">
            <v>9789862901212</v>
          </cell>
          <cell r="K4317">
            <v>2011</v>
          </cell>
          <cell r="L4317" t="str">
            <v>857.7</v>
          </cell>
        </row>
        <row r="4318">
          <cell r="J4318" t="str">
            <v>9789862901717</v>
          </cell>
          <cell r="K4318">
            <v>2011</v>
          </cell>
          <cell r="L4318" t="str">
            <v>857.7</v>
          </cell>
        </row>
        <row r="4319">
          <cell r="J4319" t="str">
            <v>9789862902066</v>
          </cell>
          <cell r="K4319">
            <v>2011</v>
          </cell>
          <cell r="L4319" t="str">
            <v>857.7</v>
          </cell>
        </row>
        <row r="4320">
          <cell r="J4320" t="str">
            <v>9789862901274</v>
          </cell>
          <cell r="K4320">
            <v>2011</v>
          </cell>
          <cell r="L4320" t="str">
            <v>857.7</v>
          </cell>
        </row>
        <row r="4321">
          <cell r="J4321" t="str">
            <v>9789862901687</v>
          </cell>
          <cell r="K4321">
            <v>2011</v>
          </cell>
          <cell r="L4321" t="str">
            <v>857.7</v>
          </cell>
        </row>
        <row r="4322">
          <cell r="J4322" t="str">
            <v>9789862902073</v>
          </cell>
          <cell r="K4322">
            <v>2011</v>
          </cell>
          <cell r="L4322" t="str">
            <v>857.7</v>
          </cell>
        </row>
        <row r="4323">
          <cell r="J4323" t="str">
            <v>9789862900512</v>
          </cell>
          <cell r="K4323">
            <v>2011</v>
          </cell>
          <cell r="L4323" t="str">
            <v>857.7</v>
          </cell>
        </row>
        <row r="4324">
          <cell r="J4324" t="str">
            <v>9789862900963</v>
          </cell>
          <cell r="K4324">
            <v>2011</v>
          </cell>
          <cell r="L4324" t="str">
            <v>857.7</v>
          </cell>
        </row>
        <row r="4325">
          <cell r="J4325" t="str">
            <v>9789862901632</v>
          </cell>
          <cell r="K4325">
            <v>2011</v>
          </cell>
          <cell r="L4325" t="str">
            <v>857.7</v>
          </cell>
        </row>
        <row r="4326">
          <cell r="J4326" t="str">
            <v>9789862902004</v>
          </cell>
          <cell r="K4326">
            <v>2011</v>
          </cell>
          <cell r="L4326" t="str">
            <v>857.7</v>
          </cell>
        </row>
        <row r="4327">
          <cell r="J4327" t="str">
            <v>9789862901052</v>
          </cell>
          <cell r="K4327">
            <v>2011</v>
          </cell>
          <cell r="L4327" t="str">
            <v>857.7</v>
          </cell>
        </row>
        <row r="4328">
          <cell r="J4328" t="str">
            <v>9789862901441</v>
          </cell>
          <cell r="K4328">
            <v>2011</v>
          </cell>
          <cell r="L4328" t="str">
            <v>857.7</v>
          </cell>
        </row>
        <row r="4329">
          <cell r="J4329" t="str">
            <v>9789862901700</v>
          </cell>
          <cell r="K4329">
            <v>2011</v>
          </cell>
          <cell r="L4329" t="str">
            <v>857.7</v>
          </cell>
        </row>
        <row r="4330">
          <cell r="J4330" t="str">
            <v>9789577397065</v>
          </cell>
          <cell r="K4330">
            <v>2011</v>
          </cell>
          <cell r="L4330" t="str">
            <v>802.7</v>
          </cell>
        </row>
        <row r="4331">
          <cell r="J4331" t="str">
            <v>9789577397362</v>
          </cell>
          <cell r="K4331">
            <v>2011</v>
          </cell>
          <cell r="L4331" t="str">
            <v>621.117</v>
          </cell>
        </row>
        <row r="4332">
          <cell r="J4332" t="str">
            <v>9789577397355</v>
          </cell>
          <cell r="K4332">
            <v>2011</v>
          </cell>
          <cell r="L4332" t="str">
            <v>121.26</v>
          </cell>
        </row>
        <row r="4333">
          <cell r="J4333" t="str">
            <v>9789577397294</v>
          </cell>
          <cell r="K4333">
            <v>2011</v>
          </cell>
          <cell r="L4333" t="str">
            <v>820.7</v>
          </cell>
        </row>
        <row r="4334">
          <cell r="J4334" t="str">
            <v>9789577397270</v>
          </cell>
          <cell r="K4334">
            <v>2011</v>
          </cell>
          <cell r="L4334" t="str">
            <v>851.4415</v>
          </cell>
        </row>
        <row r="4335">
          <cell r="J4335" t="str">
            <v>9789577397348</v>
          </cell>
          <cell r="K4335">
            <v>2011</v>
          </cell>
          <cell r="L4335" t="str">
            <v>848.6</v>
          </cell>
        </row>
        <row r="4336">
          <cell r="J4336" t="str">
            <v>9789577397430</v>
          </cell>
          <cell r="K4336">
            <v>2011</v>
          </cell>
          <cell r="L4336" t="str">
            <v>863.21</v>
          </cell>
        </row>
        <row r="4337">
          <cell r="J4337" t="str">
            <v>9789577397164</v>
          </cell>
          <cell r="K4337">
            <v>2011</v>
          </cell>
          <cell r="L4337" t="str">
            <v>016.859</v>
          </cell>
        </row>
        <row r="4338">
          <cell r="J4338" t="str">
            <v>9789577397218</v>
          </cell>
          <cell r="K4338">
            <v>2011</v>
          </cell>
          <cell r="L4338" t="str">
            <v>815.92</v>
          </cell>
        </row>
        <row r="4339">
          <cell r="J4339" t="str">
            <v>9789577397171</v>
          </cell>
          <cell r="K4339">
            <v>2011</v>
          </cell>
          <cell r="L4339" t="str">
            <v>815.9</v>
          </cell>
        </row>
        <row r="4340">
          <cell r="J4340" t="str">
            <v>9789577397188</v>
          </cell>
          <cell r="K4340">
            <v>2011</v>
          </cell>
          <cell r="L4340" t="str">
            <v>815.92</v>
          </cell>
        </row>
        <row r="4341">
          <cell r="J4341" t="str">
            <v>9789577397379</v>
          </cell>
          <cell r="K4341">
            <v>2011</v>
          </cell>
          <cell r="L4341" t="str">
            <v>796.8</v>
          </cell>
        </row>
        <row r="4342">
          <cell r="J4342" t="str">
            <v>9789577397423</v>
          </cell>
          <cell r="K4342">
            <v>2011</v>
          </cell>
          <cell r="L4342" t="str">
            <v>802.03</v>
          </cell>
        </row>
        <row r="4343">
          <cell r="J4343" t="str">
            <v>9789577397324</v>
          </cell>
          <cell r="K4343">
            <v>2011</v>
          </cell>
          <cell r="L4343" t="str">
            <v>857.63</v>
          </cell>
        </row>
        <row r="4344">
          <cell r="J4344" t="str">
            <v>9789577397133</v>
          </cell>
          <cell r="K4344">
            <v>2011</v>
          </cell>
          <cell r="L4344" t="str">
            <v>121.227</v>
          </cell>
        </row>
        <row r="4345">
          <cell r="J4345" t="str">
            <v>9789577397126</v>
          </cell>
          <cell r="K4345">
            <v>2011</v>
          </cell>
          <cell r="L4345" t="str">
            <v>078</v>
          </cell>
        </row>
        <row r="4346">
          <cell r="J4346" t="str">
            <v>9789866271397</v>
          </cell>
          <cell r="K4346">
            <v>2011</v>
          </cell>
          <cell r="L4346" t="str">
            <v>771.9</v>
          </cell>
        </row>
        <row r="4347">
          <cell r="J4347" t="str">
            <v>9789866271328</v>
          </cell>
          <cell r="K4347">
            <v>2011</v>
          </cell>
          <cell r="L4347" t="str">
            <v>857.21</v>
          </cell>
        </row>
        <row r="4348">
          <cell r="J4348" t="str">
            <v>9789866271366</v>
          </cell>
          <cell r="K4348">
            <v>2011</v>
          </cell>
          <cell r="L4348" t="str">
            <v>121.887</v>
          </cell>
        </row>
        <row r="4349">
          <cell r="J4349" t="str">
            <v>9789866271359</v>
          </cell>
          <cell r="K4349">
            <v>2011</v>
          </cell>
          <cell r="L4349" t="str">
            <v>910.9943</v>
          </cell>
        </row>
        <row r="4350">
          <cell r="J4350" t="str">
            <v>9789866271380</v>
          </cell>
          <cell r="K4350">
            <v>2011</v>
          </cell>
          <cell r="L4350" t="str">
            <v>857.7</v>
          </cell>
        </row>
        <row r="4351">
          <cell r="J4351" t="str">
            <v>9789866271342</v>
          </cell>
          <cell r="K4351">
            <v>2011</v>
          </cell>
          <cell r="L4351" t="str">
            <v>738.49</v>
          </cell>
        </row>
        <row r="4352">
          <cell r="J4352" t="str">
            <v>9789866271373</v>
          </cell>
          <cell r="K4352">
            <v>2011</v>
          </cell>
          <cell r="L4352" t="str">
            <v>857.7</v>
          </cell>
        </row>
        <row r="4353">
          <cell r="J4353" t="str">
            <v>9789866271472</v>
          </cell>
          <cell r="K4353">
            <v>2011</v>
          </cell>
          <cell r="L4353" t="str">
            <v>999.2</v>
          </cell>
        </row>
        <row r="4354">
          <cell r="J4354" t="str">
            <v>9789866271427</v>
          </cell>
          <cell r="K4354">
            <v>2011</v>
          </cell>
          <cell r="L4354" t="str">
            <v>909.4</v>
          </cell>
        </row>
        <row r="4355">
          <cell r="J4355" t="str">
            <v>9789866620379</v>
          </cell>
          <cell r="K4355">
            <v>2011</v>
          </cell>
          <cell r="L4355" t="str">
            <v>910.38</v>
          </cell>
        </row>
        <row r="4356">
          <cell r="J4356" t="str">
            <v>9789866271410</v>
          </cell>
          <cell r="K4356">
            <v>2011</v>
          </cell>
          <cell r="L4356" t="str">
            <v>857.23</v>
          </cell>
        </row>
        <row r="4357">
          <cell r="J4357" t="str">
            <v>9789866749728</v>
          </cell>
          <cell r="K4357">
            <v>2011</v>
          </cell>
          <cell r="L4357" t="str">
            <v>856.6</v>
          </cell>
        </row>
        <row r="4358">
          <cell r="J4358" t="str">
            <v>9789866437557</v>
          </cell>
          <cell r="K4358">
            <v>2011</v>
          </cell>
          <cell r="L4358" t="str">
            <v>859.6</v>
          </cell>
        </row>
        <row r="4359">
          <cell r="J4359" t="str">
            <v>9789866437571</v>
          </cell>
          <cell r="K4359">
            <v>2011</v>
          </cell>
          <cell r="L4359" t="str">
            <v>859.6</v>
          </cell>
        </row>
        <row r="4360">
          <cell r="J4360" t="str">
            <v>9789866437588</v>
          </cell>
          <cell r="K4360">
            <v>2011</v>
          </cell>
          <cell r="L4360" t="str">
            <v>859.6</v>
          </cell>
        </row>
        <row r="4361">
          <cell r="J4361" t="str">
            <v>9789866437540</v>
          </cell>
          <cell r="K4361">
            <v>2011</v>
          </cell>
          <cell r="L4361" t="str">
            <v>859.4</v>
          </cell>
        </row>
        <row r="4362">
          <cell r="J4362" t="str">
            <v>9789866437564</v>
          </cell>
          <cell r="K4362">
            <v>2011</v>
          </cell>
          <cell r="L4362" t="str">
            <v>859.6</v>
          </cell>
        </row>
        <row r="4363">
          <cell r="J4363" t="str">
            <v>9789867788382</v>
          </cell>
          <cell r="K4363">
            <v>2011</v>
          </cell>
          <cell r="L4363" t="str">
            <v>947.41</v>
          </cell>
        </row>
        <row r="4364">
          <cell r="J4364" t="str">
            <v>9789867788399</v>
          </cell>
          <cell r="K4364">
            <v>2011</v>
          </cell>
          <cell r="L4364" t="str">
            <v>947.41</v>
          </cell>
        </row>
        <row r="4365">
          <cell r="J4365" t="str">
            <v>9789867788405</v>
          </cell>
          <cell r="K4365">
            <v>2011</v>
          </cell>
          <cell r="L4365" t="str">
            <v>947.41</v>
          </cell>
        </row>
        <row r="4366">
          <cell r="J4366" t="str">
            <v>9789867788412</v>
          </cell>
          <cell r="K4366">
            <v>2011</v>
          </cell>
          <cell r="L4366" t="str">
            <v>947.41</v>
          </cell>
        </row>
        <row r="4367">
          <cell r="J4367" t="str">
            <v>9789867788429</v>
          </cell>
          <cell r="K4367">
            <v>2011</v>
          </cell>
          <cell r="L4367" t="str">
            <v>947.41</v>
          </cell>
        </row>
        <row r="4368">
          <cell r="J4368" t="str">
            <v>9789867788436</v>
          </cell>
          <cell r="K4368">
            <v>2011</v>
          </cell>
          <cell r="L4368" t="str">
            <v>947.41</v>
          </cell>
        </row>
        <row r="4369">
          <cell r="J4369" t="str">
            <v>9789867788443</v>
          </cell>
          <cell r="K4369">
            <v>2011</v>
          </cell>
          <cell r="L4369" t="str">
            <v>947.41</v>
          </cell>
        </row>
        <row r="4370">
          <cell r="J4370" t="str">
            <v>9789867788450</v>
          </cell>
          <cell r="K4370">
            <v>2011</v>
          </cell>
          <cell r="L4370" t="str">
            <v>947.41</v>
          </cell>
        </row>
        <row r="4371">
          <cell r="J4371" t="str">
            <v>9789867788474</v>
          </cell>
          <cell r="K4371">
            <v>2011</v>
          </cell>
          <cell r="L4371" t="str">
            <v>947.41</v>
          </cell>
        </row>
        <row r="4372">
          <cell r="J4372" t="str">
            <v>9789867788467</v>
          </cell>
          <cell r="K4372">
            <v>2011</v>
          </cell>
          <cell r="L4372" t="str">
            <v>947.41</v>
          </cell>
        </row>
        <row r="4373">
          <cell r="J4373" t="str">
            <v>9789867788481</v>
          </cell>
          <cell r="K4373">
            <v>2011</v>
          </cell>
          <cell r="L4373" t="str">
            <v>947.41</v>
          </cell>
        </row>
        <row r="4374">
          <cell r="J4374" t="str">
            <v>9789867788504</v>
          </cell>
          <cell r="K4374">
            <v>2011</v>
          </cell>
          <cell r="L4374" t="str">
            <v>947.41</v>
          </cell>
        </row>
        <row r="4375">
          <cell r="J4375" t="str">
            <v>9789861774442</v>
          </cell>
          <cell r="K4375">
            <v>2011</v>
          </cell>
          <cell r="L4375" t="str">
            <v>272.097</v>
          </cell>
        </row>
        <row r="4376">
          <cell r="J4376" t="str">
            <v>9789861775166</v>
          </cell>
          <cell r="K4376">
            <v>2011</v>
          </cell>
          <cell r="L4376" t="str">
            <v>176.3</v>
          </cell>
        </row>
        <row r="4377">
          <cell r="J4377" t="str">
            <v>9789861782119</v>
          </cell>
          <cell r="K4377">
            <v>2011</v>
          </cell>
          <cell r="L4377" t="str">
            <v>831</v>
          </cell>
        </row>
        <row r="4378">
          <cell r="J4378" t="str">
            <v>9789861782133</v>
          </cell>
          <cell r="K4378">
            <v>2011</v>
          </cell>
          <cell r="L4378" t="str">
            <v>859.6</v>
          </cell>
        </row>
        <row r="4379">
          <cell r="J4379" t="str">
            <v>9789861782034</v>
          </cell>
          <cell r="K4379">
            <v>2011</v>
          </cell>
          <cell r="L4379" t="str">
            <v>781</v>
          </cell>
        </row>
        <row r="4380">
          <cell r="J4380" t="str">
            <v>9789861781723</v>
          </cell>
          <cell r="K4380">
            <v>2011</v>
          </cell>
          <cell r="L4380" t="str">
            <v>873.57</v>
          </cell>
        </row>
        <row r="4381">
          <cell r="J4381" t="str">
            <v>9789861781204</v>
          </cell>
          <cell r="K4381">
            <v>2011</v>
          </cell>
          <cell r="L4381" t="str">
            <v>873.57</v>
          </cell>
        </row>
        <row r="4382">
          <cell r="J4382" t="str">
            <v>9789861781778</v>
          </cell>
          <cell r="K4382">
            <v>2011</v>
          </cell>
          <cell r="L4382" t="str">
            <v>873.57</v>
          </cell>
        </row>
        <row r="4383">
          <cell r="J4383" t="str">
            <v>9789861781808</v>
          </cell>
          <cell r="K4383">
            <v>2011</v>
          </cell>
          <cell r="L4383" t="str">
            <v>873.57</v>
          </cell>
        </row>
        <row r="4384">
          <cell r="J4384" t="str">
            <v>9789861781907</v>
          </cell>
          <cell r="K4384">
            <v>2011</v>
          </cell>
          <cell r="L4384" t="str">
            <v>873.57</v>
          </cell>
        </row>
        <row r="4385">
          <cell r="J4385" t="str">
            <v>9789861782003</v>
          </cell>
          <cell r="K4385">
            <v>2011</v>
          </cell>
          <cell r="L4385" t="str">
            <v>876.57</v>
          </cell>
        </row>
        <row r="4386">
          <cell r="J4386" t="str">
            <v>9789861781754</v>
          </cell>
          <cell r="K4386">
            <v>2011</v>
          </cell>
          <cell r="L4386" t="str">
            <v>327.42022</v>
          </cell>
        </row>
        <row r="4387">
          <cell r="J4387" t="str">
            <v>9789861775203</v>
          </cell>
          <cell r="K4387">
            <v>2011</v>
          </cell>
          <cell r="L4387" t="str">
            <v>803.18</v>
          </cell>
        </row>
        <row r="4388">
          <cell r="J4388" t="str">
            <v>9789861774916</v>
          </cell>
          <cell r="K4388">
            <v>2011</v>
          </cell>
          <cell r="L4388" t="str">
            <v>877.16</v>
          </cell>
        </row>
        <row r="4389">
          <cell r="J4389" t="str">
            <v>9789861770376</v>
          </cell>
          <cell r="K4389">
            <v>2011</v>
          </cell>
          <cell r="L4389" t="str">
            <v>192.3</v>
          </cell>
        </row>
        <row r="4390">
          <cell r="J4390" t="str">
            <v>9789861775098</v>
          </cell>
          <cell r="K4390">
            <v>2011</v>
          </cell>
          <cell r="L4390" t="str">
            <v>428</v>
          </cell>
        </row>
        <row r="4391">
          <cell r="J4391" t="str">
            <v>9789861775234</v>
          </cell>
          <cell r="K4391">
            <v>2011</v>
          </cell>
          <cell r="L4391" t="str">
            <v>919.882</v>
          </cell>
        </row>
        <row r="4392">
          <cell r="J4392" t="str">
            <v>9789861775227</v>
          </cell>
          <cell r="K4392">
            <v>2011</v>
          </cell>
          <cell r="L4392" t="str">
            <v>919.881</v>
          </cell>
        </row>
        <row r="4393">
          <cell r="J4393" t="str">
            <v>9789861774725</v>
          </cell>
          <cell r="K4393">
            <v>2011</v>
          </cell>
          <cell r="L4393" t="str">
            <v>414.65</v>
          </cell>
        </row>
        <row r="4394">
          <cell r="J4394" t="str">
            <v>9789866151057</v>
          </cell>
          <cell r="K4394">
            <v>2011</v>
          </cell>
          <cell r="L4394" t="str">
            <v>494.35</v>
          </cell>
        </row>
        <row r="4395">
          <cell r="J4395" t="str">
            <v>9789866363856</v>
          </cell>
          <cell r="K4395">
            <v>2011</v>
          </cell>
          <cell r="L4395" t="str">
            <v>997.6</v>
          </cell>
        </row>
        <row r="4396">
          <cell r="J4396" t="str">
            <v>9789866363863</v>
          </cell>
          <cell r="K4396">
            <v>2011</v>
          </cell>
          <cell r="L4396" t="str">
            <v>997.6</v>
          </cell>
        </row>
        <row r="4397">
          <cell r="J4397" t="str">
            <v>9575861744</v>
          </cell>
          <cell r="K4397">
            <v>2011</v>
          </cell>
          <cell r="L4397" t="str">
            <v>141.4</v>
          </cell>
        </row>
        <row r="4398">
          <cell r="J4398" t="str">
            <v>9789574454051</v>
          </cell>
          <cell r="K4398">
            <v>2011</v>
          </cell>
          <cell r="L4398" t="str">
            <v>960.7</v>
          </cell>
        </row>
        <row r="4399">
          <cell r="J4399" t="str">
            <v>9789574453993</v>
          </cell>
          <cell r="K4399">
            <v>2011</v>
          </cell>
          <cell r="L4399" t="str">
            <v>815.1</v>
          </cell>
        </row>
        <row r="4400">
          <cell r="J4400" t="str">
            <v>9789574453689</v>
          </cell>
          <cell r="K4400">
            <v>2011</v>
          </cell>
          <cell r="L4400" t="str">
            <v>987.793</v>
          </cell>
        </row>
        <row r="4401">
          <cell r="J4401" t="str">
            <v>9789868737228</v>
          </cell>
          <cell r="K4401">
            <v>2011</v>
          </cell>
          <cell r="L4401" t="str">
            <v>496.14</v>
          </cell>
        </row>
        <row r="4402">
          <cell r="J4402" t="str">
            <v>9789868737280</v>
          </cell>
          <cell r="K4402">
            <v>2011</v>
          </cell>
          <cell r="L4402" t="str">
            <v>494.35</v>
          </cell>
        </row>
        <row r="4403">
          <cell r="J4403" t="str">
            <v>9789868737266</v>
          </cell>
          <cell r="K4403">
            <v>2011</v>
          </cell>
          <cell r="L4403" t="str">
            <v>192.107</v>
          </cell>
        </row>
        <row r="4404">
          <cell r="J4404" t="str">
            <v>9789868737297</v>
          </cell>
          <cell r="K4404">
            <v>2011</v>
          </cell>
          <cell r="L4404" t="str">
            <v>173.764</v>
          </cell>
        </row>
        <row r="4405">
          <cell r="J4405" t="str">
            <v>9789576856495</v>
          </cell>
          <cell r="K4405">
            <v>2011</v>
          </cell>
          <cell r="L4405" t="str">
            <v>293.1</v>
          </cell>
        </row>
        <row r="4406">
          <cell r="J4406" t="str">
            <v>9789576856488</v>
          </cell>
          <cell r="K4406">
            <v>2011</v>
          </cell>
          <cell r="L4406" t="str">
            <v>192.1</v>
          </cell>
        </row>
        <row r="4407">
          <cell r="J4407" t="str">
            <v>9789576856518</v>
          </cell>
          <cell r="K4407">
            <v>2011</v>
          </cell>
          <cell r="L4407" t="str">
            <v>177.2</v>
          </cell>
        </row>
        <row r="4408">
          <cell r="J4408" t="str">
            <v>9789576856556</v>
          </cell>
          <cell r="K4408">
            <v>2011</v>
          </cell>
          <cell r="L4408" t="str">
            <v>177.2</v>
          </cell>
        </row>
        <row r="4409">
          <cell r="J4409" t="str">
            <v>9789576856570</v>
          </cell>
          <cell r="K4409">
            <v>2011</v>
          </cell>
          <cell r="L4409" t="str">
            <v>192.1</v>
          </cell>
        </row>
        <row r="4410">
          <cell r="J4410" t="str">
            <v>9789576856594</v>
          </cell>
          <cell r="K4410">
            <v>2011</v>
          </cell>
          <cell r="L4410" t="str">
            <v>494.1</v>
          </cell>
        </row>
        <row r="4411">
          <cell r="J4411" t="str">
            <v>9789576856600</v>
          </cell>
          <cell r="K4411">
            <v>2011</v>
          </cell>
          <cell r="L4411" t="str">
            <v>177.2</v>
          </cell>
        </row>
        <row r="4412">
          <cell r="J4412" t="str">
            <v>9789576856624</v>
          </cell>
          <cell r="K4412">
            <v>2011</v>
          </cell>
          <cell r="L4412" t="str">
            <v>191.9</v>
          </cell>
        </row>
        <row r="4413">
          <cell r="J4413" t="str">
            <v>9789576856648</v>
          </cell>
          <cell r="K4413">
            <v>2011</v>
          </cell>
          <cell r="L4413" t="str">
            <v>177.2</v>
          </cell>
        </row>
        <row r="4414">
          <cell r="J4414" t="str">
            <v>9789576856525</v>
          </cell>
          <cell r="K4414">
            <v>2011</v>
          </cell>
          <cell r="L4414" t="str">
            <v>192.32</v>
          </cell>
        </row>
        <row r="4415">
          <cell r="J4415" t="str">
            <v>9789576856563</v>
          </cell>
          <cell r="K4415">
            <v>2011</v>
          </cell>
          <cell r="L4415" t="str">
            <v>192.32</v>
          </cell>
        </row>
        <row r="4416">
          <cell r="J4416" t="str">
            <v>9789576856587</v>
          </cell>
          <cell r="K4416">
            <v>2011</v>
          </cell>
          <cell r="L4416" t="str">
            <v>494.35</v>
          </cell>
        </row>
        <row r="4417">
          <cell r="J4417" t="str">
            <v>9789576856617</v>
          </cell>
          <cell r="K4417">
            <v>2011</v>
          </cell>
          <cell r="L4417" t="str">
            <v>192.1</v>
          </cell>
        </row>
        <row r="4418">
          <cell r="J4418" t="str">
            <v>9789576856631</v>
          </cell>
          <cell r="K4418">
            <v>2011</v>
          </cell>
          <cell r="L4418" t="str">
            <v>494.54</v>
          </cell>
        </row>
        <row r="4419">
          <cell r="J4419" t="str">
            <v>9789576856655</v>
          </cell>
          <cell r="K4419">
            <v>2011</v>
          </cell>
          <cell r="L4419" t="str">
            <v>177.2</v>
          </cell>
        </row>
        <row r="4420">
          <cell r="J4420" t="str">
            <v>9789868731608</v>
          </cell>
          <cell r="K4420">
            <v>2011</v>
          </cell>
          <cell r="L4420" t="str">
            <v>177.2</v>
          </cell>
        </row>
        <row r="4421">
          <cell r="J4421" t="str">
            <v>9789868731615</v>
          </cell>
          <cell r="K4421">
            <v>2011</v>
          </cell>
          <cell r="L4421" t="str">
            <v>177.2</v>
          </cell>
        </row>
        <row r="4422">
          <cell r="J4422" t="str">
            <v>9789868731622</v>
          </cell>
          <cell r="K4422">
            <v>2011</v>
          </cell>
          <cell r="L4422" t="str">
            <v>177.2</v>
          </cell>
        </row>
        <row r="4423">
          <cell r="J4423" t="str">
            <v>9789868731639</v>
          </cell>
          <cell r="K4423">
            <v>2011</v>
          </cell>
          <cell r="L4423" t="str">
            <v>192.1</v>
          </cell>
        </row>
        <row r="4424">
          <cell r="J4424" t="str">
            <v>9789868731646</v>
          </cell>
          <cell r="K4424">
            <v>2011</v>
          </cell>
          <cell r="L4424" t="str">
            <v>177.2</v>
          </cell>
        </row>
        <row r="4425">
          <cell r="J4425" t="str">
            <v>9789576856549</v>
          </cell>
          <cell r="K4425">
            <v>2011</v>
          </cell>
          <cell r="L4425" t="str">
            <v>177.2</v>
          </cell>
        </row>
        <row r="4426">
          <cell r="J4426" t="str">
            <v>9570446994</v>
          </cell>
          <cell r="K4426">
            <v>2011</v>
          </cell>
          <cell r="L4426" t="str">
            <v>873.4332</v>
          </cell>
        </row>
        <row r="4427">
          <cell r="J4427" t="str">
            <v>9789862710531</v>
          </cell>
          <cell r="K4427">
            <v>2011</v>
          </cell>
          <cell r="L4427" t="str">
            <v>803.12</v>
          </cell>
        </row>
        <row r="4428">
          <cell r="J4428" t="str">
            <v>9789862710296</v>
          </cell>
          <cell r="K4428">
            <v>2011</v>
          </cell>
          <cell r="L4428" t="str">
            <v>803.113</v>
          </cell>
        </row>
        <row r="4429">
          <cell r="J4429" t="str">
            <v>9789862710258</v>
          </cell>
          <cell r="K4429">
            <v>2011</v>
          </cell>
          <cell r="L4429" t="str">
            <v>805.188</v>
          </cell>
        </row>
        <row r="4430">
          <cell r="J4430" t="str">
            <v>9789862710593</v>
          </cell>
          <cell r="K4430">
            <v>2011</v>
          </cell>
          <cell r="L4430" t="str">
            <v>415.382</v>
          </cell>
        </row>
        <row r="4431">
          <cell r="J4431" t="str">
            <v>9789862710579</v>
          </cell>
          <cell r="K4431">
            <v>2011</v>
          </cell>
          <cell r="L4431" t="str">
            <v>496.5</v>
          </cell>
        </row>
        <row r="4432">
          <cell r="J4432" t="str">
            <v>9789862710340</v>
          </cell>
          <cell r="K4432">
            <v>2011</v>
          </cell>
          <cell r="L4432" t="str">
            <v>494</v>
          </cell>
        </row>
        <row r="4433">
          <cell r="J4433" t="str">
            <v>9789862710470</v>
          </cell>
          <cell r="K4433">
            <v>2011</v>
          </cell>
          <cell r="L4433" t="str">
            <v>494.35</v>
          </cell>
        </row>
        <row r="4434">
          <cell r="J4434" t="str">
            <v>9789862710456</v>
          </cell>
          <cell r="K4434">
            <v>2011</v>
          </cell>
          <cell r="L4434" t="str">
            <v>192.32</v>
          </cell>
        </row>
        <row r="4435">
          <cell r="J4435" t="str">
            <v>9789862710449</v>
          </cell>
          <cell r="K4435">
            <v>2011</v>
          </cell>
          <cell r="L4435" t="str">
            <v>496.5</v>
          </cell>
        </row>
        <row r="4436">
          <cell r="J4436" t="str">
            <v>9789862710524</v>
          </cell>
          <cell r="K4436">
            <v>2011</v>
          </cell>
          <cell r="L4436" t="str">
            <v>496.5</v>
          </cell>
        </row>
        <row r="4437">
          <cell r="J4437" t="str">
            <v>9789866187179</v>
          </cell>
          <cell r="K4437">
            <v>2011</v>
          </cell>
          <cell r="L4437" t="str">
            <v>310</v>
          </cell>
        </row>
        <row r="4438">
          <cell r="J4438" t="str">
            <v>9789866343384</v>
          </cell>
          <cell r="K4438">
            <v>2011</v>
          </cell>
          <cell r="L4438" t="str">
            <v>660</v>
          </cell>
        </row>
        <row r="4439">
          <cell r="J4439" t="str">
            <v>9789866187544</v>
          </cell>
          <cell r="K4439">
            <v>2011</v>
          </cell>
          <cell r="L4439" t="str">
            <v>524.31</v>
          </cell>
        </row>
        <row r="4440">
          <cell r="J4440" t="str">
            <v>9789866187582</v>
          </cell>
          <cell r="K4440">
            <v>2011</v>
          </cell>
          <cell r="L4440" t="str">
            <v>524.38</v>
          </cell>
        </row>
        <row r="4441">
          <cell r="J4441" t="str">
            <v>9789866187551</v>
          </cell>
          <cell r="K4441">
            <v>2011</v>
          </cell>
          <cell r="L4441" t="str">
            <v>524.35</v>
          </cell>
        </row>
        <row r="4442">
          <cell r="J4442" t="str">
            <v>9789866187513</v>
          </cell>
          <cell r="K4442">
            <v>2011</v>
          </cell>
          <cell r="L4442" t="str">
            <v>524.32</v>
          </cell>
        </row>
        <row r="4443">
          <cell r="J4443" t="str">
            <v>9789862711477</v>
          </cell>
          <cell r="K4443">
            <v>2011</v>
          </cell>
          <cell r="L4443" t="str">
            <v>805.16</v>
          </cell>
        </row>
        <row r="4444">
          <cell r="J4444" t="str">
            <v>9789862711484</v>
          </cell>
          <cell r="K4444">
            <v>2011</v>
          </cell>
          <cell r="L4444" t="str">
            <v>805.188</v>
          </cell>
        </row>
        <row r="4445">
          <cell r="J4445" t="str">
            <v>9789862711033</v>
          </cell>
          <cell r="K4445">
            <v>2011</v>
          </cell>
          <cell r="L4445" t="str">
            <v>177.2</v>
          </cell>
        </row>
        <row r="4446">
          <cell r="J4446" t="str">
            <v>9789862711361</v>
          </cell>
          <cell r="K4446">
            <v>2011</v>
          </cell>
          <cell r="L4446" t="str">
            <v>177.2</v>
          </cell>
        </row>
        <row r="4447">
          <cell r="J4447" t="str">
            <v>9789862711552</v>
          </cell>
          <cell r="K4447">
            <v>2011</v>
          </cell>
          <cell r="L4447" t="str">
            <v>177.2</v>
          </cell>
        </row>
        <row r="4448">
          <cell r="J4448" t="str">
            <v>9789866187605</v>
          </cell>
          <cell r="K4448">
            <v>2011</v>
          </cell>
          <cell r="L4448" t="str">
            <v>802.82</v>
          </cell>
        </row>
        <row r="4449">
          <cell r="J4449" t="str">
            <v>9789862711255</v>
          </cell>
          <cell r="K4449">
            <v>2011</v>
          </cell>
          <cell r="L4449" t="str">
            <v>805.12</v>
          </cell>
        </row>
        <row r="4450">
          <cell r="J4450" t="str">
            <v>9789862711323</v>
          </cell>
          <cell r="K4450">
            <v>2011</v>
          </cell>
          <cell r="L4450" t="str">
            <v>528.2</v>
          </cell>
        </row>
        <row r="4451">
          <cell r="J4451" t="str">
            <v>9789861278445</v>
          </cell>
          <cell r="K4451">
            <v>2011</v>
          </cell>
          <cell r="L4451" t="str">
            <v>835</v>
          </cell>
        </row>
        <row r="4452">
          <cell r="J4452" t="str">
            <v>9789862710821</v>
          </cell>
          <cell r="K4452">
            <v>2011</v>
          </cell>
          <cell r="L4452" t="str">
            <v>528.2</v>
          </cell>
        </row>
        <row r="4453">
          <cell r="J4453" t="str">
            <v>9789868080492</v>
          </cell>
          <cell r="K4453">
            <v>2011</v>
          </cell>
          <cell r="L4453" t="str">
            <v>627.87</v>
          </cell>
        </row>
        <row r="4454">
          <cell r="J4454" t="str">
            <v>9789862711132</v>
          </cell>
          <cell r="K4454">
            <v>2011</v>
          </cell>
          <cell r="L4454" t="str">
            <v>177.2</v>
          </cell>
        </row>
        <row r="4455">
          <cell r="J4455" t="str">
            <v>9789862711194</v>
          </cell>
          <cell r="K4455">
            <v>2011</v>
          </cell>
          <cell r="L4455" t="str">
            <v>173.3</v>
          </cell>
        </row>
        <row r="4456">
          <cell r="J4456" t="str">
            <v>9570446897</v>
          </cell>
          <cell r="K4456">
            <v>2011</v>
          </cell>
          <cell r="L4456" t="str">
            <v>874.57</v>
          </cell>
        </row>
        <row r="4457">
          <cell r="J4457" t="str">
            <v>957040700X</v>
          </cell>
          <cell r="K4457">
            <v>2011</v>
          </cell>
          <cell r="L4457" t="str">
            <v>873.57</v>
          </cell>
        </row>
        <row r="4458">
          <cell r="J4458" t="str">
            <v>9570446889</v>
          </cell>
          <cell r="K4458">
            <v>2011</v>
          </cell>
          <cell r="L4458" t="str">
            <v>873.57</v>
          </cell>
        </row>
        <row r="4459">
          <cell r="J4459" t="str">
            <v>9789862711590</v>
          </cell>
          <cell r="K4459">
            <v>2011</v>
          </cell>
          <cell r="L4459" t="str">
            <v>427.1</v>
          </cell>
        </row>
        <row r="4460">
          <cell r="J4460" t="str">
            <v>9789866370601</v>
          </cell>
          <cell r="K4460">
            <v>2011</v>
          </cell>
          <cell r="L4460" t="str">
            <v>494.7</v>
          </cell>
        </row>
        <row r="4461">
          <cell r="J4461" t="str">
            <v>9789866370663</v>
          </cell>
          <cell r="K4461">
            <v>2011</v>
          </cell>
          <cell r="L4461" t="str">
            <v>563.25</v>
          </cell>
        </row>
        <row r="4462">
          <cell r="J4462" t="str">
            <v>9789866370731</v>
          </cell>
          <cell r="K4462">
            <v>2011</v>
          </cell>
          <cell r="L4462" t="str">
            <v>495.47</v>
          </cell>
        </row>
        <row r="4463">
          <cell r="J4463" t="str">
            <v>9789866370809</v>
          </cell>
          <cell r="K4463">
            <v>2011</v>
          </cell>
          <cell r="L4463" t="str">
            <v>584.26022</v>
          </cell>
        </row>
        <row r="4464">
          <cell r="J4464" t="str">
            <v>9789866370748</v>
          </cell>
          <cell r="K4464">
            <v>2011</v>
          </cell>
          <cell r="L4464" t="str">
            <v>495.4</v>
          </cell>
        </row>
        <row r="4465">
          <cell r="J4465" t="str">
            <v>9789866370908</v>
          </cell>
          <cell r="K4465">
            <v>2011</v>
          </cell>
          <cell r="L4465" t="str">
            <v>563.25</v>
          </cell>
        </row>
        <row r="4466">
          <cell r="J4466" t="str">
            <v>9789866370885</v>
          </cell>
          <cell r="K4466">
            <v>2011</v>
          </cell>
          <cell r="L4466" t="str">
            <v>494.7</v>
          </cell>
        </row>
        <row r="4467">
          <cell r="J4467" t="str">
            <v>9789576598265</v>
          </cell>
          <cell r="K4467">
            <v>2011</v>
          </cell>
          <cell r="L4467" t="str">
            <v>940.14</v>
          </cell>
        </row>
        <row r="4468">
          <cell r="J4468" t="str">
            <v>9789576598340</v>
          </cell>
          <cell r="K4468">
            <v>2011</v>
          </cell>
          <cell r="L4468" t="str">
            <v>425.2</v>
          </cell>
        </row>
        <row r="4469">
          <cell r="J4469" t="str">
            <v>9789576598272</v>
          </cell>
          <cell r="K4469">
            <v>2011</v>
          </cell>
          <cell r="L4469" t="str">
            <v>411.3</v>
          </cell>
        </row>
        <row r="4470">
          <cell r="J4470" t="str">
            <v>9789576598401</v>
          </cell>
          <cell r="K4470">
            <v>2011</v>
          </cell>
          <cell r="L4470" t="str">
            <v>528.21</v>
          </cell>
        </row>
        <row r="4471">
          <cell r="J4471" t="str">
            <v>9789576598241</v>
          </cell>
          <cell r="K4471">
            <v>2011</v>
          </cell>
          <cell r="L4471" t="str">
            <v>857.7</v>
          </cell>
        </row>
        <row r="4472">
          <cell r="J4472" t="str">
            <v>9789576598319</v>
          </cell>
          <cell r="K4472">
            <v>2011</v>
          </cell>
          <cell r="L4472" t="str">
            <v>177.2</v>
          </cell>
        </row>
        <row r="4473">
          <cell r="J4473" t="str">
            <v>9789576598159</v>
          </cell>
          <cell r="K4473">
            <v>2011</v>
          </cell>
          <cell r="L4473" t="str">
            <v>413.21</v>
          </cell>
        </row>
        <row r="4474">
          <cell r="J4474" t="str">
            <v>9789576598234</v>
          </cell>
          <cell r="K4474">
            <v>2011</v>
          </cell>
          <cell r="L4474" t="str">
            <v>226.6</v>
          </cell>
        </row>
        <row r="4475">
          <cell r="J4475" t="str">
            <v>9789576598357</v>
          </cell>
          <cell r="K4475">
            <v>2011</v>
          </cell>
          <cell r="L4475" t="str">
            <v>413</v>
          </cell>
        </row>
        <row r="4476">
          <cell r="J4476" t="str">
            <v>9789576598227</v>
          </cell>
          <cell r="K4476">
            <v>2011</v>
          </cell>
          <cell r="L4476" t="str">
            <v>910</v>
          </cell>
        </row>
        <row r="4477">
          <cell r="J4477" t="str">
            <v>9789576598388</v>
          </cell>
          <cell r="K4477">
            <v>2011</v>
          </cell>
          <cell r="L4477" t="str">
            <v>251</v>
          </cell>
        </row>
        <row r="4478">
          <cell r="J4478" t="str">
            <v>9789576598364</v>
          </cell>
          <cell r="K4478">
            <v>2011</v>
          </cell>
          <cell r="L4478" t="str">
            <v>226.964</v>
          </cell>
        </row>
        <row r="4479">
          <cell r="J4479" t="str">
            <v>9789576598302</v>
          </cell>
          <cell r="K4479">
            <v>2011</v>
          </cell>
          <cell r="L4479" t="str">
            <v>857.7</v>
          </cell>
        </row>
        <row r="4480">
          <cell r="J4480" t="str">
            <v>9789576598371</v>
          </cell>
          <cell r="K4480">
            <v>2011</v>
          </cell>
          <cell r="L4480" t="str">
            <v>496.5</v>
          </cell>
        </row>
        <row r="4481">
          <cell r="J4481" t="str">
            <v>9789866276545</v>
          </cell>
          <cell r="K4481">
            <v>2011</v>
          </cell>
          <cell r="L4481" t="str">
            <v>857.5</v>
          </cell>
        </row>
        <row r="4482">
          <cell r="J4482" t="str">
            <v>9789866276538</v>
          </cell>
          <cell r="K4482">
            <v>2011</v>
          </cell>
          <cell r="L4482" t="str">
            <v>857.5</v>
          </cell>
        </row>
        <row r="4483">
          <cell r="J4483" t="str">
            <v>9789866643903</v>
          </cell>
          <cell r="K4483">
            <v>2011</v>
          </cell>
          <cell r="L4483" t="str">
            <v>234.51</v>
          </cell>
        </row>
        <row r="4484">
          <cell r="J4484" t="str">
            <v>9789866276521</v>
          </cell>
          <cell r="K4484">
            <v>2011</v>
          </cell>
          <cell r="L4484" t="str">
            <v>523.13</v>
          </cell>
        </row>
        <row r="4485">
          <cell r="J4485" t="str">
            <v>9789866276606</v>
          </cell>
          <cell r="K4485">
            <v>2011</v>
          </cell>
          <cell r="L4485" t="str">
            <v>494.35</v>
          </cell>
        </row>
        <row r="4486">
          <cell r="J4486" t="str">
            <v>9789866276514</v>
          </cell>
          <cell r="K4486">
            <v>2011</v>
          </cell>
          <cell r="L4486" t="str">
            <v>418.82</v>
          </cell>
        </row>
        <row r="4487">
          <cell r="J4487" t="str">
            <v>9789866276583</v>
          </cell>
          <cell r="K4487">
            <v>2011</v>
          </cell>
          <cell r="L4487" t="str">
            <v>428</v>
          </cell>
        </row>
        <row r="4488">
          <cell r="J4488" t="str">
            <v>9789866276552</v>
          </cell>
          <cell r="K4488">
            <v>2011</v>
          </cell>
          <cell r="L4488" t="str">
            <v>428</v>
          </cell>
        </row>
        <row r="4489">
          <cell r="J4489" t="str">
            <v>9789866276590</v>
          </cell>
          <cell r="K4489">
            <v>2011</v>
          </cell>
          <cell r="L4489" t="str">
            <v>428.3</v>
          </cell>
        </row>
        <row r="4490">
          <cell r="J4490" t="str">
            <v>9789866276637</v>
          </cell>
          <cell r="K4490">
            <v>2011</v>
          </cell>
          <cell r="L4490" t="str">
            <v>857.63</v>
          </cell>
        </row>
        <row r="4491">
          <cell r="J4491" t="str">
            <v>9789866276644</v>
          </cell>
          <cell r="K4491">
            <v>2011</v>
          </cell>
          <cell r="L4491" t="str">
            <v>411.3</v>
          </cell>
        </row>
        <row r="4492">
          <cell r="J4492" t="str">
            <v>9789866276651</v>
          </cell>
          <cell r="K4492">
            <v>2011</v>
          </cell>
          <cell r="L4492" t="str">
            <v>294</v>
          </cell>
        </row>
        <row r="4493">
          <cell r="J4493" t="str">
            <v>9789866276576</v>
          </cell>
          <cell r="K4493">
            <v>2011</v>
          </cell>
          <cell r="L4493" t="str">
            <v>121.262</v>
          </cell>
        </row>
        <row r="4494">
          <cell r="J4494" t="str">
            <v>9789866276569</v>
          </cell>
          <cell r="K4494">
            <v>2011</v>
          </cell>
          <cell r="L4494" t="str">
            <v>121.331</v>
          </cell>
        </row>
        <row r="4495">
          <cell r="J4495" t="str">
            <v>9789866297274</v>
          </cell>
          <cell r="K4495">
            <v>2011</v>
          </cell>
          <cell r="L4495" t="str">
            <v>422.5</v>
          </cell>
        </row>
        <row r="4496">
          <cell r="J4496" t="str">
            <v>9789866297236</v>
          </cell>
          <cell r="K4496">
            <v>2011</v>
          </cell>
          <cell r="L4496" t="str">
            <v>563</v>
          </cell>
        </row>
        <row r="4497">
          <cell r="J4497" t="str">
            <v>9789866297328</v>
          </cell>
          <cell r="K4497">
            <v>2011</v>
          </cell>
          <cell r="L4497" t="str">
            <v>177.2</v>
          </cell>
        </row>
        <row r="4498">
          <cell r="J4498" t="str">
            <v>9789576598746</v>
          </cell>
          <cell r="K4498">
            <v>2011</v>
          </cell>
          <cell r="L4498" t="str">
            <v>541.85</v>
          </cell>
        </row>
        <row r="4499">
          <cell r="J4499" t="str">
            <v>9789576598715</v>
          </cell>
          <cell r="K4499">
            <v>2011</v>
          </cell>
          <cell r="L4499" t="str">
            <v>411.3</v>
          </cell>
        </row>
        <row r="4500">
          <cell r="J4500" t="str">
            <v>9789576598708</v>
          </cell>
          <cell r="K4500">
            <v>2011</v>
          </cell>
          <cell r="L4500" t="str">
            <v>528.2</v>
          </cell>
        </row>
        <row r="4501">
          <cell r="J4501" t="str">
            <v>9789576598739</v>
          </cell>
          <cell r="K4501">
            <v>2011</v>
          </cell>
          <cell r="L4501" t="str">
            <v>610.9</v>
          </cell>
        </row>
        <row r="4502">
          <cell r="J4502" t="str">
            <v>9789576598500</v>
          </cell>
          <cell r="K4502">
            <v>2011</v>
          </cell>
          <cell r="L4502" t="str">
            <v>434.181</v>
          </cell>
        </row>
        <row r="4503">
          <cell r="J4503" t="str">
            <v>9789576596841</v>
          </cell>
          <cell r="K4503">
            <v>2011</v>
          </cell>
          <cell r="L4503" t="str">
            <v>497</v>
          </cell>
        </row>
        <row r="4504">
          <cell r="J4504" t="str">
            <v>9789576598456</v>
          </cell>
          <cell r="K4504">
            <v>2011</v>
          </cell>
          <cell r="L4504" t="str">
            <v>609</v>
          </cell>
        </row>
        <row r="4505">
          <cell r="J4505" t="str">
            <v>9789576598524</v>
          </cell>
          <cell r="K4505">
            <v>2011</v>
          </cell>
          <cell r="L4505" t="str">
            <v>284.95</v>
          </cell>
        </row>
        <row r="4506">
          <cell r="J4506" t="str">
            <v>9789576598548</v>
          </cell>
          <cell r="K4506">
            <v>2011</v>
          </cell>
          <cell r="L4506" t="str">
            <v>180</v>
          </cell>
        </row>
        <row r="4507">
          <cell r="J4507" t="str">
            <v>9789576598661</v>
          </cell>
          <cell r="K4507">
            <v>2011</v>
          </cell>
          <cell r="L4507" t="str">
            <v>831.4</v>
          </cell>
        </row>
        <row r="4508">
          <cell r="J4508" t="str">
            <v>9789576598654</v>
          </cell>
          <cell r="K4508">
            <v>2011</v>
          </cell>
          <cell r="L4508" t="str">
            <v>296.1</v>
          </cell>
        </row>
        <row r="4509">
          <cell r="J4509" t="str">
            <v>9789576598678</v>
          </cell>
          <cell r="K4509">
            <v>2011</v>
          </cell>
          <cell r="L4509" t="str">
            <v>857.7</v>
          </cell>
        </row>
        <row r="4510">
          <cell r="J4510" t="str">
            <v>9789576598616</v>
          </cell>
          <cell r="K4510">
            <v>2011</v>
          </cell>
          <cell r="L4510" t="str">
            <v>534.933</v>
          </cell>
        </row>
        <row r="4511">
          <cell r="J4511" t="str">
            <v>9789576598609</v>
          </cell>
          <cell r="K4511">
            <v>2011</v>
          </cell>
          <cell r="L4511" t="str">
            <v>173.2</v>
          </cell>
        </row>
        <row r="4512">
          <cell r="J4512" t="str">
            <v>9789576598647</v>
          </cell>
          <cell r="K4512">
            <v>2011</v>
          </cell>
          <cell r="L4512" t="str">
            <v>192.1</v>
          </cell>
        </row>
        <row r="4513">
          <cell r="J4513" t="str">
            <v>9789576598791</v>
          </cell>
          <cell r="K4513">
            <v>2011</v>
          </cell>
          <cell r="L4513" t="str">
            <v>544.5</v>
          </cell>
        </row>
        <row r="4514">
          <cell r="J4514" t="str">
            <v>9789866276996</v>
          </cell>
          <cell r="K4514">
            <v>2011</v>
          </cell>
          <cell r="L4514" t="str">
            <v>293.1</v>
          </cell>
        </row>
        <row r="4515">
          <cell r="J4515" t="str">
            <v>9789866276491</v>
          </cell>
          <cell r="K4515">
            <v>2011</v>
          </cell>
          <cell r="L4515" t="str">
            <v>177.2</v>
          </cell>
        </row>
        <row r="4516">
          <cell r="J4516" t="str">
            <v>9789866276507</v>
          </cell>
          <cell r="K4516">
            <v>2011</v>
          </cell>
          <cell r="L4516" t="str">
            <v>177.2</v>
          </cell>
        </row>
        <row r="4517">
          <cell r="J4517" t="str">
            <v>9789866276613</v>
          </cell>
          <cell r="K4517">
            <v>2011</v>
          </cell>
          <cell r="L4517" t="str">
            <v>544.7</v>
          </cell>
        </row>
        <row r="4518">
          <cell r="J4518" t="str">
            <v>9789866276682</v>
          </cell>
          <cell r="K4518">
            <v>2011</v>
          </cell>
          <cell r="L4518" t="str">
            <v>544.37</v>
          </cell>
        </row>
        <row r="4519">
          <cell r="J4519" t="str">
            <v>9789866276668</v>
          </cell>
          <cell r="K4519">
            <v>2011</v>
          </cell>
          <cell r="L4519" t="str">
            <v>177.2</v>
          </cell>
        </row>
        <row r="4520">
          <cell r="J4520" t="str">
            <v>9789866276781</v>
          </cell>
          <cell r="K4520">
            <v>2011</v>
          </cell>
          <cell r="L4520" t="str">
            <v>177.2</v>
          </cell>
        </row>
        <row r="4521">
          <cell r="J4521" t="str">
            <v>9789866276828</v>
          </cell>
          <cell r="K4521">
            <v>2011</v>
          </cell>
          <cell r="L4521" t="str">
            <v>177.2</v>
          </cell>
        </row>
        <row r="4522">
          <cell r="J4522" t="str">
            <v>9789866276835</v>
          </cell>
          <cell r="K4522">
            <v>2011</v>
          </cell>
          <cell r="L4522" t="str">
            <v>179.1</v>
          </cell>
        </row>
        <row r="4523">
          <cell r="J4523" t="str">
            <v>9789866276842</v>
          </cell>
          <cell r="K4523">
            <v>2011</v>
          </cell>
          <cell r="L4523" t="str">
            <v>292.96</v>
          </cell>
        </row>
        <row r="4524">
          <cell r="J4524" t="str">
            <v>9789866276804</v>
          </cell>
          <cell r="K4524">
            <v>2011</v>
          </cell>
          <cell r="L4524" t="str">
            <v>292.96</v>
          </cell>
        </row>
        <row r="4525">
          <cell r="J4525" t="str">
            <v>9789866276873</v>
          </cell>
          <cell r="K4525">
            <v>2011</v>
          </cell>
          <cell r="L4525" t="str">
            <v>177.3</v>
          </cell>
        </row>
        <row r="4526">
          <cell r="J4526" t="str">
            <v>9789866276880</v>
          </cell>
          <cell r="K4526">
            <v>2011</v>
          </cell>
          <cell r="L4526" t="str">
            <v>528.2</v>
          </cell>
        </row>
        <row r="4527">
          <cell r="J4527" t="str">
            <v>9789866276903</v>
          </cell>
          <cell r="K4527">
            <v>2011</v>
          </cell>
          <cell r="L4527" t="str">
            <v>177.2</v>
          </cell>
        </row>
        <row r="4528">
          <cell r="J4528" t="str">
            <v>9789866276897</v>
          </cell>
          <cell r="K4528">
            <v>2011</v>
          </cell>
          <cell r="L4528" t="str">
            <v>997</v>
          </cell>
        </row>
        <row r="4529">
          <cell r="J4529" t="str">
            <v>9789866276712</v>
          </cell>
          <cell r="K4529">
            <v>2011</v>
          </cell>
          <cell r="L4529" t="str">
            <v>592.09</v>
          </cell>
        </row>
        <row r="4530">
          <cell r="J4530" t="str">
            <v>9789866276705</v>
          </cell>
          <cell r="K4530">
            <v>2011</v>
          </cell>
          <cell r="L4530" t="str">
            <v>494</v>
          </cell>
        </row>
        <row r="4531">
          <cell r="J4531" t="str">
            <v>9789866276729</v>
          </cell>
          <cell r="K4531">
            <v>2011</v>
          </cell>
          <cell r="L4531" t="str">
            <v>494</v>
          </cell>
        </row>
        <row r="4532">
          <cell r="J4532" t="str">
            <v>9789866276767</v>
          </cell>
          <cell r="K4532">
            <v>2011</v>
          </cell>
          <cell r="L4532" t="str">
            <v>544.7</v>
          </cell>
        </row>
        <row r="4533">
          <cell r="J4533" t="str">
            <v>9789866276774</v>
          </cell>
          <cell r="K4533">
            <v>2011</v>
          </cell>
          <cell r="L4533" t="str">
            <v>177.2</v>
          </cell>
        </row>
        <row r="4534">
          <cell r="J4534" t="str">
            <v>9789866276811</v>
          </cell>
          <cell r="K4534">
            <v>2011</v>
          </cell>
          <cell r="L4534" t="str">
            <v>542.77</v>
          </cell>
        </row>
        <row r="4535">
          <cell r="J4535" t="str">
            <v>9789866276866</v>
          </cell>
          <cell r="K4535">
            <v>2011</v>
          </cell>
          <cell r="L4535" t="str">
            <v>528.1</v>
          </cell>
        </row>
        <row r="4536">
          <cell r="J4536" t="str">
            <v>9789866276859</v>
          </cell>
          <cell r="K4536">
            <v>2011</v>
          </cell>
          <cell r="L4536" t="str">
            <v>528.2</v>
          </cell>
        </row>
        <row r="4537">
          <cell r="J4537" t="str">
            <v>9789866030000</v>
          </cell>
          <cell r="K4537">
            <v>2011</v>
          </cell>
          <cell r="L4537" t="str">
            <v>178.8</v>
          </cell>
        </row>
        <row r="4538">
          <cell r="J4538" t="str">
            <v>9789866276743</v>
          </cell>
          <cell r="K4538">
            <v>2011</v>
          </cell>
          <cell r="L4538" t="str">
            <v>418.8</v>
          </cell>
        </row>
        <row r="4539">
          <cell r="J4539" t="str">
            <v>9789866276750</v>
          </cell>
          <cell r="K4539">
            <v>2011</v>
          </cell>
          <cell r="L4539" t="str">
            <v>414.5</v>
          </cell>
        </row>
        <row r="4540">
          <cell r="J4540" t="str">
            <v>9789866030017</v>
          </cell>
          <cell r="K4540">
            <v>2011</v>
          </cell>
          <cell r="L4540" t="str">
            <v>411.1</v>
          </cell>
        </row>
        <row r="4541">
          <cell r="J4541" t="str">
            <v>9789866030048</v>
          </cell>
          <cell r="K4541">
            <v>2011</v>
          </cell>
          <cell r="L4541" t="str">
            <v>413.21</v>
          </cell>
        </row>
        <row r="4542">
          <cell r="J4542" t="str">
            <v>9789866030093</v>
          </cell>
          <cell r="K4542">
            <v>2011</v>
          </cell>
          <cell r="L4542" t="str">
            <v>496.5</v>
          </cell>
        </row>
        <row r="4543">
          <cell r="J4543" t="str">
            <v>9789866297304</v>
          </cell>
          <cell r="K4543">
            <v>2011</v>
          </cell>
          <cell r="L4543" t="str">
            <v>176.54</v>
          </cell>
        </row>
        <row r="4544">
          <cell r="J4544" t="str">
            <v>9789866297281</v>
          </cell>
          <cell r="K4544">
            <v>2011</v>
          </cell>
          <cell r="L4544" t="str">
            <v>423</v>
          </cell>
        </row>
        <row r="4545">
          <cell r="J4545" t="str">
            <v>9789866297311</v>
          </cell>
          <cell r="K4545">
            <v>2011</v>
          </cell>
          <cell r="L4545" t="str">
            <v>425.2</v>
          </cell>
        </row>
        <row r="4546">
          <cell r="J4546" t="str">
            <v>9789866276620</v>
          </cell>
          <cell r="K4546">
            <v>2011</v>
          </cell>
          <cell r="L4546" t="str">
            <v>286.1</v>
          </cell>
        </row>
        <row r="4547">
          <cell r="J4547" t="str">
            <v>9789866276927</v>
          </cell>
          <cell r="K4547">
            <v>2011</v>
          </cell>
          <cell r="L4547" t="str">
            <v>284.7</v>
          </cell>
        </row>
        <row r="4548">
          <cell r="J4548" t="str">
            <v>9789866030024</v>
          </cell>
          <cell r="K4548">
            <v>2011</v>
          </cell>
          <cell r="L4548" t="str">
            <v>283.71</v>
          </cell>
        </row>
        <row r="4549">
          <cell r="J4549" t="str">
            <v>9789866030123</v>
          </cell>
          <cell r="K4549">
            <v>2011</v>
          </cell>
          <cell r="L4549" t="str">
            <v>283.59</v>
          </cell>
        </row>
        <row r="4550">
          <cell r="J4550" t="str">
            <v>9789866276972</v>
          </cell>
          <cell r="K4550">
            <v>2011</v>
          </cell>
          <cell r="L4550" t="str">
            <v>947.5</v>
          </cell>
        </row>
        <row r="4551">
          <cell r="J4551" t="str">
            <v>9789866276989</v>
          </cell>
          <cell r="K4551">
            <v>2011</v>
          </cell>
          <cell r="L4551" t="str">
            <v>910.38</v>
          </cell>
        </row>
        <row r="4552">
          <cell r="J4552" t="str">
            <v>9789866276965</v>
          </cell>
          <cell r="K4552">
            <v>2011</v>
          </cell>
          <cell r="L4552" t="str">
            <v>813</v>
          </cell>
        </row>
        <row r="4553">
          <cell r="J4553" t="str">
            <v>9789866276958</v>
          </cell>
          <cell r="K4553">
            <v>2011</v>
          </cell>
          <cell r="L4553" t="str">
            <v>410.9</v>
          </cell>
        </row>
        <row r="4554">
          <cell r="J4554" t="str">
            <v>9789866030055</v>
          </cell>
          <cell r="K4554">
            <v>2011</v>
          </cell>
          <cell r="L4554" t="str">
            <v>520</v>
          </cell>
        </row>
        <row r="4555">
          <cell r="J4555" t="str">
            <v>9789866030062</v>
          </cell>
          <cell r="K4555">
            <v>2011</v>
          </cell>
          <cell r="L4555" t="str">
            <v>601.9</v>
          </cell>
        </row>
        <row r="4556">
          <cell r="J4556" t="str">
            <v>9789866030079</v>
          </cell>
          <cell r="K4556">
            <v>2011</v>
          </cell>
          <cell r="L4556" t="str">
            <v>190</v>
          </cell>
        </row>
        <row r="4557">
          <cell r="J4557" t="str">
            <v>9789866030109</v>
          </cell>
          <cell r="K4557">
            <v>2011</v>
          </cell>
          <cell r="L4557" t="str">
            <v>286.1</v>
          </cell>
        </row>
        <row r="4558">
          <cell r="J4558" t="str">
            <v>9789576598722</v>
          </cell>
          <cell r="K4558">
            <v>2011</v>
          </cell>
          <cell r="L4558" t="str">
            <v>524.31</v>
          </cell>
        </row>
        <row r="4559">
          <cell r="J4559" t="str">
            <v>9789576598630</v>
          </cell>
          <cell r="K4559">
            <v>2011</v>
          </cell>
          <cell r="L4559" t="str">
            <v>524.31</v>
          </cell>
        </row>
        <row r="4560">
          <cell r="J4560" t="str">
            <v>9789576598418</v>
          </cell>
          <cell r="K4560">
            <v>2011</v>
          </cell>
          <cell r="L4560" t="str">
            <v>411.1</v>
          </cell>
        </row>
        <row r="4561">
          <cell r="J4561" t="str">
            <v>9789866276736</v>
          </cell>
          <cell r="K4561">
            <v>2011</v>
          </cell>
          <cell r="L4561" t="str">
            <v>411.3</v>
          </cell>
        </row>
        <row r="4562">
          <cell r="J4562" t="str">
            <v>9789866297250</v>
          </cell>
          <cell r="K4562">
            <v>2011</v>
          </cell>
          <cell r="L4562" t="str">
            <v>999</v>
          </cell>
        </row>
        <row r="4563">
          <cell r="J4563" t="str">
            <v>9789866297267</v>
          </cell>
          <cell r="K4563">
            <v>2011</v>
          </cell>
          <cell r="L4563" t="str">
            <v>999</v>
          </cell>
        </row>
        <row r="4564">
          <cell r="J4564" t="str">
            <v>9789576598579</v>
          </cell>
          <cell r="K4564">
            <v>2011</v>
          </cell>
          <cell r="L4564" t="str">
            <v>739.629</v>
          </cell>
        </row>
        <row r="4565">
          <cell r="J4565" t="str">
            <v>9789576598784</v>
          </cell>
          <cell r="K4565">
            <v>2011</v>
          </cell>
          <cell r="L4565" t="str">
            <v>220</v>
          </cell>
        </row>
        <row r="4566">
          <cell r="J4566" t="str">
            <v>9789866890901</v>
          </cell>
          <cell r="K4566">
            <v>2011</v>
          </cell>
          <cell r="L4566" t="str">
            <v>427.3</v>
          </cell>
        </row>
        <row r="4567">
          <cell r="J4567" t="str">
            <v>9789866890895</v>
          </cell>
          <cell r="K4567">
            <v>2011</v>
          </cell>
          <cell r="L4567" t="str">
            <v>498.7</v>
          </cell>
        </row>
        <row r="4568">
          <cell r="J4568" t="str">
            <v>9789866890918</v>
          </cell>
          <cell r="K4568">
            <v>2011</v>
          </cell>
          <cell r="L4568" t="str">
            <v>427.16</v>
          </cell>
        </row>
        <row r="4569">
          <cell r="J4569" t="str">
            <v>9789866890949</v>
          </cell>
          <cell r="K4569">
            <v>2011</v>
          </cell>
          <cell r="L4569" t="str">
            <v>427.11</v>
          </cell>
        </row>
        <row r="4570">
          <cell r="J4570" t="str">
            <v>9789866890888</v>
          </cell>
          <cell r="K4570">
            <v>2011</v>
          </cell>
          <cell r="L4570" t="str">
            <v>427.16</v>
          </cell>
        </row>
        <row r="4571">
          <cell r="J4571" t="str">
            <v>9789866890925</v>
          </cell>
          <cell r="K4571">
            <v>2011</v>
          </cell>
          <cell r="L4571" t="str">
            <v>427.252</v>
          </cell>
        </row>
        <row r="4572">
          <cell r="J4572" t="str">
            <v>9789866334467</v>
          </cell>
          <cell r="K4572">
            <v>2011</v>
          </cell>
          <cell r="L4572" t="str">
            <v>544.37</v>
          </cell>
        </row>
        <row r="4573">
          <cell r="J4573" t="str">
            <v>9789866334399</v>
          </cell>
          <cell r="K4573">
            <v>2011</v>
          </cell>
          <cell r="L4573" t="str">
            <v>483.8</v>
          </cell>
        </row>
        <row r="4574">
          <cell r="J4574" t="str">
            <v>9789866334405</v>
          </cell>
          <cell r="K4574">
            <v>2011</v>
          </cell>
          <cell r="L4574" t="str">
            <v>292.9</v>
          </cell>
        </row>
        <row r="4575">
          <cell r="J4575" t="str">
            <v>9789866334412</v>
          </cell>
          <cell r="K4575">
            <v>2011</v>
          </cell>
          <cell r="L4575" t="str">
            <v>427.1</v>
          </cell>
        </row>
        <row r="4576">
          <cell r="J4576" t="str">
            <v>9789866334450</v>
          </cell>
          <cell r="K4576">
            <v>2011</v>
          </cell>
          <cell r="L4576" t="str">
            <v>427.3</v>
          </cell>
        </row>
        <row r="4577">
          <cell r="J4577" t="str">
            <v>9789866334382</v>
          </cell>
          <cell r="K4577">
            <v>2011</v>
          </cell>
          <cell r="L4577" t="str">
            <v>427.16</v>
          </cell>
        </row>
        <row r="4578">
          <cell r="J4578" t="str">
            <v>9789866334429</v>
          </cell>
          <cell r="K4578">
            <v>2011</v>
          </cell>
          <cell r="L4578" t="str">
            <v>413.98</v>
          </cell>
        </row>
        <row r="4579">
          <cell r="J4579" t="str">
            <v>9789866293382</v>
          </cell>
          <cell r="K4579">
            <v>2011</v>
          </cell>
          <cell r="L4579" t="str">
            <v>425.6</v>
          </cell>
        </row>
        <row r="4580">
          <cell r="J4580" t="str">
            <v>9789866293337</v>
          </cell>
          <cell r="K4580">
            <v>2011</v>
          </cell>
          <cell r="L4580" t="str">
            <v>427.1</v>
          </cell>
        </row>
        <row r="4581">
          <cell r="J4581" t="str">
            <v>9789866293399</v>
          </cell>
          <cell r="K4581">
            <v>2011</v>
          </cell>
          <cell r="L4581" t="str">
            <v>427.1</v>
          </cell>
        </row>
        <row r="4582">
          <cell r="J4582" t="str">
            <v>9789866293412</v>
          </cell>
          <cell r="K4582">
            <v>2011</v>
          </cell>
          <cell r="L4582" t="str">
            <v>856.8</v>
          </cell>
        </row>
        <row r="4583">
          <cell r="J4583" t="str">
            <v>9789866293344</v>
          </cell>
          <cell r="K4583">
            <v>2011</v>
          </cell>
          <cell r="L4583" t="str">
            <v>483.8</v>
          </cell>
        </row>
        <row r="4584">
          <cell r="J4584" t="str">
            <v>9789866293351</v>
          </cell>
          <cell r="K4584">
            <v>2011</v>
          </cell>
          <cell r="L4584" t="str">
            <v>425.56</v>
          </cell>
        </row>
        <row r="4585">
          <cell r="J4585" t="str">
            <v>9789578523869</v>
          </cell>
          <cell r="K4585">
            <v>2011</v>
          </cell>
          <cell r="L4585" t="str">
            <v>574.107</v>
          </cell>
        </row>
        <row r="4586">
          <cell r="J4586" t="str">
            <v>9789866421884</v>
          </cell>
          <cell r="K4586">
            <v>2011</v>
          </cell>
          <cell r="L4586" t="str">
            <v>494.6</v>
          </cell>
        </row>
        <row r="4587">
          <cell r="J4587" t="str">
            <v>9789866421853</v>
          </cell>
          <cell r="K4587">
            <v>2011</v>
          </cell>
          <cell r="L4587" t="str">
            <v>494.3</v>
          </cell>
        </row>
        <row r="4588">
          <cell r="J4588" t="str">
            <v>9789866421891</v>
          </cell>
          <cell r="K4588">
            <v>2011</v>
          </cell>
          <cell r="L4588" t="str">
            <v>494.3</v>
          </cell>
        </row>
        <row r="4589">
          <cell r="J4589" t="str">
            <v>9789866421907</v>
          </cell>
          <cell r="K4589">
            <v>2011</v>
          </cell>
          <cell r="L4589" t="str">
            <v>494.4</v>
          </cell>
        </row>
        <row r="4590">
          <cell r="J4590" t="str">
            <v>9789866421914</v>
          </cell>
          <cell r="K4590">
            <v>2011</v>
          </cell>
          <cell r="L4590" t="str">
            <v>494.2</v>
          </cell>
        </row>
        <row r="4591">
          <cell r="J4591" t="str">
            <v>9789866421952</v>
          </cell>
          <cell r="K4591">
            <v>2011</v>
          </cell>
          <cell r="L4591" t="str">
            <v>494.01</v>
          </cell>
        </row>
        <row r="4592">
          <cell r="J4592" t="str">
            <v>9789866421945</v>
          </cell>
          <cell r="K4592">
            <v>2011</v>
          </cell>
          <cell r="L4592" t="str">
            <v>494.3</v>
          </cell>
        </row>
        <row r="4593">
          <cell r="J4593" t="str">
            <v>9789866421860</v>
          </cell>
          <cell r="K4593">
            <v>2011</v>
          </cell>
          <cell r="L4593" t="str">
            <v>498</v>
          </cell>
        </row>
        <row r="4594">
          <cell r="J4594" t="str">
            <v>9789866421969</v>
          </cell>
          <cell r="K4594">
            <v>2011</v>
          </cell>
          <cell r="L4594" t="str">
            <v>494.5</v>
          </cell>
        </row>
        <row r="4595">
          <cell r="J4595" t="str">
            <v>9789866421877</v>
          </cell>
          <cell r="K4595">
            <v>2011</v>
          </cell>
          <cell r="L4595" t="str">
            <v>494.5</v>
          </cell>
        </row>
        <row r="4596">
          <cell r="J4596" t="str">
            <v>9789866421921</v>
          </cell>
          <cell r="K4596">
            <v>2011</v>
          </cell>
          <cell r="L4596" t="str">
            <v>563</v>
          </cell>
        </row>
        <row r="4597">
          <cell r="J4597" t="str">
            <v>9789866421938</v>
          </cell>
          <cell r="K4597">
            <v>2011</v>
          </cell>
          <cell r="L4597" t="str">
            <v>494.386</v>
          </cell>
        </row>
        <row r="4598">
          <cell r="J4598" t="str">
            <v>9789866421990</v>
          </cell>
          <cell r="K4598">
            <v>2011</v>
          </cell>
          <cell r="L4598" t="str">
            <v>494.01</v>
          </cell>
        </row>
        <row r="4599">
          <cell r="J4599" t="str">
            <v>9789866084096</v>
          </cell>
          <cell r="K4599">
            <v>2011</v>
          </cell>
          <cell r="L4599" t="str">
            <v>498.93</v>
          </cell>
        </row>
        <row r="4600">
          <cell r="J4600" t="str">
            <v>9789866084072</v>
          </cell>
          <cell r="K4600">
            <v>2011</v>
          </cell>
          <cell r="L4600" t="str">
            <v>498.93</v>
          </cell>
        </row>
        <row r="4601">
          <cell r="J4601" t="str">
            <v>9789866084065</v>
          </cell>
          <cell r="K4601">
            <v>2011</v>
          </cell>
          <cell r="L4601" t="str">
            <v>494.5</v>
          </cell>
        </row>
        <row r="4602">
          <cell r="J4602" t="str">
            <v>9789866421983</v>
          </cell>
          <cell r="K4602">
            <v>2011</v>
          </cell>
          <cell r="L4602" t="str">
            <v>494.5</v>
          </cell>
        </row>
        <row r="4603">
          <cell r="J4603" t="str">
            <v>9789866084003</v>
          </cell>
          <cell r="K4603">
            <v>2011</v>
          </cell>
          <cell r="L4603" t="str">
            <v>494</v>
          </cell>
        </row>
        <row r="4604">
          <cell r="J4604" t="str">
            <v>9789866084058</v>
          </cell>
          <cell r="K4604">
            <v>2011</v>
          </cell>
          <cell r="L4604" t="str">
            <v>410</v>
          </cell>
        </row>
        <row r="4605">
          <cell r="J4605" t="str">
            <v>9789866084089</v>
          </cell>
          <cell r="K4605">
            <v>2011</v>
          </cell>
          <cell r="L4605" t="str">
            <v>494</v>
          </cell>
        </row>
        <row r="4606">
          <cell r="J4606" t="str">
            <v>9789866084034</v>
          </cell>
          <cell r="K4606">
            <v>2011</v>
          </cell>
          <cell r="L4606" t="str">
            <v>494.1</v>
          </cell>
        </row>
        <row r="4607">
          <cell r="J4607" t="str">
            <v>9789866084102</v>
          </cell>
          <cell r="K4607">
            <v>2011</v>
          </cell>
          <cell r="L4607" t="str">
            <v>494</v>
          </cell>
        </row>
        <row r="4608">
          <cell r="J4608" t="str">
            <v>9789866421976</v>
          </cell>
          <cell r="K4608">
            <v>2011</v>
          </cell>
          <cell r="L4608" t="str">
            <v>429.1</v>
          </cell>
        </row>
        <row r="4609">
          <cell r="J4609" t="str">
            <v>9789866084133</v>
          </cell>
          <cell r="K4609">
            <v>2011</v>
          </cell>
          <cell r="L4609" t="str">
            <v>496.5</v>
          </cell>
        </row>
        <row r="4610">
          <cell r="J4610" t="str">
            <v>9789866084164</v>
          </cell>
          <cell r="K4610">
            <v>2011</v>
          </cell>
          <cell r="L4610" t="str">
            <v>498.93</v>
          </cell>
        </row>
        <row r="4611">
          <cell r="J4611" t="str">
            <v>9789866084041</v>
          </cell>
          <cell r="K4611">
            <v>2011</v>
          </cell>
          <cell r="L4611" t="str">
            <v>494.311</v>
          </cell>
        </row>
        <row r="4612">
          <cell r="J4612" t="str">
            <v>9789866084010</v>
          </cell>
          <cell r="K4612">
            <v>2011</v>
          </cell>
          <cell r="L4612" t="str">
            <v>496</v>
          </cell>
        </row>
        <row r="4613">
          <cell r="J4613" t="str">
            <v>9789866084027</v>
          </cell>
          <cell r="K4613">
            <v>2011</v>
          </cell>
          <cell r="L4613" t="str">
            <v>494</v>
          </cell>
        </row>
        <row r="4614">
          <cell r="J4614" t="str">
            <v>9789866084140</v>
          </cell>
          <cell r="K4614">
            <v>2011</v>
          </cell>
          <cell r="L4614" t="str">
            <v>496.5</v>
          </cell>
        </row>
        <row r="4615">
          <cell r="J4615" t="str">
            <v>9789866084171</v>
          </cell>
          <cell r="K4615">
            <v>2011</v>
          </cell>
          <cell r="L4615" t="str">
            <v>494</v>
          </cell>
        </row>
        <row r="4616">
          <cell r="J4616" t="str">
            <v>9789866084201</v>
          </cell>
          <cell r="K4616">
            <v>2011</v>
          </cell>
          <cell r="L4616" t="str">
            <v>494</v>
          </cell>
        </row>
        <row r="4617">
          <cell r="J4617" t="str">
            <v>9789866084195</v>
          </cell>
          <cell r="K4617">
            <v>2011</v>
          </cell>
          <cell r="L4617" t="str">
            <v>170</v>
          </cell>
        </row>
        <row r="4618">
          <cell r="J4618" t="str">
            <v>9789866084188</v>
          </cell>
          <cell r="K4618">
            <v>2011</v>
          </cell>
          <cell r="L4618" t="str">
            <v>494.2</v>
          </cell>
        </row>
        <row r="4619">
          <cell r="J4619" t="str">
            <v>9789866084225</v>
          </cell>
          <cell r="K4619">
            <v>2011</v>
          </cell>
          <cell r="L4619" t="str">
            <v>494.56</v>
          </cell>
        </row>
        <row r="4620">
          <cell r="J4620" t="str">
            <v>9789866084157</v>
          </cell>
          <cell r="K4620">
            <v>2011</v>
          </cell>
          <cell r="L4620" t="str">
            <v>494.386</v>
          </cell>
        </row>
        <row r="4621">
          <cell r="J4621" t="str">
            <v>9789866084270</v>
          </cell>
          <cell r="K4621">
            <v>2011</v>
          </cell>
          <cell r="L4621" t="str">
            <v>494.3</v>
          </cell>
        </row>
        <row r="4622">
          <cell r="J4622" t="str">
            <v>9789866084263</v>
          </cell>
          <cell r="K4622">
            <v>2011</v>
          </cell>
          <cell r="L4622" t="str">
            <v>494.93</v>
          </cell>
        </row>
        <row r="4623">
          <cell r="J4623" t="str">
            <v>9789866084256</v>
          </cell>
          <cell r="K4623">
            <v>2011</v>
          </cell>
          <cell r="L4623" t="str">
            <v>494.5</v>
          </cell>
        </row>
        <row r="4624">
          <cell r="J4624" t="str">
            <v>9789866084249</v>
          </cell>
          <cell r="K4624">
            <v>2011</v>
          </cell>
          <cell r="L4624" t="str">
            <v>494</v>
          </cell>
        </row>
        <row r="4625">
          <cell r="J4625" t="str">
            <v>9789866084218</v>
          </cell>
          <cell r="K4625">
            <v>2011</v>
          </cell>
          <cell r="L4625" t="str">
            <v>490</v>
          </cell>
        </row>
        <row r="4626">
          <cell r="J4626" t="str">
            <v>9789866084317</v>
          </cell>
          <cell r="K4626">
            <v>2011</v>
          </cell>
          <cell r="L4626" t="str">
            <v>494</v>
          </cell>
        </row>
        <row r="4627">
          <cell r="J4627" t="str">
            <v>9789866084300</v>
          </cell>
          <cell r="K4627">
            <v>2011</v>
          </cell>
          <cell r="L4627" t="str">
            <v>494.3</v>
          </cell>
        </row>
        <row r="4628">
          <cell r="J4628" t="str">
            <v>9789866084294</v>
          </cell>
          <cell r="K4628">
            <v>2011</v>
          </cell>
          <cell r="L4628" t="str">
            <v>494</v>
          </cell>
        </row>
        <row r="4629">
          <cell r="J4629" t="str">
            <v>9789866084287</v>
          </cell>
          <cell r="K4629">
            <v>2011</v>
          </cell>
          <cell r="L4629" t="str">
            <v>496.5</v>
          </cell>
        </row>
        <row r="4630">
          <cell r="J4630" t="str">
            <v>9789866084324</v>
          </cell>
          <cell r="K4630">
            <v>2011</v>
          </cell>
          <cell r="L4630" t="str">
            <v>494.57</v>
          </cell>
        </row>
        <row r="4631">
          <cell r="J4631" t="str">
            <v>9789866084355</v>
          </cell>
          <cell r="K4631">
            <v>2011</v>
          </cell>
          <cell r="L4631" t="str">
            <v>185.8</v>
          </cell>
        </row>
        <row r="4632">
          <cell r="J4632" t="str">
            <v>9789866084348</v>
          </cell>
          <cell r="K4632">
            <v>2011</v>
          </cell>
          <cell r="L4632" t="str">
            <v>494</v>
          </cell>
        </row>
        <row r="4633">
          <cell r="J4633" t="str">
            <v>9789866084331</v>
          </cell>
          <cell r="K4633">
            <v>2011</v>
          </cell>
          <cell r="L4633" t="str">
            <v>494.3</v>
          </cell>
        </row>
        <row r="4634">
          <cell r="J4634" t="str">
            <v>9789866084379</v>
          </cell>
          <cell r="K4634">
            <v>2011</v>
          </cell>
          <cell r="L4634" t="str">
            <v>494.23</v>
          </cell>
        </row>
        <row r="4635">
          <cell r="J4635" t="str">
            <v>9789574514724</v>
          </cell>
          <cell r="K4635">
            <v>2011</v>
          </cell>
          <cell r="L4635" t="str">
            <v>859.6</v>
          </cell>
        </row>
        <row r="4636">
          <cell r="J4636" t="str">
            <v>9789574514779</v>
          </cell>
          <cell r="K4636">
            <v>2011</v>
          </cell>
          <cell r="L4636" t="str">
            <v>859.6</v>
          </cell>
        </row>
        <row r="4637">
          <cell r="J4637" t="str">
            <v>9789574514618</v>
          </cell>
          <cell r="K4637">
            <v>2011</v>
          </cell>
          <cell r="L4637" t="str">
            <v>859.6</v>
          </cell>
        </row>
        <row r="4638">
          <cell r="J4638" t="str">
            <v>9789574514885</v>
          </cell>
          <cell r="K4638">
            <v>2011</v>
          </cell>
          <cell r="L4638" t="str">
            <v>859.6</v>
          </cell>
        </row>
        <row r="4639">
          <cell r="J4639" t="str">
            <v>9789574515011</v>
          </cell>
          <cell r="K4639">
            <v>2011</v>
          </cell>
          <cell r="L4639" t="str">
            <v>811.9</v>
          </cell>
        </row>
        <row r="4640">
          <cell r="J4640" t="str">
            <v>9789574514915</v>
          </cell>
          <cell r="K4640">
            <v>2011</v>
          </cell>
          <cell r="L4640" t="str">
            <v>859.6</v>
          </cell>
        </row>
        <row r="4641">
          <cell r="J4641" t="str">
            <v>9789578233836</v>
          </cell>
          <cell r="K4641">
            <v>2011</v>
          </cell>
          <cell r="L4641" t="str">
            <v>851.486</v>
          </cell>
        </row>
        <row r="4642">
          <cell r="J4642" t="str">
            <v>9789578233843</v>
          </cell>
          <cell r="K4642">
            <v>2011</v>
          </cell>
          <cell r="L4642" t="str">
            <v>851.486</v>
          </cell>
        </row>
        <row r="4643">
          <cell r="J4643" t="str">
            <v>9789866307584</v>
          </cell>
          <cell r="K4643">
            <v>2011</v>
          </cell>
          <cell r="L4643" t="str">
            <v>192.1</v>
          </cell>
        </row>
        <row r="4644">
          <cell r="J4644" t="str">
            <v>9789866307553</v>
          </cell>
          <cell r="K4644">
            <v>2011</v>
          </cell>
          <cell r="L4644" t="str">
            <v>192.32</v>
          </cell>
        </row>
        <row r="4645">
          <cell r="J4645" t="str">
            <v>9789866307508</v>
          </cell>
          <cell r="K4645">
            <v>2011</v>
          </cell>
          <cell r="L4645" t="str">
            <v>494.35</v>
          </cell>
        </row>
        <row r="4646">
          <cell r="J4646" t="str">
            <v>9789866307515</v>
          </cell>
          <cell r="K4646">
            <v>2011</v>
          </cell>
          <cell r="L4646" t="str">
            <v>173.761</v>
          </cell>
        </row>
        <row r="4647">
          <cell r="J4647" t="str">
            <v>9789866307522</v>
          </cell>
          <cell r="K4647">
            <v>2011</v>
          </cell>
          <cell r="L4647" t="str">
            <v>176.74</v>
          </cell>
        </row>
        <row r="4648">
          <cell r="J4648" t="str">
            <v>9789866307577</v>
          </cell>
          <cell r="K4648">
            <v>2011</v>
          </cell>
          <cell r="L4648" t="str">
            <v>192.1</v>
          </cell>
        </row>
        <row r="4649">
          <cell r="J4649" t="str">
            <v>9789866307546</v>
          </cell>
          <cell r="K4649">
            <v>2011</v>
          </cell>
          <cell r="L4649" t="str">
            <v>177.2</v>
          </cell>
        </row>
        <row r="4650">
          <cell r="J4650" t="str">
            <v>9789866307560</v>
          </cell>
          <cell r="K4650">
            <v>2011</v>
          </cell>
          <cell r="L4650" t="str">
            <v>177.2</v>
          </cell>
        </row>
        <row r="4651">
          <cell r="J4651" t="str">
            <v>9789866886935</v>
          </cell>
          <cell r="K4651">
            <v>2011</v>
          </cell>
          <cell r="L4651" t="str">
            <v>177.2</v>
          </cell>
        </row>
        <row r="4652">
          <cell r="J4652" t="str">
            <v>9789866886928</v>
          </cell>
          <cell r="K4652">
            <v>2011</v>
          </cell>
          <cell r="L4652" t="str">
            <v>177.2</v>
          </cell>
        </row>
        <row r="4653">
          <cell r="J4653" t="str">
            <v>9789866886973</v>
          </cell>
          <cell r="K4653">
            <v>2011</v>
          </cell>
          <cell r="L4653" t="str">
            <v>177.2</v>
          </cell>
        </row>
        <row r="4654">
          <cell r="J4654" t="str">
            <v>9789866886959</v>
          </cell>
          <cell r="K4654">
            <v>2011</v>
          </cell>
          <cell r="L4654" t="str">
            <v>177.2</v>
          </cell>
        </row>
        <row r="4655">
          <cell r="J4655" t="str">
            <v>9789866886966</v>
          </cell>
          <cell r="K4655">
            <v>2011</v>
          </cell>
          <cell r="L4655" t="str">
            <v>192.8</v>
          </cell>
        </row>
        <row r="4656">
          <cell r="J4656" t="str">
            <v>9789866886904</v>
          </cell>
          <cell r="K4656">
            <v>2011</v>
          </cell>
          <cell r="L4656" t="str">
            <v>177.2</v>
          </cell>
        </row>
        <row r="4657">
          <cell r="J4657" t="str">
            <v>9789866886898</v>
          </cell>
          <cell r="K4657">
            <v>2011</v>
          </cell>
          <cell r="L4657" t="str">
            <v>177.2</v>
          </cell>
        </row>
        <row r="4658">
          <cell r="J4658" t="str">
            <v>9789866886942</v>
          </cell>
          <cell r="K4658">
            <v>2011</v>
          </cell>
          <cell r="L4658" t="str">
            <v>177.2</v>
          </cell>
        </row>
        <row r="4659">
          <cell r="J4659" t="str">
            <v>9789866307843</v>
          </cell>
          <cell r="K4659">
            <v>2011</v>
          </cell>
          <cell r="L4659" t="str">
            <v>177.2</v>
          </cell>
        </row>
        <row r="4660">
          <cell r="J4660" t="str">
            <v>9789866307867</v>
          </cell>
          <cell r="K4660">
            <v>2011</v>
          </cell>
          <cell r="L4660" t="str">
            <v>544.5</v>
          </cell>
        </row>
        <row r="4661">
          <cell r="J4661" t="str">
            <v>9789866307874</v>
          </cell>
          <cell r="K4661">
            <v>2011</v>
          </cell>
          <cell r="L4661" t="str">
            <v>177.2</v>
          </cell>
        </row>
        <row r="4662">
          <cell r="J4662" t="str">
            <v>9789866307850</v>
          </cell>
          <cell r="K4662">
            <v>2011</v>
          </cell>
          <cell r="L4662" t="str">
            <v>177.2</v>
          </cell>
        </row>
        <row r="4663">
          <cell r="J4663" t="str">
            <v>9789866079184</v>
          </cell>
          <cell r="K4663">
            <v>2011</v>
          </cell>
          <cell r="L4663" t="str">
            <v>177.2</v>
          </cell>
        </row>
        <row r="4664">
          <cell r="J4664" t="str">
            <v>9789866079146</v>
          </cell>
          <cell r="K4664">
            <v>2011</v>
          </cell>
          <cell r="L4664" t="str">
            <v>544.5</v>
          </cell>
        </row>
        <row r="4665">
          <cell r="J4665" t="str">
            <v>9789866079191</v>
          </cell>
          <cell r="K4665">
            <v>2011</v>
          </cell>
          <cell r="L4665" t="str">
            <v>177.2</v>
          </cell>
        </row>
        <row r="4666">
          <cell r="J4666" t="str">
            <v>9789866079214</v>
          </cell>
          <cell r="K4666">
            <v>2011</v>
          </cell>
          <cell r="L4666" t="str">
            <v>177.2</v>
          </cell>
        </row>
        <row r="4667">
          <cell r="J4667" t="str">
            <v>9789866079252</v>
          </cell>
          <cell r="K4667">
            <v>2011</v>
          </cell>
          <cell r="L4667" t="str">
            <v>494.35</v>
          </cell>
        </row>
        <row r="4668">
          <cell r="J4668" t="str">
            <v>9789866079207</v>
          </cell>
          <cell r="K4668">
            <v>2011</v>
          </cell>
          <cell r="L4668" t="str">
            <v>494.35</v>
          </cell>
        </row>
        <row r="4669">
          <cell r="J4669" t="str">
            <v>9789866079269</v>
          </cell>
          <cell r="K4669">
            <v>2011</v>
          </cell>
          <cell r="L4669" t="str">
            <v>177.2</v>
          </cell>
        </row>
        <row r="4670">
          <cell r="J4670" t="str">
            <v>9789866079245</v>
          </cell>
          <cell r="K4670">
            <v>2011</v>
          </cell>
          <cell r="L4670" t="str">
            <v>226.65</v>
          </cell>
        </row>
        <row r="4671">
          <cell r="J4671" t="str">
            <v>9789866079221</v>
          </cell>
          <cell r="K4671">
            <v>2011</v>
          </cell>
          <cell r="L4671" t="str">
            <v>544.5</v>
          </cell>
        </row>
        <row r="4672">
          <cell r="J4672" t="str">
            <v>9789866307539</v>
          </cell>
          <cell r="K4672">
            <v>2011</v>
          </cell>
          <cell r="L4672" t="str">
            <v>293.2</v>
          </cell>
        </row>
        <row r="4673">
          <cell r="J4673" t="str">
            <v>9789866079139</v>
          </cell>
          <cell r="K4673">
            <v>2011</v>
          </cell>
          <cell r="L4673" t="str">
            <v>563</v>
          </cell>
        </row>
        <row r="4674">
          <cell r="J4674" t="str">
            <v>9789866079061</v>
          </cell>
          <cell r="K4674">
            <v>2011</v>
          </cell>
          <cell r="L4674" t="str">
            <v>177.2</v>
          </cell>
        </row>
        <row r="4675">
          <cell r="J4675" t="str">
            <v>9789866079108</v>
          </cell>
          <cell r="K4675">
            <v>2011</v>
          </cell>
          <cell r="L4675" t="str">
            <v>494.3</v>
          </cell>
        </row>
        <row r="4676">
          <cell r="J4676" t="str">
            <v>9789866886980</v>
          </cell>
          <cell r="K4676">
            <v>2011</v>
          </cell>
          <cell r="L4676" t="str">
            <v>177.3</v>
          </cell>
        </row>
        <row r="4677">
          <cell r="J4677" t="str">
            <v>9789866079047</v>
          </cell>
          <cell r="K4677">
            <v>2011</v>
          </cell>
          <cell r="L4677" t="str">
            <v>494.35</v>
          </cell>
        </row>
        <row r="4678">
          <cell r="J4678" t="str">
            <v>9789866079078</v>
          </cell>
          <cell r="K4678">
            <v>2011</v>
          </cell>
          <cell r="L4678" t="str">
            <v>529.61</v>
          </cell>
        </row>
        <row r="4679">
          <cell r="J4679" t="str">
            <v>9789866307614</v>
          </cell>
          <cell r="K4679">
            <v>2011</v>
          </cell>
          <cell r="L4679" t="str">
            <v>177.2</v>
          </cell>
        </row>
        <row r="4680">
          <cell r="J4680" t="str">
            <v>9789866307713</v>
          </cell>
          <cell r="K4680">
            <v>2011</v>
          </cell>
          <cell r="L4680" t="str">
            <v>294.1</v>
          </cell>
        </row>
        <row r="4681">
          <cell r="J4681" t="str">
            <v>9789866886997</v>
          </cell>
          <cell r="K4681">
            <v>2011</v>
          </cell>
          <cell r="L4681" t="str">
            <v>782.21</v>
          </cell>
        </row>
        <row r="4682">
          <cell r="J4682" t="str">
            <v>9789866307805</v>
          </cell>
          <cell r="K4682">
            <v>2011</v>
          </cell>
          <cell r="L4682" t="str">
            <v>177.3</v>
          </cell>
        </row>
        <row r="4683">
          <cell r="J4683" t="str">
            <v>9789866079153</v>
          </cell>
          <cell r="K4683">
            <v>2011</v>
          </cell>
          <cell r="L4683" t="str">
            <v>177.2</v>
          </cell>
        </row>
        <row r="4684">
          <cell r="J4684" t="str">
            <v>9789866307737</v>
          </cell>
          <cell r="K4684">
            <v>2011</v>
          </cell>
          <cell r="L4684" t="str">
            <v>177.2</v>
          </cell>
        </row>
        <row r="4685">
          <cell r="J4685" t="str">
            <v>9789866079030</v>
          </cell>
          <cell r="K4685">
            <v>2011</v>
          </cell>
          <cell r="L4685" t="str">
            <v>173.7</v>
          </cell>
        </row>
        <row r="4686">
          <cell r="J4686" t="str">
            <v>9789866307812</v>
          </cell>
          <cell r="K4686">
            <v>2011</v>
          </cell>
          <cell r="L4686" t="str">
            <v>046</v>
          </cell>
        </row>
        <row r="4687">
          <cell r="J4687" t="str">
            <v>9789866079054</v>
          </cell>
          <cell r="K4687">
            <v>2011</v>
          </cell>
          <cell r="L4687" t="str">
            <v>177.2</v>
          </cell>
        </row>
        <row r="4688">
          <cell r="J4688" t="str">
            <v>9789866079283</v>
          </cell>
          <cell r="K4688">
            <v>2011</v>
          </cell>
          <cell r="L4688" t="str">
            <v>544.5</v>
          </cell>
        </row>
        <row r="4689">
          <cell r="J4689" t="str">
            <v>9789866307676</v>
          </cell>
          <cell r="K4689">
            <v>2011</v>
          </cell>
          <cell r="L4689" t="str">
            <v>192.1</v>
          </cell>
        </row>
        <row r="4690">
          <cell r="J4690" t="str">
            <v>9789866307638</v>
          </cell>
          <cell r="K4690">
            <v>2011</v>
          </cell>
          <cell r="L4690" t="str">
            <v>046</v>
          </cell>
        </row>
        <row r="4691">
          <cell r="J4691" t="str">
            <v>9789866079016</v>
          </cell>
          <cell r="K4691">
            <v>2011</v>
          </cell>
          <cell r="L4691" t="str">
            <v>177.2</v>
          </cell>
        </row>
        <row r="4692">
          <cell r="J4692" t="str">
            <v>9789866079177</v>
          </cell>
          <cell r="K4692">
            <v>2011</v>
          </cell>
          <cell r="L4692" t="str">
            <v>494.1</v>
          </cell>
        </row>
        <row r="4693">
          <cell r="J4693" t="str">
            <v>9789866079160</v>
          </cell>
          <cell r="K4693">
            <v>2011</v>
          </cell>
          <cell r="L4693" t="str">
            <v>494.35</v>
          </cell>
        </row>
        <row r="4694">
          <cell r="J4694" t="str">
            <v>9789866307720</v>
          </cell>
          <cell r="K4694">
            <v>2011</v>
          </cell>
          <cell r="L4694" t="str">
            <v>544.7</v>
          </cell>
        </row>
        <row r="4695">
          <cell r="J4695" t="str">
            <v>9789866079009</v>
          </cell>
          <cell r="K4695">
            <v>2011</v>
          </cell>
          <cell r="L4695" t="str">
            <v>782.27</v>
          </cell>
        </row>
        <row r="4696">
          <cell r="J4696" t="str">
            <v>9789866307744</v>
          </cell>
          <cell r="K4696">
            <v>2011</v>
          </cell>
          <cell r="L4696" t="str">
            <v>046</v>
          </cell>
        </row>
        <row r="4697">
          <cell r="J4697" t="str">
            <v>9789865950194</v>
          </cell>
          <cell r="K4697">
            <v>2011</v>
          </cell>
          <cell r="L4697" t="str">
            <v>494.35</v>
          </cell>
        </row>
        <row r="4698">
          <cell r="J4698" t="str">
            <v>9789866302251</v>
          </cell>
          <cell r="K4698">
            <v>2011</v>
          </cell>
          <cell r="L4698" t="str">
            <v>411.1</v>
          </cell>
        </row>
        <row r="4699">
          <cell r="J4699" t="str">
            <v>9789866302695</v>
          </cell>
          <cell r="K4699">
            <v>2011</v>
          </cell>
          <cell r="L4699" t="str">
            <v>857.7</v>
          </cell>
        </row>
        <row r="4700">
          <cell r="J4700" t="str">
            <v>9789866302701</v>
          </cell>
          <cell r="K4700">
            <v>2011</v>
          </cell>
          <cell r="L4700" t="str">
            <v>857.7</v>
          </cell>
        </row>
        <row r="4701">
          <cell r="J4701" t="str">
            <v>9789866302411</v>
          </cell>
          <cell r="K4701">
            <v>2011</v>
          </cell>
          <cell r="L4701" t="str">
            <v>192.1</v>
          </cell>
        </row>
        <row r="4702">
          <cell r="J4702" t="str">
            <v>9789866302497</v>
          </cell>
          <cell r="K4702">
            <v>2011</v>
          </cell>
          <cell r="L4702" t="str">
            <v>857.7</v>
          </cell>
        </row>
        <row r="4703">
          <cell r="J4703" t="str">
            <v>9789866302503</v>
          </cell>
          <cell r="K4703">
            <v>2011</v>
          </cell>
          <cell r="L4703" t="str">
            <v>857.7</v>
          </cell>
        </row>
        <row r="4704">
          <cell r="J4704" t="str">
            <v>9789866302374</v>
          </cell>
          <cell r="K4704">
            <v>2011</v>
          </cell>
          <cell r="L4704" t="str">
            <v>494.35</v>
          </cell>
        </row>
        <row r="4705">
          <cell r="J4705" t="str">
            <v>9789866302688</v>
          </cell>
          <cell r="K4705">
            <v>2011</v>
          </cell>
          <cell r="L4705" t="str">
            <v>857.7</v>
          </cell>
        </row>
        <row r="4706">
          <cell r="J4706" t="str">
            <v>9789866099069</v>
          </cell>
          <cell r="K4706">
            <v>2011</v>
          </cell>
          <cell r="L4706" t="str">
            <v>783.322</v>
          </cell>
        </row>
        <row r="4707">
          <cell r="J4707" t="str">
            <v>9789866099045</v>
          </cell>
          <cell r="K4707">
            <v>2011</v>
          </cell>
          <cell r="L4707" t="str">
            <v>177.2</v>
          </cell>
        </row>
        <row r="4708">
          <cell r="J4708" t="str">
            <v>9789866099052</v>
          </cell>
          <cell r="K4708">
            <v>2011</v>
          </cell>
          <cell r="L4708" t="str">
            <v>783.322</v>
          </cell>
        </row>
        <row r="4709">
          <cell r="J4709" t="str">
            <v>9789866099083</v>
          </cell>
          <cell r="K4709">
            <v>2011</v>
          </cell>
          <cell r="L4709" t="str">
            <v>857.7</v>
          </cell>
        </row>
        <row r="4710">
          <cell r="J4710" t="str">
            <v>9789866099014</v>
          </cell>
          <cell r="K4710">
            <v>2011</v>
          </cell>
          <cell r="L4710" t="str">
            <v>782.2</v>
          </cell>
        </row>
        <row r="4711">
          <cell r="J4711" t="str">
            <v>9789866099038</v>
          </cell>
          <cell r="K4711">
            <v>2011</v>
          </cell>
          <cell r="L4711" t="str">
            <v>192.1</v>
          </cell>
        </row>
        <row r="4712">
          <cell r="J4712" t="str">
            <v>9789866832994</v>
          </cell>
          <cell r="K4712">
            <v>2011</v>
          </cell>
          <cell r="L4712" t="str">
            <v>191.9</v>
          </cell>
        </row>
        <row r="4713">
          <cell r="J4713" t="str">
            <v>9789866099007</v>
          </cell>
          <cell r="K4713">
            <v>2011</v>
          </cell>
          <cell r="L4713" t="str">
            <v>782.22</v>
          </cell>
        </row>
        <row r="4714">
          <cell r="J4714" t="str">
            <v>9789866832956</v>
          </cell>
          <cell r="K4714">
            <v>2011</v>
          </cell>
          <cell r="L4714" t="str">
            <v>177.2</v>
          </cell>
        </row>
        <row r="4715">
          <cell r="J4715" t="str">
            <v>9789866832963</v>
          </cell>
          <cell r="K4715">
            <v>2011</v>
          </cell>
          <cell r="L4715" t="str">
            <v>191.9</v>
          </cell>
        </row>
        <row r="4716">
          <cell r="J4716" t="str">
            <v>9789866832918</v>
          </cell>
          <cell r="K4716">
            <v>2011</v>
          </cell>
          <cell r="L4716" t="str">
            <v>857.7</v>
          </cell>
        </row>
        <row r="4717">
          <cell r="J4717" t="str">
            <v>9789866832932</v>
          </cell>
          <cell r="K4717">
            <v>2011</v>
          </cell>
          <cell r="L4717" t="str">
            <v>541.772</v>
          </cell>
        </row>
        <row r="4718">
          <cell r="J4718" t="str">
            <v>9789866832925</v>
          </cell>
          <cell r="K4718">
            <v>2011</v>
          </cell>
          <cell r="L4718" t="str">
            <v>857.7</v>
          </cell>
        </row>
        <row r="4719">
          <cell r="J4719" t="str">
            <v>9789866832949</v>
          </cell>
          <cell r="K4719">
            <v>2011</v>
          </cell>
          <cell r="L4719" t="str">
            <v>177.2</v>
          </cell>
        </row>
        <row r="4720">
          <cell r="J4720" t="str">
            <v>9789866832888</v>
          </cell>
          <cell r="K4720">
            <v>2011</v>
          </cell>
          <cell r="L4720" t="str">
            <v>292.22</v>
          </cell>
        </row>
        <row r="4721">
          <cell r="J4721" t="str">
            <v>9789866302299</v>
          </cell>
          <cell r="K4721">
            <v>2011</v>
          </cell>
          <cell r="L4721" t="str">
            <v>191.9</v>
          </cell>
        </row>
        <row r="4722">
          <cell r="J4722" t="str">
            <v>9789866153136</v>
          </cell>
          <cell r="K4722">
            <v>2011</v>
          </cell>
          <cell r="L4722" t="str">
            <v>550</v>
          </cell>
        </row>
        <row r="4723">
          <cell r="J4723" t="str">
            <v>9789866153129</v>
          </cell>
          <cell r="K4723">
            <v>2011</v>
          </cell>
          <cell r="L4723" t="str">
            <v>177.2</v>
          </cell>
        </row>
        <row r="4724">
          <cell r="J4724" t="str">
            <v>9789866153112</v>
          </cell>
          <cell r="K4724">
            <v>2011</v>
          </cell>
          <cell r="L4724" t="str">
            <v>191.9</v>
          </cell>
        </row>
        <row r="4725">
          <cell r="J4725" t="str">
            <v>9789866153167</v>
          </cell>
          <cell r="K4725">
            <v>2011</v>
          </cell>
          <cell r="L4725" t="str">
            <v>177.2</v>
          </cell>
        </row>
        <row r="4726">
          <cell r="J4726" t="str">
            <v>9789866153143</v>
          </cell>
          <cell r="K4726">
            <v>2011</v>
          </cell>
          <cell r="L4726" t="str">
            <v>411.1</v>
          </cell>
        </row>
        <row r="4727">
          <cell r="J4727" t="str">
            <v>9789866153150</v>
          </cell>
          <cell r="K4727">
            <v>2011</v>
          </cell>
          <cell r="L4727" t="str">
            <v>177.2</v>
          </cell>
        </row>
        <row r="4728">
          <cell r="J4728" t="str">
            <v>9789866153174</v>
          </cell>
          <cell r="K4728">
            <v>2011</v>
          </cell>
          <cell r="L4728" t="str">
            <v>177.2</v>
          </cell>
        </row>
        <row r="4729">
          <cell r="J4729" t="str">
            <v>9789866153198</v>
          </cell>
          <cell r="K4729">
            <v>2011</v>
          </cell>
          <cell r="L4729" t="str">
            <v>175.8</v>
          </cell>
        </row>
        <row r="4730">
          <cell r="J4730" t="str">
            <v>9789866153204</v>
          </cell>
          <cell r="K4730">
            <v>2011</v>
          </cell>
          <cell r="L4730" t="str">
            <v>494</v>
          </cell>
        </row>
        <row r="4731">
          <cell r="J4731" t="str">
            <v>9789866153211</v>
          </cell>
          <cell r="K4731">
            <v>2011</v>
          </cell>
          <cell r="L4731" t="str">
            <v>414.1213</v>
          </cell>
        </row>
        <row r="4732">
          <cell r="J4732" t="str">
            <v>9789866153181</v>
          </cell>
          <cell r="K4732">
            <v>2011</v>
          </cell>
          <cell r="L4732" t="str">
            <v>191.9</v>
          </cell>
        </row>
        <row r="4733">
          <cell r="J4733" t="str">
            <v>9789866153341</v>
          </cell>
          <cell r="K4733">
            <v>2011</v>
          </cell>
          <cell r="L4733" t="str">
            <v>012.4</v>
          </cell>
        </row>
        <row r="4734">
          <cell r="J4734" t="str">
            <v>9789866153358</v>
          </cell>
          <cell r="K4734">
            <v>2011</v>
          </cell>
          <cell r="L4734" t="str">
            <v>413.1</v>
          </cell>
        </row>
        <row r="4735">
          <cell r="J4735" t="str">
            <v>9789866153365</v>
          </cell>
          <cell r="K4735">
            <v>2011</v>
          </cell>
          <cell r="L4735" t="str">
            <v>191.9</v>
          </cell>
        </row>
        <row r="4736">
          <cell r="J4736" t="str">
            <v>9789866153259</v>
          </cell>
          <cell r="K4736">
            <v>2011</v>
          </cell>
          <cell r="L4736" t="str">
            <v>176.5</v>
          </cell>
        </row>
        <row r="4737">
          <cell r="J4737" t="str">
            <v>9789866153242</v>
          </cell>
          <cell r="K4737">
            <v>2011</v>
          </cell>
          <cell r="L4737" t="str">
            <v>177</v>
          </cell>
        </row>
        <row r="4738">
          <cell r="J4738" t="str">
            <v>9789866153228</v>
          </cell>
          <cell r="K4738">
            <v>2011</v>
          </cell>
          <cell r="L4738" t="str">
            <v>855</v>
          </cell>
        </row>
        <row r="4739">
          <cell r="J4739" t="str">
            <v>9789866153297</v>
          </cell>
          <cell r="K4739">
            <v>2011</v>
          </cell>
          <cell r="L4739" t="str">
            <v>192.8</v>
          </cell>
        </row>
        <row r="4740">
          <cell r="J4740" t="str">
            <v>9789866153280</v>
          </cell>
          <cell r="K4740">
            <v>2011</v>
          </cell>
          <cell r="L4740" t="str">
            <v>177</v>
          </cell>
        </row>
        <row r="4741">
          <cell r="J4741" t="str">
            <v>9789866153266</v>
          </cell>
          <cell r="K4741">
            <v>2011</v>
          </cell>
          <cell r="L4741" t="str">
            <v>191.9</v>
          </cell>
        </row>
        <row r="4742">
          <cell r="J4742" t="str">
            <v>9789866153273</v>
          </cell>
          <cell r="K4742">
            <v>2011</v>
          </cell>
          <cell r="L4742" t="str">
            <v>413.11</v>
          </cell>
        </row>
        <row r="4743">
          <cell r="J4743" t="str">
            <v>9789866153303</v>
          </cell>
          <cell r="K4743">
            <v>2011</v>
          </cell>
          <cell r="L4743" t="str">
            <v>177.3</v>
          </cell>
        </row>
        <row r="4744">
          <cell r="J4744" t="str">
            <v>9789866153327</v>
          </cell>
          <cell r="K4744">
            <v>2011</v>
          </cell>
          <cell r="L4744" t="str">
            <v>592.0951</v>
          </cell>
        </row>
        <row r="4745">
          <cell r="J4745" t="str">
            <v>9789866153334</v>
          </cell>
          <cell r="K4745">
            <v>2011</v>
          </cell>
          <cell r="L4745" t="str">
            <v>292.1</v>
          </cell>
        </row>
        <row r="4746">
          <cell r="J4746" t="str">
            <v>9789866153310</v>
          </cell>
          <cell r="K4746">
            <v>2011</v>
          </cell>
          <cell r="L4746" t="str">
            <v>312.929</v>
          </cell>
        </row>
        <row r="4747">
          <cell r="J4747" t="str">
            <v>9789866153235</v>
          </cell>
          <cell r="K4747">
            <v>2011</v>
          </cell>
          <cell r="L4747" t="str">
            <v>177.2</v>
          </cell>
        </row>
        <row r="4748">
          <cell r="J4748" t="str">
            <v>9789866153396</v>
          </cell>
          <cell r="K4748">
            <v>2011</v>
          </cell>
          <cell r="L4748" t="str">
            <v>173.7</v>
          </cell>
        </row>
        <row r="4749">
          <cell r="J4749" t="str">
            <v>9789866153419</v>
          </cell>
          <cell r="K4749">
            <v>2011</v>
          </cell>
          <cell r="L4749" t="str">
            <v>177.2</v>
          </cell>
        </row>
        <row r="4750">
          <cell r="J4750" t="str">
            <v>9789866153372</v>
          </cell>
          <cell r="K4750">
            <v>2011</v>
          </cell>
          <cell r="L4750" t="str">
            <v>413.11</v>
          </cell>
        </row>
        <row r="4751">
          <cell r="J4751" t="str">
            <v>9789866153402</v>
          </cell>
          <cell r="K4751">
            <v>2011</v>
          </cell>
          <cell r="L4751" t="str">
            <v>413.915</v>
          </cell>
        </row>
        <row r="4752">
          <cell r="J4752" t="str">
            <v>9789866153426</v>
          </cell>
          <cell r="K4752">
            <v>2011</v>
          </cell>
          <cell r="L4752" t="str">
            <v>855</v>
          </cell>
        </row>
        <row r="4753">
          <cell r="J4753" t="str">
            <v>9789866153433</v>
          </cell>
          <cell r="K4753">
            <v>2011</v>
          </cell>
          <cell r="L4753" t="str">
            <v>140.99</v>
          </cell>
        </row>
        <row r="4754">
          <cell r="J4754" t="str">
            <v>9789866153440</v>
          </cell>
          <cell r="K4754">
            <v>2011</v>
          </cell>
          <cell r="L4754" t="str">
            <v>177.2</v>
          </cell>
        </row>
        <row r="4755">
          <cell r="J4755" t="str">
            <v>9789866153457</v>
          </cell>
          <cell r="K4755">
            <v>2011</v>
          </cell>
          <cell r="L4755" t="str">
            <v>855</v>
          </cell>
        </row>
        <row r="4756">
          <cell r="J4756" t="str">
            <v>9789866153464</v>
          </cell>
          <cell r="K4756">
            <v>2011</v>
          </cell>
          <cell r="L4756" t="str">
            <v>191.9</v>
          </cell>
        </row>
        <row r="4757">
          <cell r="J4757" t="str">
            <v>9789866153488</v>
          </cell>
          <cell r="K4757">
            <v>2011</v>
          </cell>
          <cell r="L4757" t="str">
            <v>177.2</v>
          </cell>
        </row>
        <row r="4758">
          <cell r="J4758" t="str">
            <v>9789866153471</v>
          </cell>
          <cell r="K4758">
            <v>2011</v>
          </cell>
          <cell r="L4758" t="str">
            <v>292.1</v>
          </cell>
        </row>
        <row r="4759">
          <cell r="J4759" t="str">
            <v>9789866153501</v>
          </cell>
          <cell r="K4759">
            <v>2011</v>
          </cell>
          <cell r="L4759" t="str">
            <v>192.1</v>
          </cell>
        </row>
        <row r="4760">
          <cell r="J4760" t="str">
            <v>9789866153518</v>
          </cell>
          <cell r="K4760">
            <v>2011</v>
          </cell>
          <cell r="L4760" t="str">
            <v>413.97</v>
          </cell>
        </row>
        <row r="4761">
          <cell r="J4761" t="str">
            <v>9789866153495</v>
          </cell>
          <cell r="K4761">
            <v>2011</v>
          </cell>
          <cell r="L4761" t="str">
            <v>192.1</v>
          </cell>
        </row>
        <row r="4762">
          <cell r="J4762" t="str">
            <v>9789868626843</v>
          </cell>
          <cell r="K4762">
            <v>2011</v>
          </cell>
          <cell r="L4762" t="str">
            <v>177.2</v>
          </cell>
        </row>
        <row r="4763">
          <cell r="J4763" t="str">
            <v>9789868626850</v>
          </cell>
          <cell r="K4763">
            <v>2011</v>
          </cell>
          <cell r="L4763" t="str">
            <v>554.89</v>
          </cell>
        </row>
        <row r="4764">
          <cell r="J4764" t="str">
            <v>9789868684959</v>
          </cell>
          <cell r="K4764">
            <v>2011</v>
          </cell>
          <cell r="L4764" t="str">
            <v>191.9</v>
          </cell>
        </row>
        <row r="4765">
          <cell r="J4765" t="str">
            <v>9789574705689</v>
          </cell>
          <cell r="K4765">
            <v>2011</v>
          </cell>
          <cell r="L4765" t="str">
            <v>191.9</v>
          </cell>
        </row>
        <row r="4766">
          <cell r="J4766" t="str">
            <v>9789574705306</v>
          </cell>
          <cell r="K4766">
            <v>2011</v>
          </cell>
          <cell r="L4766" t="str">
            <v>191.9</v>
          </cell>
        </row>
        <row r="4767">
          <cell r="J4767" t="str">
            <v>9789574705665</v>
          </cell>
          <cell r="K4767">
            <v>2011</v>
          </cell>
          <cell r="L4767" t="str">
            <v>191.9</v>
          </cell>
        </row>
        <row r="4768">
          <cell r="J4768" t="str">
            <v>9789574705504</v>
          </cell>
          <cell r="K4768">
            <v>2011</v>
          </cell>
          <cell r="L4768" t="str">
            <v>191.9</v>
          </cell>
        </row>
        <row r="4769">
          <cell r="J4769" t="str">
            <v>9789574705634</v>
          </cell>
          <cell r="K4769">
            <v>2011</v>
          </cell>
          <cell r="L4769" t="str">
            <v>191.9</v>
          </cell>
        </row>
        <row r="4770">
          <cell r="J4770" t="str">
            <v>9789868684928</v>
          </cell>
          <cell r="K4770">
            <v>2011</v>
          </cell>
          <cell r="L4770" t="str">
            <v>191.9</v>
          </cell>
        </row>
        <row r="4771">
          <cell r="J4771" t="str">
            <v>9789868684904</v>
          </cell>
          <cell r="K4771">
            <v>2011</v>
          </cell>
          <cell r="L4771" t="str">
            <v>191.9</v>
          </cell>
        </row>
        <row r="4772">
          <cell r="J4772" t="str">
            <v>9789574705559</v>
          </cell>
          <cell r="K4772">
            <v>2011</v>
          </cell>
          <cell r="L4772" t="str">
            <v>191.9</v>
          </cell>
        </row>
        <row r="4773">
          <cell r="J4773" t="str">
            <v>9789574705658</v>
          </cell>
          <cell r="K4773">
            <v>2011</v>
          </cell>
          <cell r="L4773" t="str">
            <v>191.9</v>
          </cell>
        </row>
        <row r="4774">
          <cell r="J4774" t="str">
            <v>9789574705610</v>
          </cell>
          <cell r="K4774">
            <v>2011</v>
          </cell>
          <cell r="L4774" t="str">
            <v>191.9</v>
          </cell>
        </row>
        <row r="4775">
          <cell r="J4775" t="str">
            <v>9789868684935</v>
          </cell>
          <cell r="K4775">
            <v>2011</v>
          </cell>
          <cell r="L4775" t="str">
            <v>191.9</v>
          </cell>
        </row>
        <row r="4776">
          <cell r="J4776" t="str">
            <v>9789868684911</v>
          </cell>
          <cell r="K4776">
            <v>2011</v>
          </cell>
          <cell r="L4776" t="str">
            <v>191.9</v>
          </cell>
        </row>
        <row r="4777">
          <cell r="J4777" t="str">
            <v>9789574705641</v>
          </cell>
          <cell r="K4777">
            <v>2011</v>
          </cell>
          <cell r="L4777" t="str">
            <v>191.9</v>
          </cell>
        </row>
        <row r="4778">
          <cell r="J4778" t="str">
            <v>9789867027719</v>
          </cell>
          <cell r="K4778">
            <v>2011</v>
          </cell>
          <cell r="L4778" t="str">
            <v>296.5</v>
          </cell>
        </row>
        <row r="4779">
          <cell r="J4779" t="str">
            <v>9789867027733</v>
          </cell>
          <cell r="K4779">
            <v>2011</v>
          </cell>
          <cell r="L4779" t="str">
            <v>610.4</v>
          </cell>
        </row>
        <row r="4780">
          <cell r="J4780" t="str">
            <v>9789576723803</v>
          </cell>
          <cell r="K4780">
            <v>2011</v>
          </cell>
          <cell r="L4780" t="str">
            <v>940.9948</v>
          </cell>
        </row>
        <row r="4781">
          <cell r="J4781" t="str">
            <v>9789866191176</v>
          </cell>
          <cell r="K4781">
            <v>2011</v>
          </cell>
          <cell r="L4781" t="str">
            <v>427.1</v>
          </cell>
        </row>
        <row r="4782">
          <cell r="J4782" t="str">
            <v>9789860286526</v>
          </cell>
          <cell r="K4782">
            <v>2011</v>
          </cell>
          <cell r="L4782" t="str">
            <v>536.335</v>
          </cell>
        </row>
        <row r="4783">
          <cell r="J4783" t="str">
            <v>9789866624551</v>
          </cell>
          <cell r="K4783">
            <v>2011</v>
          </cell>
          <cell r="L4783" t="str">
            <v>541.83031</v>
          </cell>
        </row>
        <row r="4784">
          <cell r="J4784" t="str">
            <v>9789570837537</v>
          </cell>
          <cell r="K4784">
            <v>2011</v>
          </cell>
          <cell r="L4784" t="str">
            <v>805.12</v>
          </cell>
        </row>
        <row r="4785">
          <cell r="J4785" t="str">
            <v>9789570837612</v>
          </cell>
          <cell r="K4785">
            <v>2011</v>
          </cell>
          <cell r="L4785" t="str">
            <v>857.63</v>
          </cell>
        </row>
        <row r="4786">
          <cell r="J4786" t="str">
            <v>9789570837605</v>
          </cell>
          <cell r="K4786">
            <v>2011</v>
          </cell>
          <cell r="L4786" t="str">
            <v>857.63</v>
          </cell>
        </row>
        <row r="4787">
          <cell r="J4787" t="str">
            <v>9789570837377</v>
          </cell>
          <cell r="K4787">
            <v>2011</v>
          </cell>
          <cell r="L4787" t="str">
            <v>857.7</v>
          </cell>
        </row>
        <row r="4788">
          <cell r="J4788" t="str">
            <v>9789570837575</v>
          </cell>
          <cell r="K4788">
            <v>2011</v>
          </cell>
          <cell r="L4788" t="str">
            <v>857.63</v>
          </cell>
        </row>
        <row r="4789">
          <cell r="J4789" t="str">
            <v>9789570837513</v>
          </cell>
          <cell r="K4789">
            <v>2011</v>
          </cell>
          <cell r="L4789" t="str">
            <v>295.7</v>
          </cell>
        </row>
        <row r="4790">
          <cell r="J4790" t="str">
            <v>9789570837353</v>
          </cell>
          <cell r="K4790">
            <v>2011</v>
          </cell>
          <cell r="L4790" t="str">
            <v>948.2</v>
          </cell>
        </row>
        <row r="4791">
          <cell r="J4791" t="str">
            <v>9789570837766</v>
          </cell>
          <cell r="K4791">
            <v>2011</v>
          </cell>
          <cell r="L4791" t="str">
            <v>521.1</v>
          </cell>
        </row>
        <row r="4792">
          <cell r="J4792" t="str">
            <v>9789570837803</v>
          </cell>
          <cell r="K4792">
            <v>2011</v>
          </cell>
          <cell r="L4792" t="str">
            <v>859.6</v>
          </cell>
        </row>
        <row r="4793">
          <cell r="J4793" t="str">
            <v>9789570837582</v>
          </cell>
          <cell r="K4793">
            <v>2011</v>
          </cell>
          <cell r="L4793" t="str">
            <v>857.7</v>
          </cell>
        </row>
        <row r="4794">
          <cell r="J4794" t="str">
            <v>9789570837643</v>
          </cell>
          <cell r="K4794">
            <v>2011</v>
          </cell>
          <cell r="L4794" t="str">
            <v>733.409</v>
          </cell>
        </row>
        <row r="4795">
          <cell r="J4795" t="str">
            <v>9789570837629</v>
          </cell>
          <cell r="K4795">
            <v>2011</v>
          </cell>
          <cell r="L4795" t="str">
            <v>645.24</v>
          </cell>
        </row>
        <row r="4796">
          <cell r="J4796" t="str">
            <v>9789570837445</v>
          </cell>
          <cell r="K4796">
            <v>2011</v>
          </cell>
          <cell r="L4796" t="str">
            <v>850.3857</v>
          </cell>
        </row>
        <row r="4797">
          <cell r="J4797" t="str">
            <v>9789860270273</v>
          </cell>
          <cell r="K4797">
            <v>2011</v>
          </cell>
          <cell r="L4797" t="str">
            <v>193.17</v>
          </cell>
        </row>
        <row r="4798">
          <cell r="J4798" t="str">
            <v>9789570837636</v>
          </cell>
          <cell r="K4798">
            <v>2011</v>
          </cell>
          <cell r="L4798" t="str">
            <v>494.1</v>
          </cell>
        </row>
        <row r="4799">
          <cell r="J4799" t="str">
            <v>9789570837520</v>
          </cell>
          <cell r="K4799">
            <v>2011</v>
          </cell>
          <cell r="L4799" t="str">
            <v>556.84</v>
          </cell>
        </row>
        <row r="4800">
          <cell r="J4800" t="str">
            <v>9789570837506</v>
          </cell>
          <cell r="K4800">
            <v>2011</v>
          </cell>
          <cell r="L4800" t="str">
            <v>567.9207</v>
          </cell>
        </row>
        <row r="4801">
          <cell r="J4801" t="str">
            <v>9789570837476</v>
          </cell>
          <cell r="K4801">
            <v>2011</v>
          </cell>
          <cell r="L4801" t="str">
            <v>783.3886</v>
          </cell>
        </row>
        <row r="4802">
          <cell r="J4802" t="str">
            <v>9789570837858</v>
          </cell>
          <cell r="K4802">
            <v>2011</v>
          </cell>
          <cell r="L4802" t="str">
            <v>737.49</v>
          </cell>
        </row>
        <row r="4803">
          <cell r="J4803" t="str">
            <v>9789570837438</v>
          </cell>
          <cell r="K4803">
            <v>2011</v>
          </cell>
          <cell r="L4803" t="str">
            <v>731.9</v>
          </cell>
        </row>
        <row r="4804">
          <cell r="J4804" t="str">
            <v>9789570838541</v>
          </cell>
          <cell r="K4804">
            <v>2011</v>
          </cell>
          <cell r="L4804" t="str">
            <v>580.3</v>
          </cell>
        </row>
        <row r="4805">
          <cell r="J4805" t="str">
            <v>9789570838046</v>
          </cell>
          <cell r="K4805">
            <v>2011</v>
          </cell>
          <cell r="L4805" t="str">
            <v>855</v>
          </cell>
        </row>
        <row r="4806">
          <cell r="J4806" t="str">
            <v>9789570838053</v>
          </cell>
          <cell r="K4806">
            <v>2011</v>
          </cell>
          <cell r="L4806" t="str">
            <v>496.5</v>
          </cell>
        </row>
        <row r="4807">
          <cell r="J4807" t="str">
            <v>9789570838756</v>
          </cell>
          <cell r="K4807">
            <v>2011</v>
          </cell>
          <cell r="L4807" t="str">
            <v>859.6</v>
          </cell>
        </row>
        <row r="4808">
          <cell r="J4808" t="str">
            <v>9789570838770</v>
          </cell>
          <cell r="K4808">
            <v>2011</v>
          </cell>
          <cell r="L4808" t="str">
            <v>539.5339</v>
          </cell>
        </row>
        <row r="4809">
          <cell r="J4809" t="str">
            <v>9789570839333</v>
          </cell>
          <cell r="K4809">
            <v>2011</v>
          </cell>
          <cell r="L4809" t="str">
            <v>410.92</v>
          </cell>
        </row>
        <row r="4810">
          <cell r="J4810" t="str">
            <v>9789570838855</v>
          </cell>
          <cell r="K4810">
            <v>2011</v>
          </cell>
          <cell r="L4810" t="str">
            <v>582.189</v>
          </cell>
        </row>
        <row r="4811">
          <cell r="J4811" t="str">
            <v>9789570839326</v>
          </cell>
          <cell r="K4811">
            <v>2011</v>
          </cell>
          <cell r="L4811" t="str">
            <v>415.109</v>
          </cell>
        </row>
        <row r="4812">
          <cell r="J4812" t="str">
            <v>9789570839272</v>
          </cell>
          <cell r="K4812">
            <v>2011</v>
          </cell>
          <cell r="L4812" t="str">
            <v>963</v>
          </cell>
        </row>
        <row r="4813">
          <cell r="J4813" t="str">
            <v>9789570839210</v>
          </cell>
          <cell r="K4813">
            <v>2011</v>
          </cell>
          <cell r="L4813" t="str">
            <v>528.972</v>
          </cell>
        </row>
        <row r="4814">
          <cell r="J4814" t="str">
            <v>9789570839289</v>
          </cell>
          <cell r="K4814">
            <v>2011</v>
          </cell>
          <cell r="L4814" t="str">
            <v>857.7</v>
          </cell>
        </row>
        <row r="4815">
          <cell r="J4815" t="str">
            <v>9789866353154</v>
          </cell>
          <cell r="K4815">
            <v>2011</v>
          </cell>
          <cell r="L4815" t="str">
            <v>411.94</v>
          </cell>
        </row>
        <row r="4816">
          <cell r="J4816" t="str">
            <v>9789866353147</v>
          </cell>
          <cell r="K4816">
            <v>2011</v>
          </cell>
          <cell r="L4816" t="str">
            <v>418.9</v>
          </cell>
        </row>
        <row r="4817">
          <cell r="J4817" t="str">
            <v>9789866353208</v>
          </cell>
          <cell r="K4817">
            <v>2011</v>
          </cell>
          <cell r="L4817" t="str">
            <v>294</v>
          </cell>
        </row>
        <row r="4818">
          <cell r="J4818" t="str">
            <v>9789866353192</v>
          </cell>
          <cell r="K4818">
            <v>2011</v>
          </cell>
          <cell r="L4818" t="str">
            <v>831.6</v>
          </cell>
        </row>
        <row r="4819">
          <cell r="J4819" t="str">
            <v>9789866353185</v>
          </cell>
          <cell r="K4819">
            <v>2011</v>
          </cell>
          <cell r="L4819" t="str">
            <v>411.3</v>
          </cell>
        </row>
        <row r="4820">
          <cell r="J4820" t="str">
            <v>9789866353161</v>
          </cell>
          <cell r="K4820">
            <v>2011</v>
          </cell>
          <cell r="L4820" t="str">
            <v>418.995</v>
          </cell>
        </row>
        <row r="4821">
          <cell r="J4821" t="str">
            <v>9789866320217</v>
          </cell>
          <cell r="K4821">
            <v>2011</v>
          </cell>
          <cell r="L4821" t="str">
            <v>563.62</v>
          </cell>
        </row>
        <row r="4822">
          <cell r="J4822" t="str">
            <v>9789866320224</v>
          </cell>
          <cell r="K4822">
            <v>2011</v>
          </cell>
          <cell r="L4822" t="str">
            <v>563.62</v>
          </cell>
        </row>
        <row r="4823">
          <cell r="J4823" t="str">
            <v>9789866320231</v>
          </cell>
          <cell r="K4823">
            <v>2011</v>
          </cell>
          <cell r="L4823" t="str">
            <v>563.53</v>
          </cell>
        </row>
        <row r="4824">
          <cell r="J4824" t="str">
            <v>9789866320248</v>
          </cell>
          <cell r="K4824">
            <v>2011</v>
          </cell>
          <cell r="L4824" t="str">
            <v>563.53</v>
          </cell>
        </row>
        <row r="4825">
          <cell r="J4825" t="str">
            <v>9789866480508</v>
          </cell>
          <cell r="K4825">
            <v>2011</v>
          </cell>
          <cell r="L4825" t="str">
            <v>863.4</v>
          </cell>
        </row>
        <row r="4826">
          <cell r="J4826" t="str">
            <v>9789866480515</v>
          </cell>
          <cell r="K4826">
            <v>2011</v>
          </cell>
          <cell r="L4826" t="str">
            <v>863.4</v>
          </cell>
        </row>
        <row r="4827">
          <cell r="J4827" t="str">
            <v>9789866480546</v>
          </cell>
          <cell r="K4827">
            <v>2011</v>
          </cell>
          <cell r="L4827" t="str">
            <v>576.334</v>
          </cell>
        </row>
        <row r="4828">
          <cell r="J4828" t="str">
            <v>9789866480553</v>
          </cell>
          <cell r="K4828">
            <v>2011</v>
          </cell>
          <cell r="L4828" t="str">
            <v>576.334</v>
          </cell>
        </row>
        <row r="4829">
          <cell r="J4829" t="str">
            <v>9789866480522</v>
          </cell>
          <cell r="K4829">
            <v>2011</v>
          </cell>
          <cell r="L4829" t="str">
            <v>005.29</v>
          </cell>
        </row>
        <row r="4830">
          <cell r="J4830" t="str">
            <v>9789866480560</v>
          </cell>
          <cell r="K4830">
            <v>2011</v>
          </cell>
          <cell r="L4830" t="str">
            <v>578.193</v>
          </cell>
        </row>
        <row r="4831">
          <cell r="J4831" t="str">
            <v>9789866480577</v>
          </cell>
          <cell r="K4831">
            <v>2011</v>
          </cell>
          <cell r="L4831" t="str">
            <v>578.193</v>
          </cell>
        </row>
        <row r="4832">
          <cell r="J4832" t="str">
            <v>9789866480584</v>
          </cell>
          <cell r="K4832">
            <v>2011</v>
          </cell>
          <cell r="L4832" t="str">
            <v>578.193</v>
          </cell>
        </row>
        <row r="4833">
          <cell r="J4833" t="str">
            <v>9789866480591</v>
          </cell>
          <cell r="K4833">
            <v>2011</v>
          </cell>
          <cell r="L4833" t="str">
            <v>578.193</v>
          </cell>
        </row>
        <row r="4834">
          <cell r="J4834" t="str">
            <v>9789866480607</v>
          </cell>
          <cell r="K4834">
            <v>2011</v>
          </cell>
          <cell r="L4834" t="str">
            <v>578.193</v>
          </cell>
        </row>
        <row r="4835">
          <cell r="J4835" t="str">
            <v>9789866480614</v>
          </cell>
          <cell r="K4835">
            <v>2011</v>
          </cell>
          <cell r="L4835" t="str">
            <v>578.193</v>
          </cell>
        </row>
        <row r="4836">
          <cell r="J4836" t="str">
            <v>9789866480621</v>
          </cell>
          <cell r="K4836">
            <v>2011</v>
          </cell>
          <cell r="L4836" t="str">
            <v>863.487</v>
          </cell>
        </row>
        <row r="4837">
          <cell r="J4837" t="str">
            <v>9789866480622</v>
          </cell>
          <cell r="K4837">
            <v>2011</v>
          </cell>
          <cell r="L4837" t="str">
            <v>578.193</v>
          </cell>
        </row>
        <row r="4838">
          <cell r="J4838" t="str">
            <v>9789866480669</v>
          </cell>
          <cell r="K4838">
            <v>2011</v>
          </cell>
          <cell r="L4838" t="str">
            <v>578.19307</v>
          </cell>
        </row>
        <row r="4839">
          <cell r="J4839" t="str">
            <v>9789866480485</v>
          </cell>
          <cell r="K4839">
            <v>2011</v>
          </cell>
          <cell r="L4839" t="str">
            <v>733.2913</v>
          </cell>
        </row>
        <row r="4840">
          <cell r="J4840" t="str">
            <v>9789866480492</v>
          </cell>
          <cell r="K4840">
            <v>2011</v>
          </cell>
          <cell r="L4840" t="str">
            <v>733.2913</v>
          </cell>
        </row>
        <row r="4841">
          <cell r="J4841" t="str">
            <v>9789866480539</v>
          </cell>
          <cell r="K4841">
            <v>2011</v>
          </cell>
          <cell r="L4841" t="str">
            <v>573.09</v>
          </cell>
        </row>
        <row r="4842">
          <cell r="J4842" t="str">
            <v>9789866480461</v>
          </cell>
          <cell r="K4842">
            <v>2011</v>
          </cell>
          <cell r="L4842" t="str">
            <v>552.2</v>
          </cell>
        </row>
        <row r="4843">
          <cell r="J4843" t="str">
            <v>9789866480676</v>
          </cell>
          <cell r="K4843">
            <v>2011</v>
          </cell>
          <cell r="L4843" t="str">
            <v>573.07</v>
          </cell>
        </row>
        <row r="4844">
          <cell r="J4844" t="str">
            <v>9789866480690</v>
          </cell>
          <cell r="K4844">
            <v>2011</v>
          </cell>
          <cell r="L4844" t="str">
            <v>578.193</v>
          </cell>
        </row>
        <row r="4845">
          <cell r="J4845" t="str">
            <v>9789866480713</v>
          </cell>
          <cell r="K4845">
            <v>2011</v>
          </cell>
          <cell r="L4845" t="str">
            <v>578.193</v>
          </cell>
        </row>
        <row r="4846">
          <cell r="J4846" t="str">
            <v>9789866480720</v>
          </cell>
          <cell r="K4846">
            <v>2011</v>
          </cell>
          <cell r="L4846" t="str">
            <v>733.2924</v>
          </cell>
        </row>
        <row r="4847">
          <cell r="J4847" t="str">
            <v>9789866480737</v>
          </cell>
          <cell r="K4847">
            <v>2011</v>
          </cell>
          <cell r="L4847" t="str">
            <v>573.07</v>
          </cell>
        </row>
        <row r="4848">
          <cell r="J4848" t="str">
            <v>9789861914169</v>
          </cell>
          <cell r="K4848">
            <v>2011</v>
          </cell>
          <cell r="L4848" t="str">
            <v>520.947</v>
          </cell>
        </row>
        <row r="4849">
          <cell r="J4849" t="str">
            <v>9789861914398</v>
          </cell>
          <cell r="K4849">
            <v>2011</v>
          </cell>
          <cell r="L4849" t="str">
            <v>528.5907</v>
          </cell>
        </row>
        <row r="4850">
          <cell r="J4850" t="str">
            <v>9789577105684</v>
          </cell>
          <cell r="K4850">
            <v>2011</v>
          </cell>
          <cell r="L4850" t="str">
            <v>803.188</v>
          </cell>
        </row>
        <row r="4851">
          <cell r="J4851" t="str">
            <v>9789577105752</v>
          </cell>
          <cell r="K4851">
            <v>2011</v>
          </cell>
          <cell r="L4851" t="str">
            <v>803.114</v>
          </cell>
        </row>
        <row r="4852">
          <cell r="J4852" t="str">
            <v>9789577105769</v>
          </cell>
          <cell r="K4852">
            <v>2011</v>
          </cell>
          <cell r="L4852" t="str">
            <v>803.188</v>
          </cell>
        </row>
        <row r="4853">
          <cell r="J4853" t="str">
            <v>9789577105790</v>
          </cell>
          <cell r="K4853">
            <v>2011</v>
          </cell>
          <cell r="L4853" t="str">
            <v>803.12</v>
          </cell>
        </row>
        <row r="4854">
          <cell r="J4854" t="str">
            <v>9789577105554</v>
          </cell>
          <cell r="K4854">
            <v>2011</v>
          </cell>
          <cell r="L4854" t="str">
            <v>676.669</v>
          </cell>
        </row>
        <row r="4855">
          <cell r="J4855" t="str">
            <v>9789866431128</v>
          </cell>
          <cell r="K4855">
            <v>2011</v>
          </cell>
          <cell r="L4855" t="str">
            <v>220.1</v>
          </cell>
        </row>
        <row r="4856">
          <cell r="J4856" t="str">
            <v>9789866431159</v>
          </cell>
          <cell r="K4856">
            <v>2011</v>
          </cell>
          <cell r="L4856" t="str">
            <v>221.94</v>
          </cell>
        </row>
        <row r="4857">
          <cell r="J4857" t="str">
            <v>9789866431173</v>
          </cell>
          <cell r="K4857">
            <v>2011</v>
          </cell>
          <cell r="L4857" t="str">
            <v>221.94</v>
          </cell>
        </row>
        <row r="4858">
          <cell r="J4858" t="str">
            <v>9789866431227</v>
          </cell>
          <cell r="K4858">
            <v>2011</v>
          </cell>
          <cell r="L4858" t="str">
            <v>221.94</v>
          </cell>
        </row>
        <row r="4859">
          <cell r="J4859" t="str">
            <v>9789866431234</v>
          </cell>
          <cell r="K4859">
            <v>2011</v>
          </cell>
          <cell r="L4859" t="str">
            <v>221.94</v>
          </cell>
        </row>
        <row r="4860">
          <cell r="J4860" t="str">
            <v>9789866431166</v>
          </cell>
          <cell r="K4860">
            <v>2011</v>
          </cell>
          <cell r="L4860" t="str">
            <v>221.94</v>
          </cell>
        </row>
        <row r="4861">
          <cell r="J4861" t="str">
            <v>9789866141188</v>
          </cell>
          <cell r="K4861">
            <v>2011</v>
          </cell>
          <cell r="L4861" t="str">
            <v>176.4</v>
          </cell>
        </row>
        <row r="4862">
          <cell r="J4862" t="str">
            <v>9789866133060</v>
          </cell>
          <cell r="K4862">
            <v>2011</v>
          </cell>
          <cell r="L4862" t="str">
            <v>484.67</v>
          </cell>
        </row>
        <row r="4863">
          <cell r="J4863" t="str">
            <v>9789866141119</v>
          </cell>
          <cell r="K4863">
            <v>2011</v>
          </cell>
          <cell r="L4863" t="str">
            <v>831.92</v>
          </cell>
        </row>
        <row r="4864">
          <cell r="J4864" t="str">
            <v>9789866141256</v>
          </cell>
          <cell r="K4864">
            <v>2011</v>
          </cell>
          <cell r="L4864" t="str">
            <v>857.63</v>
          </cell>
        </row>
        <row r="4865">
          <cell r="J4865" t="str">
            <v>9789866141140</v>
          </cell>
          <cell r="K4865">
            <v>2011</v>
          </cell>
          <cell r="L4865" t="str">
            <v>191.9</v>
          </cell>
        </row>
        <row r="4866">
          <cell r="J4866" t="str">
            <v>9789866141157</v>
          </cell>
          <cell r="K4866">
            <v>2011</v>
          </cell>
          <cell r="L4866" t="str">
            <v>177.2</v>
          </cell>
        </row>
        <row r="4867">
          <cell r="J4867" t="str">
            <v>9789866141133</v>
          </cell>
          <cell r="K4867">
            <v>2011</v>
          </cell>
          <cell r="L4867" t="str">
            <v>528.2</v>
          </cell>
        </row>
        <row r="4868">
          <cell r="J4868" t="str">
            <v>9789866133077</v>
          </cell>
          <cell r="K4868">
            <v>2011</v>
          </cell>
          <cell r="L4868" t="str">
            <v>484.67</v>
          </cell>
        </row>
        <row r="4869">
          <cell r="J4869" t="str">
            <v>9789866141201</v>
          </cell>
          <cell r="K4869">
            <v>2011</v>
          </cell>
          <cell r="L4869" t="str">
            <v>544.7</v>
          </cell>
        </row>
        <row r="4870">
          <cell r="J4870" t="str">
            <v>9789866141126</v>
          </cell>
          <cell r="K4870">
            <v>2011</v>
          </cell>
          <cell r="L4870" t="str">
            <v>855</v>
          </cell>
        </row>
        <row r="4871">
          <cell r="J4871" t="str">
            <v>9789866141263</v>
          </cell>
          <cell r="K4871">
            <v>2011</v>
          </cell>
          <cell r="L4871" t="str">
            <v>192.1</v>
          </cell>
        </row>
        <row r="4872">
          <cell r="J4872" t="str">
            <v>9789866141249</v>
          </cell>
          <cell r="K4872">
            <v>2011</v>
          </cell>
          <cell r="L4872" t="str">
            <v>831</v>
          </cell>
        </row>
        <row r="4873">
          <cell r="J4873" t="str">
            <v>9789866141195</v>
          </cell>
          <cell r="K4873">
            <v>2011</v>
          </cell>
          <cell r="L4873" t="str">
            <v>177.2</v>
          </cell>
        </row>
        <row r="4874">
          <cell r="J4874" t="str">
            <v>9789866141232</v>
          </cell>
          <cell r="K4874">
            <v>2011</v>
          </cell>
          <cell r="L4874" t="str">
            <v>192.1</v>
          </cell>
        </row>
        <row r="4875">
          <cell r="J4875" t="str">
            <v>9789868686106</v>
          </cell>
          <cell r="K4875">
            <v>2011</v>
          </cell>
          <cell r="L4875" t="str">
            <v>494.35</v>
          </cell>
        </row>
        <row r="4876">
          <cell r="J4876" t="str">
            <v>9789868686113</v>
          </cell>
          <cell r="K4876">
            <v>2011</v>
          </cell>
          <cell r="L4876" t="str">
            <v>192.1</v>
          </cell>
        </row>
        <row r="4877">
          <cell r="J4877" t="str">
            <v>9789868686144</v>
          </cell>
          <cell r="K4877">
            <v>2011</v>
          </cell>
          <cell r="L4877" t="str">
            <v>177.2</v>
          </cell>
        </row>
        <row r="4878">
          <cell r="J4878" t="str">
            <v>9789571353524</v>
          </cell>
          <cell r="K4878">
            <v>2011</v>
          </cell>
          <cell r="L4878" t="str">
            <v>121.217</v>
          </cell>
        </row>
        <row r="4879">
          <cell r="J4879" t="str">
            <v>9789571353517</v>
          </cell>
          <cell r="K4879">
            <v>2011</v>
          </cell>
          <cell r="L4879" t="str">
            <v>121.217</v>
          </cell>
        </row>
        <row r="4880">
          <cell r="J4880" t="str">
            <v>9789571353166</v>
          </cell>
          <cell r="K4880">
            <v>2011</v>
          </cell>
          <cell r="L4880" t="str">
            <v>855</v>
          </cell>
        </row>
        <row r="4881">
          <cell r="J4881" t="str">
            <v>9789571353500</v>
          </cell>
          <cell r="K4881">
            <v>2011</v>
          </cell>
          <cell r="L4881" t="str">
            <v>802.2983</v>
          </cell>
        </row>
        <row r="4882">
          <cell r="J4882" t="str">
            <v>9789571353319</v>
          </cell>
          <cell r="K4882">
            <v>2011</v>
          </cell>
          <cell r="L4882" t="str">
            <v>307.9</v>
          </cell>
        </row>
        <row r="4883">
          <cell r="J4883" t="str">
            <v>9789571353159</v>
          </cell>
          <cell r="K4883">
            <v>2011</v>
          </cell>
          <cell r="L4883" t="str">
            <v>427.1</v>
          </cell>
        </row>
        <row r="4884">
          <cell r="J4884" t="str">
            <v>9789571353692</v>
          </cell>
          <cell r="K4884">
            <v>2011</v>
          </cell>
          <cell r="L4884" t="str">
            <v>541.29</v>
          </cell>
        </row>
        <row r="4885">
          <cell r="J4885" t="str">
            <v>9789571353395</v>
          </cell>
          <cell r="K4885">
            <v>2011</v>
          </cell>
          <cell r="L4885" t="str">
            <v>544.37</v>
          </cell>
        </row>
        <row r="4886">
          <cell r="J4886" t="str">
            <v>9789571353197</v>
          </cell>
          <cell r="K4886">
            <v>2011</v>
          </cell>
          <cell r="L4886" t="str">
            <v>742.719</v>
          </cell>
        </row>
        <row r="4887">
          <cell r="J4887" t="str">
            <v>9789571353852</v>
          </cell>
          <cell r="K4887">
            <v>2011</v>
          </cell>
          <cell r="L4887" t="str">
            <v>538.707</v>
          </cell>
        </row>
        <row r="4888">
          <cell r="J4888" t="str">
            <v>9789571353944</v>
          </cell>
          <cell r="K4888">
            <v>2011</v>
          </cell>
          <cell r="L4888" t="str">
            <v>733.6</v>
          </cell>
        </row>
        <row r="4889">
          <cell r="J4889" t="str">
            <v>9789571354262</v>
          </cell>
          <cell r="K4889">
            <v>2011</v>
          </cell>
          <cell r="L4889" t="str">
            <v>855</v>
          </cell>
        </row>
        <row r="4890">
          <cell r="J4890" t="str">
            <v>9789571353913</v>
          </cell>
          <cell r="K4890">
            <v>2011</v>
          </cell>
          <cell r="L4890" t="str">
            <v>782.187</v>
          </cell>
        </row>
        <row r="4891">
          <cell r="J4891" t="str">
            <v>9789571353890</v>
          </cell>
          <cell r="K4891">
            <v>2011</v>
          </cell>
          <cell r="L4891" t="str">
            <v>411.3</v>
          </cell>
        </row>
        <row r="4892">
          <cell r="J4892" t="str">
            <v>9789571354255</v>
          </cell>
          <cell r="K4892">
            <v>2011</v>
          </cell>
          <cell r="L4892" t="str">
            <v>419.47</v>
          </cell>
        </row>
        <row r="4893">
          <cell r="J4893" t="str">
            <v>9789571354583</v>
          </cell>
          <cell r="K4893">
            <v>2011</v>
          </cell>
          <cell r="L4893" t="str">
            <v>417.8</v>
          </cell>
        </row>
        <row r="4894">
          <cell r="J4894" t="str">
            <v>9789571354514</v>
          </cell>
          <cell r="K4894">
            <v>2011</v>
          </cell>
          <cell r="L4894" t="str">
            <v>307.9</v>
          </cell>
        </row>
        <row r="4895">
          <cell r="J4895" t="str">
            <v>9789571354668</v>
          </cell>
          <cell r="K4895">
            <v>2011</v>
          </cell>
          <cell r="L4895" t="str">
            <v>810.7</v>
          </cell>
        </row>
        <row r="4896">
          <cell r="J4896" t="str">
            <v>9789571354521</v>
          </cell>
          <cell r="K4896">
            <v>2011</v>
          </cell>
          <cell r="L4896" t="str">
            <v>291.2</v>
          </cell>
        </row>
        <row r="4897">
          <cell r="J4897" t="str">
            <v>9789571354675</v>
          </cell>
          <cell r="K4897">
            <v>2011</v>
          </cell>
          <cell r="L4897" t="str">
            <v>797.82</v>
          </cell>
        </row>
        <row r="4898">
          <cell r="J4898" t="str">
            <v>9789571354651</v>
          </cell>
          <cell r="K4898">
            <v>2011</v>
          </cell>
          <cell r="L4898" t="str">
            <v>810.7</v>
          </cell>
        </row>
        <row r="4899">
          <cell r="J4899" t="str">
            <v>9789571354804</v>
          </cell>
          <cell r="K4899">
            <v>2011</v>
          </cell>
          <cell r="L4899" t="str">
            <v>855</v>
          </cell>
        </row>
        <row r="4900">
          <cell r="J4900" t="str">
            <v>9789571352541</v>
          </cell>
          <cell r="K4900">
            <v>2011</v>
          </cell>
          <cell r="L4900" t="str">
            <v>418.74022</v>
          </cell>
        </row>
        <row r="4901">
          <cell r="J4901" t="str">
            <v>9789571354644</v>
          </cell>
          <cell r="K4901">
            <v>2011</v>
          </cell>
          <cell r="L4901" t="str">
            <v>855</v>
          </cell>
        </row>
        <row r="4902">
          <cell r="J4902" t="str">
            <v>9789571354828</v>
          </cell>
          <cell r="K4902">
            <v>2011</v>
          </cell>
          <cell r="L4902" t="str">
            <v>496.5</v>
          </cell>
        </row>
        <row r="4903">
          <cell r="J4903" t="str">
            <v>9789571354910</v>
          </cell>
          <cell r="K4903">
            <v>2011</v>
          </cell>
          <cell r="L4903" t="str">
            <v>367.28</v>
          </cell>
        </row>
        <row r="4904">
          <cell r="J4904" t="str">
            <v>9789571353708</v>
          </cell>
          <cell r="K4904">
            <v>2011</v>
          </cell>
          <cell r="L4904" t="str">
            <v>416.1</v>
          </cell>
        </row>
        <row r="4905">
          <cell r="J4905" t="str">
            <v>9789571354873</v>
          </cell>
          <cell r="K4905">
            <v>2011</v>
          </cell>
          <cell r="L4905" t="str">
            <v>078</v>
          </cell>
        </row>
        <row r="4906">
          <cell r="J4906" t="str">
            <v>9789571353753</v>
          </cell>
          <cell r="K4906">
            <v>2011</v>
          </cell>
          <cell r="L4906" t="str">
            <v>731.07</v>
          </cell>
        </row>
        <row r="4907">
          <cell r="J4907" t="str">
            <v>9789571353685</v>
          </cell>
          <cell r="K4907">
            <v>2011</v>
          </cell>
          <cell r="L4907" t="str">
            <v>745.799</v>
          </cell>
        </row>
        <row r="4908">
          <cell r="J4908" t="str">
            <v>9789571353555</v>
          </cell>
          <cell r="K4908">
            <v>2011</v>
          </cell>
          <cell r="L4908" t="str">
            <v>757.29</v>
          </cell>
        </row>
        <row r="4909">
          <cell r="J4909" t="str">
            <v>9789571354385</v>
          </cell>
          <cell r="K4909">
            <v>2011</v>
          </cell>
          <cell r="L4909" t="str">
            <v>293</v>
          </cell>
        </row>
        <row r="4910">
          <cell r="J4910" t="str">
            <v>9789866176227</v>
          </cell>
          <cell r="K4910">
            <v>2011</v>
          </cell>
          <cell r="L4910" t="str">
            <v>943.7</v>
          </cell>
        </row>
        <row r="4911">
          <cell r="J4911" t="str">
            <v>9789866176197</v>
          </cell>
          <cell r="K4911">
            <v>2011</v>
          </cell>
          <cell r="L4911" t="str">
            <v>943.7</v>
          </cell>
        </row>
        <row r="4912">
          <cell r="J4912" t="str">
            <v>9789866176265</v>
          </cell>
          <cell r="K4912">
            <v>2011</v>
          </cell>
          <cell r="L4912" t="str">
            <v>943.7</v>
          </cell>
        </row>
        <row r="4913">
          <cell r="J4913" t="str">
            <v>9789866451294</v>
          </cell>
          <cell r="K4913">
            <v>2011</v>
          </cell>
          <cell r="L4913" t="str">
            <v>857.7</v>
          </cell>
        </row>
        <row r="4914">
          <cell r="J4914" t="str">
            <v>9789866451300</v>
          </cell>
          <cell r="K4914">
            <v>2011</v>
          </cell>
          <cell r="L4914" t="str">
            <v>857.7</v>
          </cell>
        </row>
        <row r="4915">
          <cell r="J4915" t="str">
            <v>9789866451317</v>
          </cell>
          <cell r="K4915">
            <v>2011</v>
          </cell>
          <cell r="L4915" t="str">
            <v>857.7</v>
          </cell>
        </row>
        <row r="4916">
          <cell r="J4916" t="str">
            <v>9789866451331</v>
          </cell>
          <cell r="K4916">
            <v>2011</v>
          </cell>
          <cell r="L4916" t="str">
            <v>624.2</v>
          </cell>
        </row>
        <row r="4917">
          <cell r="J4917" t="str">
            <v>9789861205786</v>
          </cell>
          <cell r="K4917">
            <v>2011</v>
          </cell>
          <cell r="L4917" t="str">
            <v>857.83</v>
          </cell>
        </row>
        <row r="4918">
          <cell r="J4918" t="str">
            <v>9789861204963</v>
          </cell>
          <cell r="K4918">
            <v>2011</v>
          </cell>
          <cell r="L4918" t="str">
            <v>375.233</v>
          </cell>
        </row>
        <row r="4919">
          <cell r="J4919" t="str">
            <v>9789866513411</v>
          </cell>
          <cell r="K4919">
            <v>2011</v>
          </cell>
          <cell r="L4919" t="str">
            <v>782.18</v>
          </cell>
        </row>
        <row r="4920">
          <cell r="J4920" t="str">
            <v>9789866513428</v>
          </cell>
          <cell r="K4920">
            <v>2011</v>
          </cell>
          <cell r="L4920" t="str">
            <v>999.2</v>
          </cell>
        </row>
        <row r="4921">
          <cell r="J4921" t="str">
            <v>9789868598041</v>
          </cell>
          <cell r="K4921">
            <v>2011</v>
          </cell>
          <cell r="L4921" t="str">
            <v>563.7</v>
          </cell>
        </row>
        <row r="4922">
          <cell r="J4922" t="str">
            <v>9789868598058</v>
          </cell>
          <cell r="K4922">
            <v>2011</v>
          </cell>
          <cell r="L4922" t="str">
            <v>563.7</v>
          </cell>
        </row>
        <row r="4923">
          <cell r="J4923" t="str">
            <v>9789868598089</v>
          </cell>
          <cell r="K4923">
            <v>2011</v>
          </cell>
          <cell r="L4923" t="str">
            <v>563.7</v>
          </cell>
        </row>
        <row r="4924">
          <cell r="J4924" t="str">
            <v>9789868380769</v>
          </cell>
          <cell r="K4924">
            <v>2011</v>
          </cell>
          <cell r="L4924" t="str">
            <v>883.151</v>
          </cell>
        </row>
        <row r="4925">
          <cell r="J4925" t="str">
            <v>9789868561762</v>
          </cell>
          <cell r="K4925">
            <v>2011</v>
          </cell>
          <cell r="L4925" t="str">
            <v>851.486</v>
          </cell>
        </row>
        <row r="4926">
          <cell r="J4926" t="str">
            <v>9789868561786</v>
          </cell>
          <cell r="K4926">
            <v>2011</v>
          </cell>
          <cell r="L4926" t="str">
            <v>744.4</v>
          </cell>
        </row>
        <row r="4927">
          <cell r="J4927" t="str">
            <v>9789868561779</v>
          </cell>
          <cell r="K4927">
            <v>2011</v>
          </cell>
          <cell r="L4927" t="str">
            <v>909.887</v>
          </cell>
        </row>
        <row r="4928">
          <cell r="J4928" t="str">
            <v>9789866261244</v>
          </cell>
          <cell r="K4928">
            <v>2011</v>
          </cell>
          <cell r="L4928" t="str">
            <v>733.6</v>
          </cell>
        </row>
        <row r="4929">
          <cell r="J4929" t="str">
            <v>9789866261237</v>
          </cell>
          <cell r="K4929">
            <v>2011</v>
          </cell>
          <cell r="L4929" t="str">
            <v>733.6</v>
          </cell>
        </row>
        <row r="4930">
          <cell r="J4930" t="str">
            <v>9789575658960</v>
          </cell>
          <cell r="K4930">
            <v>2011</v>
          </cell>
          <cell r="L4930" t="str">
            <v>427.1</v>
          </cell>
        </row>
        <row r="4931">
          <cell r="J4931" t="str">
            <v>9575652908</v>
          </cell>
          <cell r="K4931">
            <v>2011</v>
          </cell>
          <cell r="L4931" t="str">
            <v>427.11</v>
          </cell>
        </row>
        <row r="4932">
          <cell r="J4932" t="str">
            <v>9575652738</v>
          </cell>
          <cell r="K4932">
            <v>2011</v>
          </cell>
          <cell r="L4932" t="str">
            <v>964</v>
          </cell>
        </row>
        <row r="4933">
          <cell r="J4933" t="str">
            <v>9575653866</v>
          </cell>
          <cell r="K4933">
            <v>2011</v>
          </cell>
          <cell r="L4933" t="str">
            <v>427.43</v>
          </cell>
        </row>
        <row r="4934">
          <cell r="J4934" t="str">
            <v>9789575658946</v>
          </cell>
          <cell r="K4934">
            <v>2011</v>
          </cell>
          <cell r="L4934" t="str">
            <v>427.75</v>
          </cell>
        </row>
        <row r="4935">
          <cell r="J4935" t="str">
            <v>9789575658939</v>
          </cell>
          <cell r="K4935">
            <v>2011</v>
          </cell>
          <cell r="L4935" t="str">
            <v>427.31</v>
          </cell>
        </row>
        <row r="4936">
          <cell r="J4936" t="str">
            <v>9789575658922</v>
          </cell>
          <cell r="K4936">
            <v>2011</v>
          </cell>
          <cell r="L4936" t="str">
            <v>416.616</v>
          </cell>
        </row>
        <row r="4937">
          <cell r="J4937" t="str">
            <v>9789575658977</v>
          </cell>
          <cell r="K4937">
            <v>2011</v>
          </cell>
          <cell r="L4937" t="str">
            <v>427.31</v>
          </cell>
        </row>
        <row r="4938">
          <cell r="J4938" t="str">
            <v>9789575658984</v>
          </cell>
          <cell r="K4938">
            <v>2011</v>
          </cell>
          <cell r="L4938" t="str">
            <v>428</v>
          </cell>
        </row>
        <row r="4939">
          <cell r="J4939" t="str">
            <v>9789575659011</v>
          </cell>
          <cell r="K4939">
            <v>2011</v>
          </cell>
          <cell r="L4939" t="str">
            <v>427.35</v>
          </cell>
        </row>
        <row r="4940">
          <cell r="J4940" t="str">
            <v>9789575659004</v>
          </cell>
          <cell r="K4940">
            <v>2011</v>
          </cell>
          <cell r="L4940" t="str">
            <v>427.131</v>
          </cell>
        </row>
        <row r="4941">
          <cell r="J4941" t="str">
            <v>9789575658991</v>
          </cell>
          <cell r="K4941">
            <v>2011</v>
          </cell>
          <cell r="L4941" t="str">
            <v>418.915</v>
          </cell>
        </row>
        <row r="4942">
          <cell r="J4942" t="str">
            <v>9789575659028</v>
          </cell>
          <cell r="K4942">
            <v>2011</v>
          </cell>
          <cell r="L4942" t="str">
            <v>413.98</v>
          </cell>
        </row>
        <row r="4943">
          <cell r="J4943" t="str">
            <v>9789575659059</v>
          </cell>
          <cell r="K4943">
            <v>2011</v>
          </cell>
          <cell r="L4943" t="str">
            <v>427.46</v>
          </cell>
        </row>
        <row r="4944">
          <cell r="J4944" t="str">
            <v>9789575659073</v>
          </cell>
          <cell r="K4944">
            <v>2011</v>
          </cell>
          <cell r="L4944" t="str">
            <v>427.38</v>
          </cell>
        </row>
        <row r="4945">
          <cell r="J4945" t="str">
            <v>9789575659103</v>
          </cell>
          <cell r="K4945">
            <v>2011</v>
          </cell>
          <cell r="L4945" t="str">
            <v>427.16</v>
          </cell>
        </row>
        <row r="4946">
          <cell r="J4946" t="str">
            <v>9789861941721</v>
          </cell>
          <cell r="K4946">
            <v>2011</v>
          </cell>
          <cell r="L4946" t="str">
            <v>369</v>
          </cell>
        </row>
        <row r="4947">
          <cell r="J4947" t="str">
            <v>9789861941950</v>
          </cell>
          <cell r="K4947">
            <v>2011</v>
          </cell>
          <cell r="L4947" t="str">
            <v>419.6</v>
          </cell>
        </row>
        <row r="4948">
          <cell r="J4948" t="str">
            <v>9789866860010</v>
          </cell>
          <cell r="K4948">
            <v>2011</v>
          </cell>
          <cell r="L4948" t="str">
            <v>992.2</v>
          </cell>
        </row>
        <row r="4949">
          <cell r="J4949" t="str">
            <v>9789866860973</v>
          </cell>
          <cell r="K4949">
            <v>2011</v>
          </cell>
          <cell r="L4949" t="str">
            <v>351.9</v>
          </cell>
        </row>
        <row r="4950">
          <cell r="J4950" t="str">
            <v>9789866090042</v>
          </cell>
          <cell r="K4950">
            <v>2011</v>
          </cell>
          <cell r="L4950" t="str">
            <v>992</v>
          </cell>
        </row>
        <row r="4951">
          <cell r="J4951" t="str">
            <v>9789861942315</v>
          </cell>
          <cell r="K4951">
            <v>2011</v>
          </cell>
          <cell r="L4951" t="str">
            <v>419.2</v>
          </cell>
        </row>
        <row r="4952">
          <cell r="J4952" t="str">
            <v>9789861921211</v>
          </cell>
          <cell r="K4952">
            <v>2011</v>
          </cell>
          <cell r="L4952" t="str">
            <v>742.89</v>
          </cell>
        </row>
        <row r="4953">
          <cell r="J4953" t="str">
            <v>9789861921167</v>
          </cell>
          <cell r="K4953">
            <v>2011</v>
          </cell>
          <cell r="L4953" t="str">
            <v>719</v>
          </cell>
        </row>
        <row r="4954">
          <cell r="J4954" t="str">
            <v>9789861920955</v>
          </cell>
          <cell r="K4954">
            <v>2011</v>
          </cell>
          <cell r="L4954" t="str">
            <v>735.1719</v>
          </cell>
        </row>
        <row r="4955">
          <cell r="J4955" t="str">
            <v>9789861920962</v>
          </cell>
          <cell r="K4955">
            <v>2011</v>
          </cell>
          <cell r="L4955" t="str">
            <v>411.1</v>
          </cell>
        </row>
        <row r="4956">
          <cell r="J4956" t="str">
            <v>9789861920993</v>
          </cell>
          <cell r="K4956">
            <v>2011</v>
          </cell>
          <cell r="L4956" t="str">
            <v>419.47</v>
          </cell>
        </row>
        <row r="4957">
          <cell r="J4957" t="str">
            <v>9789861921020</v>
          </cell>
          <cell r="K4957">
            <v>2011</v>
          </cell>
          <cell r="L4957" t="str">
            <v>745.89</v>
          </cell>
        </row>
        <row r="4958">
          <cell r="J4958" t="str">
            <v>9789861921051</v>
          </cell>
          <cell r="K4958">
            <v>2011</v>
          </cell>
          <cell r="L4958" t="str">
            <v>746.19</v>
          </cell>
        </row>
        <row r="4959">
          <cell r="J4959" t="str">
            <v>9789861921075</v>
          </cell>
          <cell r="K4959">
            <v>2011</v>
          </cell>
          <cell r="L4959" t="str">
            <v>731.9</v>
          </cell>
        </row>
        <row r="4960">
          <cell r="J4960" t="str">
            <v>9789861921143</v>
          </cell>
          <cell r="K4960">
            <v>2011</v>
          </cell>
          <cell r="L4960" t="str">
            <v>673.89</v>
          </cell>
        </row>
        <row r="4961">
          <cell r="J4961" t="str">
            <v>9789861921129</v>
          </cell>
          <cell r="K4961">
            <v>2011</v>
          </cell>
          <cell r="L4961" t="str">
            <v>746.2719</v>
          </cell>
        </row>
        <row r="4962">
          <cell r="J4962" t="str">
            <v>9789861920573</v>
          </cell>
          <cell r="K4962">
            <v>2011</v>
          </cell>
          <cell r="L4962" t="str">
            <v>719</v>
          </cell>
        </row>
        <row r="4963">
          <cell r="J4963" t="str">
            <v>9789861920382</v>
          </cell>
          <cell r="K4963">
            <v>2011</v>
          </cell>
          <cell r="L4963" t="str">
            <v>747.39</v>
          </cell>
        </row>
        <row r="4964">
          <cell r="J4964" t="str">
            <v>9789861920986</v>
          </cell>
          <cell r="K4964">
            <v>2011</v>
          </cell>
          <cell r="L4964" t="str">
            <v>690</v>
          </cell>
        </row>
        <row r="4965">
          <cell r="J4965" t="str">
            <v>9789861921006</v>
          </cell>
          <cell r="K4965">
            <v>2011</v>
          </cell>
          <cell r="L4965" t="str">
            <v>772.9</v>
          </cell>
        </row>
        <row r="4966">
          <cell r="J4966" t="str">
            <v>9789868532595</v>
          </cell>
          <cell r="K4966">
            <v>2011</v>
          </cell>
          <cell r="L4966" t="str">
            <v>863.755</v>
          </cell>
        </row>
        <row r="4967">
          <cell r="J4967" t="str">
            <v>9789868532588</v>
          </cell>
          <cell r="K4967">
            <v>2011</v>
          </cell>
          <cell r="L4967" t="str">
            <v>863.759</v>
          </cell>
        </row>
        <row r="4968">
          <cell r="J4968" t="str">
            <v>9789868731301</v>
          </cell>
          <cell r="K4968">
            <v>2011</v>
          </cell>
          <cell r="L4968" t="str">
            <v>863.759</v>
          </cell>
        </row>
        <row r="4969">
          <cell r="J4969" t="str">
            <v>9789868532571</v>
          </cell>
          <cell r="K4969">
            <v>2011</v>
          </cell>
          <cell r="L4969" t="str">
            <v>375.233</v>
          </cell>
        </row>
        <row r="4970">
          <cell r="J4970" t="str">
            <v>9789866286285</v>
          </cell>
          <cell r="K4970">
            <v>2011</v>
          </cell>
          <cell r="L4970" t="str">
            <v>541.307</v>
          </cell>
        </row>
        <row r="4971">
          <cell r="J4971" t="str">
            <v>9789866286339</v>
          </cell>
          <cell r="K4971">
            <v>2011</v>
          </cell>
          <cell r="L4971" t="str">
            <v>490.29</v>
          </cell>
        </row>
        <row r="4972">
          <cell r="J4972" t="str">
            <v>9789866286353</v>
          </cell>
          <cell r="K4972">
            <v>2011</v>
          </cell>
          <cell r="L4972" t="str">
            <v>831.18</v>
          </cell>
        </row>
        <row r="4973">
          <cell r="J4973" t="str">
            <v>9789866286315</v>
          </cell>
          <cell r="K4973">
            <v>2011</v>
          </cell>
          <cell r="L4973" t="str">
            <v>588.3407</v>
          </cell>
        </row>
        <row r="4974">
          <cell r="J4974" t="str">
            <v>9789866286308</v>
          </cell>
          <cell r="K4974">
            <v>2011</v>
          </cell>
          <cell r="L4974" t="str">
            <v>545.1041</v>
          </cell>
        </row>
        <row r="4975">
          <cell r="J4975" t="str">
            <v>9789866286322</v>
          </cell>
          <cell r="K4975">
            <v>2011</v>
          </cell>
          <cell r="L4975" t="str">
            <v>575.19931</v>
          </cell>
        </row>
        <row r="4976">
          <cell r="J4976" t="str">
            <v>9789866286377</v>
          </cell>
          <cell r="K4976">
            <v>2011</v>
          </cell>
          <cell r="L4976" t="str">
            <v>023.447</v>
          </cell>
        </row>
        <row r="4977">
          <cell r="J4977" t="str">
            <v>9789866286391</v>
          </cell>
          <cell r="K4977">
            <v>2011</v>
          </cell>
          <cell r="L4977" t="str">
            <v>545.592</v>
          </cell>
        </row>
        <row r="4978">
          <cell r="J4978" t="str">
            <v>9789866395277</v>
          </cell>
          <cell r="K4978">
            <v>2011</v>
          </cell>
          <cell r="L4978" t="str">
            <v>587.19</v>
          </cell>
        </row>
        <row r="4979">
          <cell r="J4979" t="str">
            <v>9789868270978</v>
          </cell>
          <cell r="K4979">
            <v>2011</v>
          </cell>
          <cell r="L4979" t="str">
            <v>848.6</v>
          </cell>
        </row>
        <row r="4980">
          <cell r="J4980" t="str">
            <v>9789868270985</v>
          </cell>
          <cell r="K4980">
            <v>2011</v>
          </cell>
          <cell r="L4980" t="str">
            <v>127.11</v>
          </cell>
        </row>
        <row r="4981">
          <cell r="J4981" t="str">
            <v>9789866286445</v>
          </cell>
          <cell r="K4981">
            <v>2011</v>
          </cell>
          <cell r="L4981" t="str">
            <v>821.5</v>
          </cell>
        </row>
        <row r="4982">
          <cell r="J4982" t="str">
            <v>9789866286360</v>
          </cell>
          <cell r="K4982">
            <v>2011</v>
          </cell>
          <cell r="L4982" t="str">
            <v>731.303</v>
          </cell>
        </row>
        <row r="4983">
          <cell r="J4983" t="str">
            <v>9789866286407</v>
          </cell>
          <cell r="K4983">
            <v>2011</v>
          </cell>
          <cell r="L4983" t="str">
            <v>547.9</v>
          </cell>
        </row>
        <row r="4984">
          <cell r="J4984" t="str">
            <v>9789866286469</v>
          </cell>
          <cell r="K4984">
            <v>2011</v>
          </cell>
          <cell r="L4984" t="str">
            <v>831.18</v>
          </cell>
        </row>
        <row r="4985">
          <cell r="J4985" t="str">
            <v>9789866286452</v>
          </cell>
          <cell r="K4985">
            <v>2011</v>
          </cell>
          <cell r="L4985" t="str">
            <v>554.68</v>
          </cell>
        </row>
        <row r="4986">
          <cell r="J4986" t="str">
            <v>9789866286414</v>
          </cell>
          <cell r="K4986">
            <v>2011</v>
          </cell>
          <cell r="L4986" t="str">
            <v>558.3407</v>
          </cell>
        </row>
        <row r="4987">
          <cell r="J4987" t="str">
            <v>9789867838803</v>
          </cell>
          <cell r="K4987">
            <v>2011</v>
          </cell>
          <cell r="L4987" t="str">
            <v>552.107</v>
          </cell>
        </row>
        <row r="4988">
          <cell r="J4988" t="str">
            <v>9789867838773</v>
          </cell>
          <cell r="K4988">
            <v>2011</v>
          </cell>
          <cell r="L4988" t="str">
            <v>551.4</v>
          </cell>
        </row>
        <row r="4989">
          <cell r="J4989" t="str">
            <v>9789867838797</v>
          </cell>
          <cell r="K4989">
            <v>2011</v>
          </cell>
          <cell r="L4989" t="str">
            <v>445.99</v>
          </cell>
        </row>
        <row r="4990">
          <cell r="J4990" t="str">
            <v>9789867838827</v>
          </cell>
          <cell r="K4990">
            <v>2011</v>
          </cell>
          <cell r="L4990" t="str">
            <v>575.87</v>
          </cell>
        </row>
        <row r="4991">
          <cell r="J4991" t="str">
            <v>9789867838841</v>
          </cell>
          <cell r="K4991">
            <v>2011</v>
          </cell>
          <cell r="L4991" t="str">
            <v>542.71</v>
          </cell>
        </row>
        <row r="4992">
          <cell r="J4992" t="str">
            <v>9789867838858</v>
          </cell>
          <cell r="K4992">
            <v>2011</v>
          </cell>
          <cell r="L4992" t="str">
            <v>552.33</v>
          </cell>
        </row>
        <row r="4993">
          <cell r="J4993" t="str">
            <v>4717048162053</v>
          </cell>
          <cell r="K4993">
            <v>2011</v>
          </cell>
          <cell r="L4993" t="str">
            <v>575.86</v>
          </cell>
        </row>
        <row r="4994">
          <cell r="J4994" t="str">
            <v>9789814350754</v>
          </cell>
          <cell r="K4994">
            <v>2011</v>
          </cell>
          <cell r="L4994" t="str">
            <v>370</v>
          </cell>
        </row>
        <row r="4995">
          <cell r="J4995" t="str">
            <v>9789814350778</v>
          </cell>
          <cell r="K4995">
            <v>2011</v>
          </cell>
          <cell r="L4995" t="str">
            <v>570</v>
          </cell>
        </row>
        <row r="4996">
          <cell r="J4996" t="str">
            <v>9789814343251</v>
          </cell>
          <cell r="K4996">
            <v>2011</v>
          </cell>
          <cell r="L4996" t="str">
            <v>541.262</v>
          </cell>
        </row>
        <row r="4997">
          <cell r="J4997" t="str">
            <v>9789814343282</v>
          </cell>
          <cell r="K4997">
            <v>2011</v>
          </cell>
          <cell r="L4997" t="str">
            <v>855</v>
          </cell>
        </row>
        <row r="4998">
          <cell r="J4998" t="str">
            <v>9789814355735</v>
          </cell>
          <cell r="K4998">
            <v>2011</v>
          </cell>
          <cell r="L4998" t="str">
            <v>552.2</v>
          </cell>
        </row>
        <row r="4999">
          <cell r="J4999" t="str">
            <v>9789814299947</v>
          </cell>
          <cell r="K4999">
            <v>2011</v>
          </cell>
          <cell r="L4999" t="str">
            <v>483.8</v>
          </cell>
        </row>
        <row r="5000">
          <cell r="J5000" t="str">
            <v>9789814365987</v>
          </cell>
          <cell r="K5000">
            <v>2011</v>
          </cell>
          <cell r="L5000" t="str">
            <v>711</v>
          </cell>
        </row>
        <row r="5001">
          <cell r="J5001" t="str">
            <v>9789814366717</v>
          </cell>
          <cell r="K5001">
            <v>2011</v>
          </cell>
          <cell r="L5001" t="str">
            <v>030.7</v>
          </cell>
        </row>
        <row r="5002">
          <cell r="J5002" t="str">
            <v>9789814366731</v>
          </cell>
          <cell r="K5002">
            <v>2011</v>
          </cell>
          <cell r="L5002" t="str">
            <v>848</v>
          </cell>
        </row>
        <row r="5003">
          <cell r="J5003" t="str">
            <v>9789814366779</v>
          </cell>
          <cell r="K5003">
            <v>2011</v>
          </cell>
          <cell r="L5003" t="str">
            <v>783.878</v>
          </cell>
        </row>
        <row r="5004">
          <cell r="J5004" t="str">
            <v>9789814343206</v>
          </cell>
          <cell r="K5004">
            <v>2011</v>
          </cell>
          <cell r="L5004" t="str">
            <v>577.2</v>
          </cell>
        </row>
        <row r="5005">
          <cell r="J5005" t="str">
            <v>9789814365758</v>
          </cell>
          <cell r="K5005">
            <v>2011</v>
          </cell>
          <cell r="L5005" t="str">
            <v>577.2</v>
          </cell>
        </row>
        <row r="5006">
          <cell r="J5006" t="str">
            <v>9789814366793</v>
          </cell>
          <cell r="K5006">
            <v>2011</v>
          </cell>
          <cell r="L5006" t="str">
            <v>095.3</v>
          </cell>
        </row>
        <row r="5007">
          <cell r="J5007" t="str">
            <v>9789866552915</v>
          </cell>
          <cell r="K5007">
            <v>2011</v>
          </cell>
          <cell r="L5007" t="str">
            <v>292.8</v>
          </cell>
        </row>
        <row r="5008">
          <cell r="J5008" t="str">
            <v>9789867670298</v>
          </cell>
          <cell r="K5008">
            <v>2011</v>
          </cell>
          <cell r="L5008" t="str">
            <v>419.7</v>
          </cell>
        </row>
        <row r="5009">
          <cell r="J5009" t="str">
            <v>9789867670243</v>
          </cell>
          <cell r="K5009">
            <v>2011</v>
          </cell>
          <cell r="L5009" t="str">
            <v>419.82</v>
          </cell>
        </row>
        <row r="5010">
          <cell r="J5010" t="str">
            <v>9789867670472</v>
          </cell>
          <cell r="K5010">
            <v>2011</v>
          </cell>
          <cell r="L5010" t="str">
            <v>419.7</v>
          </cell>
        </row>
        <row r="5011">
          <cell r="J5011" t="str">
            <v>9789867670489</v>
          </cell>
          <cell r="K5011">
            <v>2011</v>
          </cell>
          <cell r="L5011" t="str">
            <v>419.73</v>
          </cell>
        </row>
        <row r="5012">
          <cell r="J5012" t="str">
            <v>9789867670342</v>
          </cell>
          <cell r="K5012">
            <v>2011</v>
          </cell>
          <cell r="L5012" t="str">
            <v>415.21</v>
          </cell>
        </row>
        <row r="5013">
          <cell r="J5013" t="str">
            <v>9789866120176</v>
          </cell>
          <cell r="K5013">
            <v>2011</v>
          </cell>
          <cell r="L5013" t="str">
            <v>419.7</v>
          </cell>
        </row>
        <row r="5014">
          <cell r="J5014" t="str">
            <v>9789867670427</v>
          </cell>
          <cell r="K5014">
            <v>2011</v>
          </cell>
          <cell r="L5014" t="str">
            <v>415.96</v>
          </cell>
        </row>
        <row r="5015">
          <cell r="J5015" t="str">
            <v>9789866120138</v>
          </cell>
          <cell r="K5015">
            <v>2011</v>
          </cell>
          <cell r="L5015" t="str">
            <v>805.18</v>
          </cell>
        </row>
        <row r="5016">
          <cell r="J5016" t="str">
            <v>9789866120060</v>
          </cell>
          <cell r="K5016">
            <v>2011</v>
          </cell>
          <cell r="L5016" t="str">
            <v>397</v>
          </cell>
        </row>
        <row r="5017">
          <cell r="J5017" t="str">
            <v>9789577670830</v>
          </cell>
          <cell r="K5017">
            <v>2011</v>
          </cell>
          <cell r="L5017" t="str">
            <v>397.1</v>
          </cell>
        </row>
        <row r="5018">
          <cell r="J5018" t="str">
            <v>9789866120107</v>
          </cell>
          <cell r="K5018">
            <v>2011</v>
          </cell>
          <cell r="L5018" t="str">
            <v>419.6</v>
          </cell>
        </row>
        <row r="5019">
          <cell r="J5019" t="str">
            <v>9789866120114</v>
          </cell>
          <cell r="K5019">
            <v>2011</v>
          </cell>
          <cell r="L5019" t="str">
            <v>419.6</v>
          </cell>
        </row>
        <row r="5020">
          <cell r="J5020" t="str">
            <v>9789866120046</v>
          </cell>
          <cell r="K5020">
            <v>2011</v>
          </cell>
          <cell r="L5020" t="str">
            <v>419.82</v>
          </cell>
        </row>
        <row r="5021">
          <cell r="J5021" t="str">
            <v>9789866120053</v>
          </cell>
          <cell r="K5021">
            <v>2011</v>
          </cell>
          <cell r="L5021" t="str">
            <v>419.82</v>
          </cell>
        </row>
        <row r="5022">
          <cell r="J5022" t="str">
            <v>9789866120190</v>
          </cell>
          <cell r="K5022">
            <v>2011</v>
          </cell>
          <cell r="L5022" t="str">
            <v>419.82</v>
          </cell>
        </row>
        <row r="5023">
          <cell r="J5023" t="str">
            <v>9789866120022</v>
          </cell>
          <cell r="K5023">
            <v>2011</v>
          </cell>
          <cell r="L5023" t="str">
            <v>419.824</v>
          </cell>
        </row>
        <row r="5024">
          <cell r="J5024" t="str">
            <v>9789867670854</v>
          </cell>
          <cell r="K5024">
            <v>2011</v>
          </cell>
          <cell r="L5024" t="str">
            <v>419.6</v>
          </cell>
        </row>
        <row r="5025">
          <cell r="J5025" t="str">
            <v>9789867670861</v>
          </cell>
          <cell r="K5025">
            <v>2011</v>
          </cell>
          <cell r="L5025" t="str">
            <v>419.6</v>
          </cell>
        </row>
        <row r="5026">
          <cell r="J5026" t="str">
            <v>9789867670755</v>
          </cell>
          <cell r="K5026">
            <v>2011</v>
          </cell>
          <cell r="L5026" t="str">
            <v>419.812</v>
          </cell>
        </row>
        <row r="5027">
          <cell r="J5027" t="str">
            <v>9789866120077</v>
          </cell>
          <cell r="K5027">
            <v>2011</v>
          </cell>
          <cell r="L5027" t="str">
            <v>413.28</v>
          </cell>
        </row>
        <row r="5028">
          <cell r="J5028" t="str">
            <v>9789866120183</v>
          </cell>
          <cell r="K5028">
            <v>2011</v>
          </cell>
          <cell r="L5028" t="str">
            <v>529.5</v>
          </cell>
        </row>
        <row r="5029">
          <cell r="J5029" t="str">
            <v>9789866120145</v>
          </cell>
          <cell r="K5029">
            <v>2011</v>
          </cell>
          <cell r="L5029" t="str">
            <v>170</v>
          </cell>
        </row>
        <row r="5030">
          <cell r="J5030" t="str">
            <v>9789866120084</v>
          </cell>
          <cell r="K5030">
            <v>2011</v>
          </cell>
          <cell r="L5030" t="str">
            <v>419.861</v>
          </cell>
        </row>
        <row r="5031">
          <cell r="J5031" t="str">
            <v>9789888083152</v>
          </cell>
          <cell r="K5031">
            <v>2011</v>
          </cell>
          <cell r="L5031" t="str">
            <v>820.7</v>
          </cell>
        </row>
        <row r="5032">
          <cell r="J5032" t="str">
            <v>9789888083398</v>
          </cell>
          <cell r="K5032">
            <v>2011</v>
          </cell>
          <cell r="L5032" t="str">
            <v>901.2</v>
          </cell>
        </row>
        <row r="5033">
          <cell r="J5033" t="str">
            <v>9789888083220</v>
          </cell>
          <cell r="K5033">
            <v>2011</v>
          </cell>
          <cell r="L5033" t="str">
            <v>574</v>
          </cell>
        </row>
        <row r="5034">
          <cell r="J5034" t="str">
            <v>9789888083688</v>
          </cell>
          <cell r="K5034">
            <v>2011</v>
          </cell>
          <cell r="L5034" t="str">
            <v>852.487</v>
          </cell>
        </row>
        <row r="5035">
          <cell r="J5035" t="str">
            <v>9789888083916</v>
          </cell>
          <cell r="K5035">
            <v>2011</v>
          </cell>
          <cell r="L5035" t="str">
            <v>581.282</v>
          </cell>
        </row>
        <row r="5036">
          <cell r="J5036" t="str">
            <v>9789888083442</v>
          </cell>
          <cell r="K5036">
            <v>2011</v>
          </cell>
          <cell r="L5036" t="str">
            <v>980.7</v>
          </cell>
        </row>
        <row r="5037">
          <cell r="J5037" t="str">
            <v>9789888083404</v>
          </cell>
          <cell r="K5037">
            <v>2011</v>
          </cell>
          <cell r="L5037" t="str">
            <v>527.4</v>
          </cell>
        </row>
        <row r="5038">
          <cell r="J5038" t="str">
            <v>9789888083039</v>
          </cell>
          <cell r="K5038">
            <v>2011</v>
          </cell>
          <cell r="L5038" t="str">
            <v>529.6</v>
          </cell>
        </row>
        <row r="5039">
          <cell r="J5039" t="str">
            <v>9789868132139</v>
          </cell>
          <cell r="K5039">
            <v>2011</v>
          </cell>
          <cell r="L5039" t="str">
            <v>857.46</v>
          </cell>
        </row>
        <row r="5040">
          <cell r="J5040" t="str">
            <v>9789866626890</v>
          </cell>
          <cell r="K5040">
            <v>2011</v>
          </cell>
          <cell r="L5040" t="str">
            <v>484.6</v>
          </cell>
        </row>
        <row r="5041">
          <cell r="J5041" t="str">
            <v>9789866626869</v>
          </cell>
          <cell r="K5041">
            <v>2011</v>
          </cell>
          <cell r="L5041" t="str">
            <v>484.6</v>
          </cell>
        </row>
        <row r="5042">
          <cell r="J5042" t="str">
            <v>9789866626883</v>
          </cell>
          <cell r="K5042">
            <v>2011</v>
          </cell>
          <cell r="L5042" t="str">
            <v>484.3</v>
          </cell>
        </row>
        <row r="5043">
          <cell r="J5043" t="str">
            <v>9789866626876</v>
          </cell>
          <cell r="K5043">
            <v>2011</v>
          </cell>
          <cell r="L5043" t="str">
            <v>496.45</v>
          </cell>
        </row>
        <row r="5044">
          <cell r="J5044" t="str">
            <v>9789866626852</v>
          </cell>
          <cell r="K5044">
            <v>2011</v>
          </cell>
          <cell r="L5044" t="str">
            <v>484.6</v>
          </cell>
        </row>
        <row r="5045">
          <cell r="J5045" t="str">
            <v>9789866626845</v>
          </cell>
          <cell r="K5045">
            <v>2011</v>
          </cell>
          <cell r="L5045" t="str">
            <v>552.24</v>
          </cell>
        </row>
        <row r="5046">
          <cell r="J5046" t="str">
            <v>9789866626838</v>
          </cell>
          <cell r="K5046">
            <v>2011</v>
          </cell>
          <cell r="L5046" t="str">
            <v>484.55</v>
          </cell>
        </row>
        <row r="5047">
          <cell r="J5047" t="str">
            <v>9789866626821</v>
          </cell>
          <cell r="K5047">
            <v>2011</v>
          </cell>
          <cell r="L5047" t="str">
            <v>446.6</v>
          </cell>
        </row>
        <row r="5048">
          <cell r="J5048" t="str">
            <v>9789866626814</v>
          </cell>
          <cell r="K5048">
            <v>2011</v>
          </cell>
          <cell r="L5048" t="str">
            <v>485.4</v>
          </cell>
        </row>
        <row r="5049">
          <cell r="J5049" t="str">
            <v>9789866626807</v>
          </cell>
          <cell r="K5049">
            <v>2011</v>
          </cell>
          <cell r="L5049" t="str">
            <v>484.67</v>
          </cell>
        </row>
        <row r="5050">
          <cell r="J5050" t="str">
            <v>9789866626791</v>
          </cell>
          <cell r="K5050">
            <v>2011</v>
          </cell>
          <cell r="L5050" t="str">
            <v>484.51</v>
          </cell>
        </row>
        <row r="5051">
          <cell r="J5051" t="str">
            <v>9789866626784</v>
          </cell>
          <cell r="K5051">
            <v>2011</v>
          </cell>
          <cell r="L5051" t="str">
            <v>484.3</v>
          </cell>
        </row>
        <row r="5052">
          <cell r="J5052" t="str">
            <v>9789866626777</v>
          </cell>
          <cell r="K5052">
            <v>2011</v>
          </cell>
          <cell r="L5052" t="str">
            <v>484.6</v>
          </cell>
        </row>
        <row r="5053">
          <cell r="J5053" t="str">
            <v>9789866626760</v>
          </cell>
          <cell r="K5053">
            <v>2011</v>
          </cell>
          <cell r="L5053" t="str">
            <v>484.55</v>
          </cell>
        </row>
        <row r="5054">
          <cell r="J5054" t="str">
            <v>9789866626753</v>
          </cell>
          <cell r="K5054">
            <v>2011</v>
          </cell>
          <cell r="L5054" t="str">
            <v>448.67</v>
          </cell>
        </row>
        <row r="5055">
          <cell r="J5055" t="str">
            <v>9789866626746</v>
          </cell>
          <cell r="K5055">
            <v>2011</v>
          </cell>
          <cell r="L5055" t="str">
            <v>484</v>
          </cell>
        </row>
        <row r="5056">
          <cell r="J5056" t="str">
            <v>9789866626739</v>
          </cell>
          <cell r="K5056">
            <v>2011</v>
          </cell>
          <cell r="L5056" t="str">
            <v>484</v>
          </cell>
        </row>
        <row r="5057">
          <cell r="J5057" t="str">
            <v>9789577484451</v>
          </cell>
          <cell r="K5057">
            <v>2011</v>
          </cell>
          <cell r="L5057" t="str">
            <v>417.59</v>
          </cell>
        </row>
        <row r="5058">
          <cell r="J5058" t="str">
            <v>9789577324078</v>
          </cell>
          <cell r="K5058">
            <v>2011</v>
          </cell>
          <cell r="L5058" t="str">
            <v>544.7692</v>
          </cell>
        </row>
        <row r="5059">
          <cell r="J5059" t="str">
            <v>9789577324214</v>
          </cell>
          <cell r="K5059">
            <v>2011</v>
          </cell>
          <cell r="L5059" t="str">
            <v>577.67</v>
          </cell>
        </row>
        <row r="5060">
          <cell r="J5060" t="str">
            <v>9789577324122</v>
          </cell>
          <cell r="K5060">
            <v>2011</v>
          </cell>
          <cell r="L5060" t="str">
            <v>520.938</v>
          </cell>
        </row>
        <row r="5061">
          <cell r="J5061" t="str">
            <v>9789577324016</v>
          </cell>
          <cell r="K5061">
            <v>2011</v>
          </cell>
          <cell r="L5061" t="str">
            <v>579.2707</v>
          </cell>
        </row>
        <row r="5062">
          <cell r="J5062" t="str">
            <v>9789577324092</v>
          </cell>
          <cell r="K5062">
            <v>2011</v>
          </cell>
          <cell r="L5062" t="str">
            <v>579.2707</v>
          </cell>
        </row>
        <row r="5063">
          <cell r="J5063" t="str">
            <v>9789577323811</v>
          </cell>
          <cell r="K5063">
            <v>2011</v>
          </cell>
          <cell r="L5063" t="str">
            <v>571.6</v>
          </cell>
        </row>
        <row r="5064">
          <cell r="J5064" t="str">
            <v>9789577324023</v>
          </cell>
          <cell r="K5064">
            <v>2011</v>
          </cell>
          <cell r="L5064" t="str">
            <v>162</v>
          </cell>
        </row>
        <row r="5065">
          <cell r="J5065" t="str">
            <v>9789577324030</v>
          </cell>
          <cell r="K5065">
            <v>2011</v>
          </cell>
          <cell r="L5065" t="str">
            <v>494.6</v>
          </cell>
        </row>
        <row r="5066">
          <cell r="J5066" t="str">
            <v>9789577324054</v>
          </cell>
          <cell r="K5066">
            <v>2011</v>
          </cell>
          <cell r="L5066" t="str">
            <v>577.6</v>
          </cell>
        </row>
        <row r="5067">
          <cell r="J5067" t="str">
            <v>9789577324085</v>
          </cell>
          <cell r="K5067">
            <v>2011</v>
          </cell>
          <cell r="L5067" t="str">
            <v>895</v>
          </cell>
        </row>
        <row r="5068">
          <cell r="J5068" t="str">
            <v>9789577324115</v>
          </cell>
          <cell r="K5068">
            <v>2011</v>
          </cell>
          <cell r="L5068" t="str">
            <v>552.33</v>
          </cell>
        </row>
        <row r="5069">
          <cell r="J5069" t="str">
            <v>9789577324146</v>
          </cell>
          <cell r="K5069">
            <v>2011</v>
          </cell>
          <cell r="L5069" t="str">
            <v>573.65</v>
          </cell>
        </row>
        <row r="5070">
          <cell r="J5070" t="str">
            <v>9789866300455</v>
          </cell>
          <cell r="K5070">
            <v>2011</v>
          </cell>
          <cell r="L5070" t="str">
            <v>555.56</v>
          </cell>
        </row>
        <row r="5071">
          <cell r="J5071" t="str">
            <v>9789866300646</v>
          </cell>
          <cell r="K5071">
            <v>2011</v>
          </cell>
          <cell r="L5071" t="str">
            <v>192.1</v>
          </cell>
        </row>
        <row r="5072">
          <cell r="J5072" t="str">
            <v>9789577484444</v>
          </cell>
          <cell r="K5072">
            <v>2011</v>
          </cell>
          <cell r="L5072" t="str">
            <v>526.1</v>
          </cell>
        </row>
        <row r="5073">
          <cell r="J5073" t="str">
            <v>9789577484284</v>
          </cell>
          <cell r="K5073">
            <v>2011</v>
          </cell>
          <cell r="L5073" t="str">
            <v>528.433</v>
          </cell>
        </row>
        <row r="5074">
          <cell r="J5074" t="str">
            <v>9789577484291</v>
          </cell>
          <cell r="K5074">
            <v>2011</v>
          </cell>
          <cell r="L5074" t="str">
            <v>573.09</v>
          </cell>
        </row>
        <row r="5075">
          <cell r="J5075" t="str">
            <v>9789577484345</v>
          </cell>
          <cell r="K5075">
            <v>2011</v>
          </cell>
          <cell r="L5075" t="str">
            <v>562.12</v>
          </cell>
        </row>
        <row r="5076">
          <cell r="J5076" t="str">
            <v>9789577484369</v>
          </cell>
          <cell r="K5076">
            <v>2011</v>
          </cell>
          <cell r="L5076" t="str">
            <v>802.79</v>
          </cell>
        </row>
        <row r="5077">
          <cell r="J5077" t="str">
            <v>9789577484390</v>
          </cell>
          <cell r="K5077">
            <v>2011</v>
          </cell>
          <cell r="L5077" t="str">
            <v>335.6</v>
          </cell>
        </row>
        <row r="5078">
          <cell r="J5078" t="str">
            <v>9789577484420</v>
          </cell>
          <cell r="K5078">
            <v>2011</v>
          </cell>
          <cell r="L5078" t="str">
            <v>523.36</v>
          </cell>
        </row>
        <row r="5079">
          <cell r="J5079" t="str">
            <v>9789577484468</v>
          </cell>
          <cell r="K5079">
            <v>2011</v>
          </cell>
          <cell r="L5079" t="str">
            <v>830</v>
          </cell>
        </row>
        <row r="5080">
          <cell r="J5080" t="str">
            <v>9789577484482</v>
          </cell>
          <cell r="K5080">
            <v>2011</v>
          </cell>
          <cell r="L5080" t="str">
            <v>191.9</v>
          </cell>
        </row>
        <row r="5081">
          <cell r="J5081" t="str">
            <v>9789866105029</v>
          </cell>
          <cell r="K5081">
            <v>2011</v>
          </cell>
          <cell r="L5081" t="str">
            <v>415.4</v>
          </cell>
        </row>
        <row r="5082">
          <cell r="J5082" t="str">
            <v>9789866105036</v>
          </cell>
          <cell r="K5082">
            <v>2011</v>
          </cell>
          <cell r="L5082" t="str">
            <v>411.3</v>
          </cell>
        </row>
        <row r="5083">
          <cell r="J5083" t="str">
            <v>9789866432354</v>
          </cell>
          <cell r="K5083">
            <v>2011</v>
          </cell>
          <cell r="L5083" t="str">
            <v>312.52</v>
          </cell>
        </row>
        <row r="5084">
          <cell r="J5084" t="str">
            <v>9789866432538</v>
          </cell>
          <cell r="K5084">
            <v>2011</v>
          </cell>
          <cell r="L5084" t="str">
            <v>312.32J3</v>
          </cell>
        </row>
        <row r="5085">
          <cell r="J5085" t="str">
            <v>9789866432392</v>
          </cell>
          <cell r="K5085">
            <v>2011</v>
          </cell>
          <cell r="L5085" t="str">
            <v>312.8</v>
          </cell>
        </row>
        <row r="5086">
          <cell r="J5086" t="str">
            <v>9789575998745</v>
          </cell>
          <cell r="K5086">
            <v>2011</v>
          </cell>
          <cell r="L5086" t="str">
            <v>783.3886</v>
          </cell>
        </row>
        <row r="5087">
          <cell r="J5087" t="str">
            <v>9789575998738</v>
          </cell>
          <cell r="K5087">
            <v>2011</v>
          </cell>
          <cell r="L5087" t="str">
            <v>449.1</v>
          </cell>
        </row>
        <row r="5088">
          <cell r="J5088" t="str">
            <v>9789570525939</v>
          </cell>
          <cell r="K5088">
            <v>2011</v>
          </cell>
          <cell r="L5088" t="str">
            <v>215.7</v>
          </cell>
        </row>
        <row r="5089">
          <cell r="J5089" t="str">
            <v>9789570525830</v>
          </cell>
          <cell r="K5089">
            <v>2011</v>
          </cell>
          <cell r="L5089" t="str">
            <v>857.7</v>
          </cell>
        </row>
        <row r="5090">
          <cell r="J5090" t="str">
            <v>9789570525786</v>
          </cell>
          <cell r="K5090">
            <v>2011</v>
          </cell>
          <cell r="L5090" t="str">
            <v>552.2</v>
          </cell>
        </row>
        <row r="5091">
          <cell r="J5091" t="str">
            <v>9789570525762</v>
          </cell>
          <cell r="K5091">
            <v>2011</v>
          </cell>
          <cell r="L5091" t="str">
            <v>857.7</v>
          </cell>
        </row>
        <row r="5092">
          <cell r="J5092" t="str">
            <v>9789570525656</v>
          </cell>
          <cell r="K5092">
            <v>2011</v>
          </cell>
          <cell r="L5092" t="str">
            <v>828.092</v>
          </cell>
        </row>
        <row r="5093">
          <cell r="J5093" t="str">
            <v>9789570525465</v>
          </cell>
          <cell r="K5093">
            <v>2011</v>
          </cell>
          <cell r="L5093" t="str">
            <v>296.5</v>
          </cell>
        </row>
        <row r="5094">
          <cell r="J5094" t="str">
            <v>9789570526363</v>
          </cell>
          <cell r="K5094">
            <v>2011</v>
          </cell>
          <cell r="L5094" t="str">
            <v>330.7</v>
          </cell>
        </row>
        <row r="5095">
          <cell r="J5095" t="str">
            <v>9789570526394</v>
          </cell>
          <cell r="K5095">
            <v>2011</v>
          </cell>
          <cell r="L5095" t="str">
            <v>330.7</v>
          </cell>
        </row>
        <row r="5096">
          <cell r="J5096" t="str">
            <v>9789866793974</v>
          </cell>
          <cell r="K5096">
            <v>2011</v>
          </cell>
          <cell r="L5096" t="str">
            <v>857.4523</v>
          </cell>
        </row>
        <row r="5097">
          <cell r="J5097" t="str">
            <v>9789866793981</v>
          </cell>
          <cell r="K5097">
            <v>2011</v>
          </cell>
          <cell r="L5097" t="str">
            <v>528.2</v>
          </cell>
        </row>
        <row r="5098">
          <cell r="J5098" t="str">
            <v>9789866793950</v>
          </cell>
          <cell r="K5098">
            <v>2011</v>
          </cell>
          <cell r="L5098" t="str">
            <v>293.3</v>
          </cell>
        </row>
        <row r="5099">
          <cell r="J5099" t="str">
            <v>9789866080227</v>
          </cell>
          <cell r="K5099">
            <v>2011</v>
          </cell>
          <cell r="L5099" t="str">
            <v>805.123</v>
          </cell>
        </row>
        <row r="5100">
          <cell r="J5100" t="str">
            <v>9789866080128</v>
          </cell>
          <cell r="K5100">
            <v>2011</v>
          </cell>
          <cell r="L5100" t="str">
            <v>857.47</v>
          </cell>
        </row>
        <row r="5101">
          <cell r="J5101" t="str">
            <v>9789866080173</v>
          </cell>
          <cell r="K5101">
            <v>2011</v>
          </cell>
          <cell r="L5101" t="str">
            <v>523.24</v>
          </cell>
        </row>
        <row r="5102">
          <cell r="J5102" t="str">
            <v>9789866080166</v>
          </cell>
          <cell r="K5102">
            <v>2011</v>
          </cell>
          <cell r="L5102" t="str">
            <v>523.24</v>
          </cell>
        </row>
        <row r="5103">
          <cell r="J5103" t="str">
            <v>9789866080142</v>
          </cell>
          <cell r="K5103">
            <v>2011</v>
          </cell>
          <cell r="L5103" t="str">
            <v>416.7</v>
          </cell>
        </row>
        <row r="5104">
          <cell r="J5104" t="str">
            <v>9789866080340</v>
          </cell>
          <cell r="K5104">
            <v>2011</v>
          </cell>
          <cell r="L5104" t="str">
            <v>592.092</v>
          </cell>
        </row>
        <row r="5105">
          <cell r="J5105" t="str">
            <v>9789866080043</v>
          </cell>
          <cell r="K5105">
            <v>2011</v>
          </cell>
          <cell r="L5105" t="str">
            <v>429.12</v>
          </cell>
        </row>
        <row r="5106">
          <cell r="J5106" t="str">
            <v>9789866080104</v>
          </cell>
          <cell r="K5106">
            <v>2011</v>
          </cell>
          <cell r="L5106" t="str">
            <v>295.7</v>
          </cell>
        </row>
        <row r="5107">
          <cell r="J5107" t="str">
            <v>9789866080159</v>
          </cell>
          <cell r="K5107">
            <v>2011</v>
          </cell>
          <cell r="L5107" t="str">
            <v>293.12</v>
          </cell>
        </row>
        <row r="5108">
          <cell r="J5108" t="str">
            <v>9789866080029</v>
          </cell>
          <cell r="K5108">
            <v>2011</v>
          </cell>
          <cell r="L5108" t="str">
            <v>294.1</v>
          </cell>
        </row>
        <row r="5109">
          <cell r="J5109" t="str">
            <v>9789866793967</v>
          </cell>
          <cell r="K5109">
            <v>2011</v>
          </cell>
          <cell r="L5109" t="str">
            <v>294.1</v>
          </cell>
        </row>
        <row r="5110">
          <cell r="J5110" t="str">
            <v>9789866080074</v>
          </cell>
          <cell r="K5110">
            <v>2011</v>
          </cell>
          <cell r="L5110" t="str">
            <v>523.24</v>
          </cell>
        </row>
        <row r="5111">
          <cell r="J5111" t="str">
            <v>9789866080081</v>
          </cell>
          <cell r="K5111">
            <v>2011</v>
          </cell>
          <cell r="L5111" t="str">
            <v>523.24</v>
          </cell>
        </row>
        <row r="5112">
          <cell r="J5112" t="str">
            <v>9789860282917</v>
          </cell>
          <cell r="K5112">
            <v>2011</v>
          </cell>
          <cell r="L5112" t="str">
            <v>733.9</v>
          </cell>
        </row>
        <row r="5113">
          <cell r="J5113" t="str">
            <v>9789860286304</v>
          </cell>
          <cell r="K5113">
            <v>2011</v>
          </cell>
          <cell r="L5113" t="str">
            <v>733.9</v>
          </cell>
        </row>
        <row r="5114">
          <cell r="J5114" t="str">
            <v>9789860273113</v>
          </cell>
          <cell r="K5114">
            <v>2011</v>
          </cell>
          <cell r="L5114" t="str">
            <v>733.6</v>
          </cell>
        </row>
        <row r="5115">
          <cell r="J5115" t="str">
            <v>9789860290257</v>
          </cell>
          <cell r="K5115">
            <v>2011</v>
          </cell>
          <cell r="L5115" t="str">
            <v>552.33</v>
          </cell>
        </row>
        <row r="5116">
          <cell r="J5116" t="str">
            <v>9789860298291</v>
          </cell>
          <cell r="K5116">
            <v>2011</v>
          </cell>
          <cell r="L5116" t="str">
            <v>415.585</v>
          </cell>
        </row>
        <row r="5117">
          <cell r="J5117" t="str">
            <v>9789860305593</v>
          </cell>
          <cell r="K5117">
            <v>2011</v>
          </cell>
          <cell r="L5117" t="str">
            <v>494.1026</v>
          </cell>
        </row>
        <row r="5118">
          <cell r="J5118" t="str">
            <v>9789860304015</v>
          </cell>
          <cell r="K5118">
            <v>2011</v>
          </cell>
          <cell r="L5118" t="str">
            <v>544.38</v>
          </cell>
        </row>
        <row r="5119">
          <cell r="J5119" t="str">
            <v>9789860298864</v>
          </cell>
          <cell r="K5119">
            <v>2011</v>
          </cell>
          <cell r="L5119" t="str">
            <v>733.9</v>
          </cell>
        </row>
        <row r="5120">
          <cell r="J5120" t="str">
            <v>9789860295832</v>
          </cell>
          <cell r="K5120">
            <v>2011</v>
          </cell>
          <cell r="L5120" t="str">
            <v>960.7</v>
          </cell>
        </row>
        <row r="5121">
          <cell r="J5121" t="str">
            <v>9789860302646</v>
          </cell>
          <cell r="K5121">
            <v>2011</v>
          </cell>
          <cell r="L5121" t="str">
            <v>006.6</v>
          </cell>
        </row>
        <row r="5122">
          <cell r="J5122" t="str">
            <v>9789860287035</v>
          </cell>
          <cell r="K5122">
            <v>2011</v>
          </cell>
          <cell r="L5122" t="str">
            <v>547.16</v>
          </cell>
        </row>
        <row r="5123">
          <cell r="J5123" t="str">
            <v>9789860294026</v>
          </cell>
          <cell r="K5123">
            <v>2011</v>
          </cell>
          <cell r="L5123" t="str">
            <v>479.8</v>
          </cell>
        </row>
        <row r="5124">
          <cell r="J5124" t="str">
            <v>9789860292893</v>
          </cell>
          <cell r="K5124">
            <v>2011</v>
          </cell>
          <cell r="L5124" t="str">
            <v>412.133</v>
          </cell>
        </row>
        <row r="5125">
          <cell r="J5125" t="str">
            <v>9789860275902</v>
          </cell>
          <cell r="K5125">
            <v>2011</v>
          </cell>
          <cell r="L5125" t="str">
            <v>367.707</v>
          </cell>
        </row>
        <row r="5126">
          <cell r="J5126" t="str">
            <v>9789860298901</v>
          </cell>
          <cell r="K5126">
            <v>2011</v>
          </cell>
          <cell r="L5126" t="str">
            <v>492.4</v>
          </cell>
        </row>
        <row r="5127">
          <cell r="J5127" t="str">
            <v>9789860268584</v>
          </cell>
          <cell r="K5127">
            <v>2011</v>
          </cell>
          <cell r="L5127" t="str">
            <v>796.6</v>
          </cell>
        </row>
        <row r="5128">
          <cell r="J5128" t="str">
            <v>9789860313147</v>
          </cell>
          <cell r="K5128">
            <v>2011</v>
          </cell>
          <cell r="L5128" t="str">
            <v>412.24</v>
          </cell>
        </row>
        <row r="5129">
          <cell r="J5129" t="str">
            <v>9789867025579</v>
          </cell>
          <cell r="K5129">
            <v>2011</v>
          </cell>
          <cell r="L5129" t="str">
            <v>805.1894</v>
          </cell>
        </row>
        <row r="5130">
          <cell r="J5130" t="str">
            <v>9789867025609</v>
          </cell>
          <cell r="K5130">
            <v>2011</v>
          </cell>
          <cell r="L5130" t="str">
            <v>805.12</v>
          </cell>
        </row>
        <row r="5131">
          <cell r="J5131" t="str">
            <v>9789867025692</v>
          </cell>
          <cell r="K5131">
            <v>2011</v>
          </cell>
          <cell r="L5131" t="str">
            <v>805.1892</v>
          </cell>
        </row>
        <row r="5132">
          <cell r="J5132" t="str">
            <v>9789867025722</v>
          </cell>
          <cell r="K5132">
            <v>2011</v>
          </cell>
          <cell r="L5132" t="str">
            <v>805.1892</v>
          </cell>
        </row>
        <row r="5133">
          <cell r="J5133" t="str">
            <v>9789867025708</v>
          </cell>
          <cell r="K5133">
            <v>2011</v>
          </cell>
          <cell r="L5133" t="str">
            <v>805.1892</v>
          </cell>
        </row>
        <row r="5134">
          <cell r="J5134" t="str">
            <v>9789867025715</v>
          </cell>
          <cell r="K5134">
            <v>2011</v>
          </cell>
          <cell r="L5134" t="str">
            <v>805.1892</v>
          </cell>
        </row>
        <row r="5135">
          <cell r="J5135" t="str">
            <v>9789867025739</v>
          </cell>
          <cell r="K5135">
            <v>2011</v>
          </cell>
          <cell r="L5135" t="str">
            <v>805.1895</v>
          </cell>
        </row>
        <row r="5136">
          <cell r="J5136" t="str">
            <v>9789572061992</v>
          </cell>
          <cell r="K5136">
            <v>2011</v>
          </cell>
          <cell r="L5136" t="str">
            <v>811.7</v>
          </cell>
        </row>
        <row r="5137">
          <cell r="J5137" t="str">
            <v>9789866089039</v>
          </cell>
          <cell r="K5137">
            <v>2011</v>
          </cell>
          <cell r="L5137" t="str">
            <v>121.17</v>
          </cell>
        </row>
        <row r="5138">
          <cell r="J5138" t="str">
            <v>9789866089077</v>
          </cell>
          <cell r="K5138">
            <v>2011</v>
          </cell>
          <cell r="L5138" t="str">
            <v>800.3</v>
          </cell>
        </row>
        <row r="5139">
          <cell r="J5139" t="str">
            <v>9789868645851</v>
          </cell>
          <cell r="K5139">
            <v>2011</v>
          </cell>
          <cell r="L5139" t="str">
            <v>496.5</v>
          </cell>
        </row>
        <row r="5140">
          <cell r="J5140" t="str">
            <v>9789868645844</v>
          </cell>
          <cell r="K5140">
            <v>2011</v>
          </cell>
          <cell r="L5140" t="str">
            <v>292.22</v>
          </cell>
        </row>
        <row r="5141">
          <cell r="J5141" t="str">
            <v>9789866371325</v>
          </cell>
          <cell r="K5141">
            <v>2011</v>
          </cell>
          <cell r="L5141" t="str">
            <v>803.28</v>
          </cell>
        </row>
        <row r="5142">
          <cell r="J5142" t="str">
            <v>9789866372704</v>
          </cell>
          <cell r="K5142">
            <v>2011</v>
          </cell>
          <cell r="L5142" t="str">
            <v>523.313</v>
          </cell>
        </row>
        <row r="5143">
          <cell r="J5143" t="str">
            <v>9789866372698</v>
          </cell>
          <cell r="K5143">
            <v>2011</v>
          </cell>
          <cell r="L5143" t="str">
            <v>802.1839</v>
          </cell>
        </row>
        <row r="5144">
          <cell r="J5144" t="str">
            <v>9789576395291</v>
          </cell>
          <cell r="K5144">
            <v>2011</v>
          </cell>
          <cell r="L5144" t="str">
            <v>802.7</v>
          </cell>
        </row>
        <row r="5145">
          <cell r="J5145" t="str">
            <v>9789576395307</v>
          </cell>
          <cell r="K5145">
            <v>2011</v>
          </cell>
          <cell r="L5145" t="str">
            <v>857.63</v>
          </cell>
        </row>
        <row r="5146">
          <cell r="J5146" t="str">
            <v>9789576395314</v>
          </cell>
          <cell r="K5146">
            <v>2011</v>
          </cell>
          <cell r="L5146" t="str">
            <v>855</v>
          </cell>
        </row>
        <row r="5147">
          <cell r="J5147" t="str">
            <v>9789576395345</v>
          </cell>
          <cell r="K5147">
            <v>2011</v>
          </cell>
          <cell r="L5147" t="str">
            <v>855</v>
          </cell>
        </row>
        <row r="5148">
          <cell r="J5148" t="str">
            <v>9789866232138</v>
          </cell>
          <cell r="K5148">
            <v>2011</v>
          </cell>
          <cell r="L5148" t="str">
            <v>427.16</v>
          </cell>
        </row>
        <row r="5149">
          <cell r="J5149" t="str">
            <v>9789868698505</v>
          </cell>
          <cell r="K5149">
            <v>2011</v>
          </cell>
          <cell r="L5149" t="str">
            <v>413.915</v>
          </cell>
        </row>
        <row r="5150">
          <cell r="J5150" t="str">
            <v>9789866199110</v>
          </cell>
          <cell r="K5150">
            <v>2011</v>
          </cell>
          <cell r="L5150" t="str">
            <v>427.16</v>
          </cell>
        </row>
        <row r="5151">
          <cell r="J5151" t="str">
            <v>9789868698543</v>
          </cell>
          <cell r="K5151">
            <v>2011</v>
          </cell>
          <cell r="L5151" t="str">
            <v>413.99</v>
          </cell>
        </row>
        <row r="5152">
          <cell r="J5152" t="str">
            <v>9789866199202</v>
          </cell>
          <cell r="K5152">
            <v>2011</v>
          </cell>
          <cell r="L5152" t="str">
            <v>427.1</v>
          </cell>
        </row>
        <row r="5153">
          <cell r="J5153" t="str">
            <v>9789866199141</v>
          </cell>
          <cell r="K5153">
            <v>2011</v>
          </cell>
          <cell r="L5153" t="str">
            <v>429.13</v>
          </cell>
        </row>
        <row r="5154">
          <cell r="J5154" t="str">
            <v>9789868759411</v>
          </cell>
          <cell r="K5154">
            <v>2011</v>
          </cell>
          <cell r="L5154" t="str">
            <v>413.915</v>
          </cell>
        </row>
        <row r="5155">
          <cell r="J5155" t="str">
            <v>9789868698598</v>
          </cell>
          <cell r="K5155">
            <v>2011</v>
          </cell>
          <cell r="L5155" t="str">
            <v>413.21</v>
          </cell>
        </row>
        <row r="5156">
          <cell r="J5156" t="str">
            <v>9789866199196</v>
          </cell>
          <cell r="K5156">
            <v>2011</v>
          </cell>
          <cell r="L5156" t="str">
            <v>428.3</v>
          </cell>
        </row>
        <row r="5157">
          <cell r="J5157" t="str">
            <v>9789866199172</v>
          </cell>
          <cell r="K5157">
            <v>2011</v>
          </cell>
          <cell r="L5157" t="str">
            <v>427.16</v>
          </cell>
        </row>
        <row r="5158">
          <cell r="J5158" t="str">
            <v>9789866199134</v>
          </cell>
          <cell r="K5158">
            <v>2011</v>
          </cell>
          <cell r="L5158" t="str">
            <v>427.16</v>
          </cell>
        </row>
        <row r="5159">
          <cell r="J5159" t="str">
            <v>9789866199103</v>
          </cell>
          <cell r="K5159">
            <v>2011</v>
          </cell>
          <cell r="L5159" t="str">
            <v>427.35</v>
          </cell>
        </row>
        <row r="5160">
          <cell r="J5160" t="str">
            <v>9789866232183</v>
          </cell>
          <cell r="K5160">
            <v>2011</v>
          </cell>
          <cell r="L5160" t="str">
            <v>427.1</v>
          </cell>
        </row>
        <row r="5161">
          <cell r="J5161" t="str">
            <v>9789866232152</v>
          </cell>
          <cell r="K5161">
            <v>2011</v>
          </cell>
          <cell r="L5161" t="str">
            <v>427.1</v>
          </cell>
        </row>
        <row r="5162">
          <cell r="J5162" t="str">
            <v>9789866232190</v>
          </cell>
          <cell r="K5162">
            <v>2011</v>
          </cell>
          <cell r="L5162" t="str">
            <v>427.131</v>
          </cell>
        </row>
        <row r="5163">
          <cell r="J5163" t="str">
            <v>9789866232176</v>
          </cell>
          <cell r="K5163">
            <v>2011</v>
          </cell>
          <cell r="L5163" t="str">
            <v>427.1</v>
          </cell>
        </row>
        <row r="5164">
          <cell r="J5164" t="str">
            <v>9789866232169</v>
          </cell>
          <cell r="K5164">
            <v>2011</v>
          </cell>
          <cell r="L5164" t="str">
            <v>427.1</v>
          </cell>
        </row>
        <row r="5165">
          <cell r="J5165" t="str">
            <v>9789866199158</v>
          </cell>
          <cell r="K5165">
            <v>2011</v>
          </cell>
          <cell r="L5165" t="str">
            <v>427.12</v>
          </cell>
        </row>
        <row r="5166">
          <cell r="J5166" t="str">
            <v>9789868759442</v>
          </cell>
          <cell r="K5166">
            <v>2011</v>
          </cell>
          <cell r="L5166" t="str">
            <v>413.21</v>
          </cell>
        </row>
        <row r="5167">
          <cell r="J5167" t="str">
            <v>9789866199165</v>
          </cell>
          <cell r="K5167">
            <v>2011</v>
          </cell>
          <cell r="L5167" t="str">
            <v>427.16</v>
          </cell>
        </row>
        <row r="5168">
          <cell r="J5168" t="str">
            <v>9789866199226</v>
          </cell>
          <cell r="K5168">
            <v>2011</v>
          </cell>
          <cell r="L5168" t="str">
            <v>427.131</v>
          </cell>
        </row>
        <row r="5169">
          <cell r="J5169" t="str">
            <v>9789866232206</v>
          </cell>
          <cell r="K5169">
            <v>2011</v>
          </cell>
          <cell r="L5169" t="str">
            <v>427.1</v>
          </cell>
        </row>
        <row r="5170">
          <cell r="J5170" t="str">
            <v>9789866199257</v>
          </cell>
          <cell r="K5170">
            <v>2011</v>
          </cell>
          <cell r="L5170" t="str">
            <v>427.61</v>
          </cell>
        </row>
        <row r="5171">
          <cell r="J5171" t="str">
            <v>9789866199233</v>
          </cell>
          <cell r="K5171">
            <v>2011</v>
          </cell>
          <cell r="L5171" t="str">
            <v>427.138</v>
          </cell>
        </row>
        <row r="5172">
          <cell r="J5172" t="str">
            <v>9789866199219</v>
          </cell>
          <cell r="K5172">
            <v>2011</v>
          </cell>
          <cell r="L5172" t="str">
            <v>427.133</v>
          </cell>
        </row>
        <row r="5173">
          <cell r="J5173" t="str">
            <v>9789866199189</v>
          </cell>
          <cell r="K5173">
            <v>2011</v>
          </cell>
          <cell r="L5173" t="str">
            <v>411.15</v>
          </cell>
        </row>
        <row r="5174">
          <cell r="J5174" t="str">
            <v>9789866199240</v>
          </cell>
          <cell r="K5174">
            <v>2011</v>
          </cell>
          <cell r="L5174" t="str">
            <v>483.8</v>
          </cell>
        </row>
        <row r="5175">
          <cell r="J5175" t="str">
            <v>9789866199288</v>
          </cell>
          <cell r="K5175">
            <v>2011</v>
          </cell>
          <cell r="L5175" t="str">
            <v>427.1</v>
          </cell>
        </row>
        <row r="5176">
          <cell r="J5176" t="str">
            <v>9789867577696</v>
          </cell>
          <cell r="K5176">
            <v>2011</v>
          </cell>
          <cell r="L5176" t="str">
            <v>416.7</v>
          </cell>
        </row>
        <row r="5177">
          <cell r="J5177" t="str">
            <v>9789867577719</v>
          </cell>
          <cell r="K5177">
            <v>2011</v>
          </cell>
          <cell r="L5177" t="str">
            <v>411.15</v>
          </cell>
        </row>
        <row r="5178">
          <cell r="J5178" t="str">
            <v>9789867577702</v>
          </cell>
          <cell r="K5178">
            <v>2011</v>
          </cell>
          <cell r="L5178" t="str">
            <v>411.3</v>
          </cell>
        </row>
        <row r="5179">
          <cell r="J5179" t="str">
            <v>9789867577740</v>
          </cell>
          <cell r="K5179">
            <v>2011</v>
          </cell>
          <cell r="L5179" t="str">
            <v>418.953</v>
          </cell>
        </row>
        <row r="5180">
          <cell r="J5180" t="str">
            <v>9789866436192</v>
          </cell>
          <cell r="K5180">
            <v>2011</v>
          </cell>
          <cell r="L5180" t="str">
            <v>528.8</v>
          </cell>
        </row>
        <row r="5181">
          <cell r="J5181" t="str">
            <v>9789866436239</v>
          </cell>
          <cell r="K5181">
            <v>2011</v>
          </cell>
          <cell r="L5181" t="str">
            <v>417.8</v>
          </cell>
        </row>
        <row r="5182">
          <cell r="J5182" t="str">
            <v>9789866436178</v>
          </cell>
          <cell r="K5182">
            <v>2011</v>
          </cell>
          <cell r="L5182" t="str">
            <v>224.517</v>
          </cell>
        </row>
        <row r="5183">
          <cell r="J5183" t="str">
            <v>9789866436208</v>
          </cell>
          <cell r="K5183">
            <v>2011</v>
          </cell>
          <cell r="L5183" t="str">
            <v>175.9</v>
          </cell>
        </row>
        <row r="5184">
          <cell r="J5184" t="str">
            <v>9789866436260</v>
          </cell>
          <cell r="K5184">
            <v>2011</v>
          </cell>
          <cell r="L5184" t="str">
            <v>192.1</v>
          </cell>
        </row>
        <row r="5185">
          <cell r="J5185" t="str">
            <v>9799866436123</v>
          </cell>
          <cell r="K5185">
            <v>2011</v>
          </cell>
          <cell r="L5185" t="str">
            <v>192.1</v>
          </cell>
        </row>
        <row r="5186">
          <cell r="J5186" t="str">
            <v>9789866436277</v>
          </cell>
          <cell r="K5186">
            <v>2011</v>
          </cell>
          <cell r="L5186" t="str">
            <v>216.9</v>
          </cell>
        </row>
        <row r="5187">
          <cell r="J5187" t="str">
            <v>9789866436291</v>
          </cell>
          <cell r="K5187">
            <v>2011</v>
          </cell>
          <cell r="L5187" t="str">
            <v>216.9</v>
          </cell>
        </row>
        <row r="5188">
          <cell r="J5188" t="str">
            <v>9789575985479</v>
          </cell>
          <cell r="K5188">
            <v>2011</v>
          </cell>
          <cell r="L5188" t="str">
            <v>225.7</v>
          </cell>
        </row>
        <row r="5189">
          <cell r="J5189" t="str">
            <v>9789575985448</v>
          </cell>
          <cell r="K5189">
            <v>2011</v>
          </cell>
          <cell r="L5189" t="str">
            <v>224.517</v>
          </cell>
        </row>
        <row r="5190">
          <cell r="J5190" t="str">
            <v>9789575985462</v>
          </cell>
          <cell r="K5190">
            <v>2011</v>
          </cell>
          <cell r="L5190" t="str">
            <v>427.31</v>
          </cell>
        </row>
        <row r="5191">
          <cell r="J5191" t="str">
            <v>9789575985455</v>
          </cell>
          <cell r="K5191">
            <v>2011</v>
          </cell>
          <cell r="L5191" t="str">
            <v>225.87</v>
          </cell>
        </row>
        <row r="5192">
          <cell r="J5192" t="str">
            <v>9789575985486</v>
          </cell>
          <cell r="K5192">
            <v>2011</v>
          </cell>
          <cell r="L5192" t="str">
            <v>855</v>
          </cell>
        </row>
        <row r="5193">
          <cell r="J5193" t="str">
            <v>9789575985431</v>
          </cell>
          <cell r="K5193">
            <v>2011</v>
          </cell>
          <cell r="L5193" t="str">
            <v>226.65</v>
          </cell>
        </row>
        <row r="5194">
          <cell r="J5194" t="str">
            <v>9789575985554</v>
          </cell>
          <cell r="K5194">
            <v>2011</v>
          </cell>
          <cell r="L5194" t="str">
            <v>225.7</v>
          </cell>
        </row>
        <row r="5195">
          <cell r="J5195" t="str">
            <v>9789575985516</v>
          </cell>
          <cell r="K5195">
            <v>2011</v>
          </cell>
          <cell r="L5195" t="str">
            <v>224.517</v>
          </cell>
        </row>
        <row r="5196">
          <cell r="J5196" t="str">
            <v>9789575985578</v>
          </cell>
          <cell r="K5196">
            <v>2011</v>
          </cell>
          <cell r="L5196" t="str">
            <v>229.385</v>
          </cell>
        </row>
        <row r="5197">
          <cell r="J5197" t="str">
            <v>9789575985547</v>
          </cell>
          <cell r="K5197">
            <v>2011</v>
          </cell>
          <cell r="L5197" t="str">
            <v>225.87</v>
          </cell>
        </row>
        <row r="5198">
          <cell r="J5198" t="str">
            <v>9789575985509</v>
          </cell>
          <cell r="K5198">
            <v>2011</v>
          </cell>
          <cell r="L5198" t="str">
            <v>224.517</v>
          </cell>
        </row>
        <row r="5199">
          <cell r="J5199" t="str">
            <v>9789575985530</v>
          </cell>
          <cell r="K5199">
            <v>2011</v>
          </cell>
          <cell r="L5199" t="str">
            <v>225.7</v>
          </cell>
        </row>
        <row r="5200">
          <cell r="J5200" t="str">
            <v>9789575985493</v>
          </cell>
          <cell r="K5200">
            <v>2011</v>
          </cell>
          <cell r="L5200" t="str">
            <v>427.31</v>
          </cell>
        </row>
        <row r="5201">
          <cell r="J5201" t="str">
            <v>9789575985622</v>
          </cell>
          <cell r="K5201">
            <v>2011</v>
          </cell>
          <cell r="L5201" t="str">
            <v>987.8</v>
          </cell>
        </row>
        <row r="5202">
          <cell r="J5202" t="str">
            <v>9789575985639</v>
          </cell>
          <cell r="K5202">
            <v>2011</v>
          </cell>
          <cell r="L5202" t="str">
            <v>783.31</v>
          </cell>
        </row>
        <row r="5203">
          <cell r="J5203" t="str">
            <v>9789575985660</v>
          </cell>
          <cell r="K5203">
            <v>2011</v>
          </cell>
          <cell r="L5203" t="str">
            <v>225.7</v>
          </cell>
        </row>
        <row r="5204">
          <cell r="J5204" t="str">
            <v>9789575985592</v>
          </cell>
          <cell r="K5204">
            <v>2011</v>
          </cell>
          <cell r="L5204" t="str">
            <v>220.9208</v>
          </cell>
        </row>
        <row r="5205">
          <cell r="J5205" t="str">
            <v>9789575985691</v>
          </cell>
          <cell r="K5205">
            <v>2011</v>
          </cell>
          <cell r="L5205" t="str">
            <v>427.31</v>
          </cell>
        </row>
        <row r="5206">
          <cell r="J5206" t="str">
            <v>9789575985615</v>
          </cell>
          <cell r="K5206">
            <v>2011</v>
          </cell>
          <cell r="L5206" t="str">
            <v>427.31</v>
          </cell>
        </row>
        <row r="5207">
          <cell r="J5207" t="str">
            <v>9789575985677</v>
          </cell>
          <cell r="K5207">
            <v>2011</v>
          </cell>
          <cell r="L5207" t="str">
            <v>225.7</v>
          </cell>
        </row>
        <row r="5208">
          <cell r="J5208" t="str">
            <v>9789575985608</v>
          </cell>
          <cell r="K5208">
            <v>2011</v>
          </cell>
          <cell r="L5208" t="str">
            <v>224.515</v>
          </cell>
        </row>
        <row r="5209">
          <cell r="J5209" t="str">
            <v>9789575985080</v>
          </cell>
          <cell r="K5209">
            <v>2011</v>
          </cell>
          <cell r="L5209" t="str">
            <v>224.5707</v>
          </cell>
        </row>
        <row r="5210">
          <cell r="J5210" t="str">
            <v>9789575985707</v>
          </cell>
          <cell r="K5210">
            <v>2011</v>
          </cell>
          <cell r="L5210" t="str">
            <v>226.6</v>
          </cell>
        </row>
        <row r="5211">
          <cell r="J5211" t="str">
            <v>9789866544576</v>
          </cell>
          <cell r="K5211">
            <v>2011</v>
          </cell>
          <cell r="L5211" t="str">
            <v>859.6</v>
          </cell>
        </row>
        <row r="5212">
          <cell r="J5212" t="str">
            <v>9789866544606</v>
          </cell>
          <cell r="K5212">
            <v>2011</v>
          </cell>
          <cell r="L5212" t="str">
            <v>859.6</v>
          </cell>
        </row>
        <row r="5213">
          <cell r="J5213" t="str">
            <v>9789866544514</v>
          </cell>
          <cell r="K5213">
            <v>2011</v>
          </cell>
          <cell r="L5213" t="str">
            <v>859.6</v>
          </cell>
        </row>
        <row r="5214">
          <cell r="J5214" t="str">
            <v>9789866544521</v>
          </cell>
          <cell r="K5214">
            <v>2011</v>
          </cell>
          <cell r="L5214" t="str">
            <v>859.6</v>
          </cell>
        </row>
        <row r="5215">
          <cell r="J5215" t="str">
            <v>9789866544545</v>
          </cell>
          <cell r="K5215">
            <v>2011</v>
          </cell>
          <cell r="L5215" t="str">
            <v>859.6</v>
          </cell>
        </row>
        <row r="5216">
          <cell r="J5216" t="str">
            <v>9789866544552</v>
          </cell>
          <cell r="K5216">
            <v>2011</v>
          </cell>
          <cell r="L5216" t="str">
            <v>859.6</v>
          </cell>
        </row>
        <row r="5217">
          <cell r="J5217" t="str">
            <v>9789866544583</v>
          </cell>
          <cell r="K5217">
            <v>2011</v>
          </cell>
          <cell r="L5217" t="str">
            <v>859.6</v>
          </cell>
        </row>
        <row r="5218">
          <cell r="J5218" t="str">
            <v>9789866544590</v>
          </cell>
          <cell r="K5218">
            <v>2011</v>
          </cell>
          <cell r="L5218" t="str">
            <v>859.6</v>
          </cell>
        </row>
        <row r="5219">
          <cell r="J5219" t="str">
            <v>9789866544613</v>
          </cell>
          <cell r="K5219">
            <v>2011</v>
          </cell>
          <cell r="L5219" t="str">
            <v>859.6</v>
          </cell>
        </row>
        <row r="5220">
          <cell r="J5220" t="str">
            <v>9789866544637</v>
          </cell>
          <cell r="K5220">
            <v>2011</v>
          </cell>
          <cell r="L5220" t="str">
            <v>859.6</v>
          </cell>
        </row>
        <row r="5221">
          <cell r="J5221" t="str">
            <v>9789866544828</v>
          </cell>
          <cell r="K5221">
            <v>2011</v>
          </cell>
          <cell r="L5221" t="str">
            <v>859.6</v>
          </cell>
        </row>
        <row r="5222">
          <cell r="J5222" t="str">
            <v>9789866544811</v>
          </cell>
          <cell r="K5222">
            <v>2011</v>
          </cell>
          <cell r="L5222" t="str">
            <v>859.6</v>
          </cell>
        </row>
        <row r="5223">
          <cell r="J5223" t="str">
            <v>9789866544804</v>
          </cell>
          <cell r="K5223">
            <v>2011</v>
          </cell>
          <cell r="L5223" t="str">
            <v>859.6</v>
          </cell>
        </row>
        <row r="5224">
          <cell r="J5224" t="str">
            <v>9789866544675</v>
          </cell>
          <cell r="K5224">
            <v>2011</v>
          </cell>
          <cell r="L5224" t="str">
            <v>859.6</v>
          </cell>
        </row>
        <row r="5225">
          <cell r="J5225" t="str">
            <v>9789866544699</v>
          </cell>
          <cell r="K5225">
            <v>2011</v>
          </cell>
          <cell r="L5225" t="str">
            <v>859.6</v>
          </cell>
        </row>
        <row r="5226">
          <cell r="J5226" t="str">
            <v>9789866544781</v>
          </cell>
          <cell r="K5226">
            <v>2011</v>
          </cell>
          <cell r="L5226" t="str">
            <v>859.6</v>
          </cell>
        </row>
        <row r="5227">
          <cell r="J5227" t="str">
            <v>9789866544798</v>
          </cell>
          <cell r="K5227">
            <v>2011</v>
          </cell>
          <cell r="L5227" t="str">
            <v>859.6</v>
          </cell>
        </row>
        <row r="5228">
          <cell r="J5228" t="str">
            <v>9789866544651</v>
          </cell>
          <cell r="K5228">
            <v>2011</v>
          </cell>
          <cell r="L5228" t="str">
            <v>859.6</v>
          </cell>
        </row>
        <row r="5229">
          <cell r="J5229" t="str">
            <v>9789868701519</v>
          </cell>
          <cell r="K5229">
            <v>2011</v>
          </cell>
          <cell r="L5229" t="str">
            <v>554.89023</v>
          </cell>
        </row>
        <row r="5230">
          <cell r="J5230" t="str">
            <v>9789868701502</v>
          </cell>
          <cell r="K5230">
            <v>2011</v>
          </cell>
          <cell r="L5230" t="str">
            <v>554.89</v>
          </cell>
        </row>
        <row r="5231">
          <cell r="J5231" t="str">
            <v>9789578418561</v>
          </cell>
          <cell r="K5231">
            <v>2011</v>
          </cell>
          <cell r="L5231" t="str">
            <v>554.133</v>
          </cell>
        </row>
        <row r="5232">
          <cell r="J5232" t="str">
            <v>9789578418554</v>
          </cell>
          <cell r="K5232">
            <v>2011</v>
          </cell>
          <cell r="L5232" t="str">
            <v>554.89023</v>
          </cell>
        </row>
        <row r="5233">
          <cell r="J5233" t="str">
            <v>9789866216893</v>
          </cell>
          <cell r="K5233">
            <v>2011</v>
          </cell>
          <cell r="L5233" t="str">
            <v>859.7</v>
          </cell>
        </row>
        <row r="5234">
          <cell r="J5234" t="str">
            <v>9789866216879</v>
          </cell>
          <cell r="K5234">
            <v>2011</v>
          </cell>
          <cell r="L5234" t="str">
            <v>855</v>
          </cell>
        </row>
        <row r="5235">
          <cell r="J5235" t="str">
            <v>9789866216923</v>
          </cell>
          <cell r="K5235">
            <v>2011</v>
          </cell>
          <cell r="L5235" t="str">
            <v>121.317</v>
          </cell>
        </row>
        <row r="5236">
          <cell r="J5236" t="str">
            <v>9789866216763</v>
          </cell>
          <cell r="K5236">
            <v>2011</v>
          </cell>
          <cell r="L5236" t="str">
            <v>857.7</v>
          </cell>
        </row>
        <row r="5237">
          <cell r="J5237" t="str">
            <v>9789866216930</v>
          </cell>
          <cell r="K5237">
            <v>2011</v>
          </cell>
          <cell r="L5237" t="str">
            <v>855</v>
          </cell>
        </row>
        <row r="5238">
          <cell r="J5238" t="str">
            <v>9789866111037</v>
          </cell>
          <cell r="K5238">
            <v>2011</v>
          </cell>
          <cell r="L5238" t="str">
            <v>294</v>
          </cell>
        </row>
        <row r="5239">
          <cell r="J5239" t="str">
            <v>9789866216954</v>
          </cell>
          <cell r="K5239">
            <v>2011</v>
          </cell>
          <cell r="L5239" t="str">
            <v>855</v>
          </cell>
        </row>
        <row r="5240">
          <cell r="J5240" t="str">
            <v>9789866216787</v>
          </cell>
          <cell r="K5240">
            <v>2011</v>
          </cell>
          <cell r="L5240" t="str">
            <v>496.51</v>
          </cell>
        </row>
        <row r="5241">
          <cell r="J5241" t="str">
            <v>9789866216671</v>
          </cell>
          <cell r="K5241">
            <v>2011</v>
          </cell>
          <cell r="L5241" t="str">
            <v>803.28</v>
          </cell>
        </row>
        <row r="5242">
          <cell r="J5242" t="str">
            <v>9789866047459</v>
          </cell>
          <cell r="K5242">
            <v>2011</v>
          </cell>
          <cell r="L5242" t="str">
            <v>859.6</v>
          </cell>
        </row>
        <row r="5243">
          <cell r="J5243" t="str">
            <v>9789866047114</v>
          </cell>
          <cell r="K5243">
            <v>2011</v>
          </cell>
          <cell r="L5243" t="str">
            <v>855</v>
          </cell>
        </row>
        <row r="5244">
          <cell r="J5244" t="str">
            <v>9789866378454</v>
          </cell>
          <cell r="K5244">
            <v>2011</v>
          </cell>
          <cell r="L5244" t="str">
            <v>575.87</v>
          </cell>
        </row>
        <row r="5245">
          <cell r="J5245" t="str">
            <v>9789866378508</v>
          </cell>
          <cell r="K5245">
            <v>2011</v>
          </cell>
          <cell r="L5245" t="str">
            <v>418.9</v>
          </cell>
        </row>
        <row r="5246">
          <cell r="J5246" t="str">
            <v>9789866378522</v>
          </cell>
          <cell r="K5246">
            <v>2011</v>
          </cell>
          <cell r="L5246" t="str">
            <v>563.7</v>
          </cell>
        </row>
        <row r="5247">
          <cell r="J5247" t="str">
            <v>9789867599445</v>
          </cell>
          <cell r="K5247">
            <v>2011</v>
          </cell>
          <cell r="L5247" t="str">
            <v>547.4</v>
          </cell>
        </row>
        <row r="5248">
          <cell r="J5248" t="str">
            <v>9789867599421</v>
          </cell>
          <cell r="K5248">
            <v>2011</v>
          </cell>
          <cell r="L5248" t="str">
            <v>547.07</v>
          </cell>
        </row>
        <row r="5249">
          <cell r="J5249" t="str">
            <v>EBK9900000131</v>
          </cell>
          <cell r="K5249">
            <v>2011</v>
          </cell>
          <cell r="L5249" t="str">
            <v>520</v>
          </cell>
        </row>
        <row r="5250">
          <cell r="J5250" t="str">
            <v>9789868671324</v>
          </cell>
          <cell r="K5250">
            <v>2011</v>
          </cell>
          <cell r="L5250" t="str">
            <v>520</v>
          </cell>
        </row>
        <row r="5251">
          <cell r="J5251" t="str">
            <v>9789868671317</v>
          </cell>
          <cell r="K5251">
            <v>2011</v>
          </cell>
          <cell r="L5251" t="str">
            <v>857.7</v>
          </cell>
        </row>
        <row r="5252">
          <cell r="J5252" t="str">
            <v>9789993731177</v>
          </cell>
          <cell r="K5252">
            <v>2011</v>
          </cell>
          <cell r="L5252" t="str">
            <v>020.7</v>
          </cell>
        </row>
        <row r="5253">
          <cell r="J5253" t="str">
            <v>9789868738119</v>
          </cell>
          <cell r="K5253">
            <v>2011</v>
          </cell>
          <cell r="L5253" t="str">
            <v>438.0933</v>
          </cell>
        </row>
        <row r="5254">
          <cell r="J5254" t="str">
            <v>9789868738102</v>
          </cell>
          <cell r="K5254">
            <v>2011</v>
          </cell>
          <cell r="L5254" t="str">
            <v>554.51</v>
          </cell>
        </row>
        <row r="5255">
          <cell r="J5255" t="str">
            <v>9789868295599</v>
          </cell>
          <cell r="K5255">
            <v>2011</v>
          </cell>
          <cell r="L5255" t="str">
            <v>445.97</v>
          </cell>
        </row>
        <row r="5256">
          <cell r="J5256" t="str">
            <v>9789868295582</v>
          </cell>
          <cell r="K5256">
            <v>2011</v>
          </cell>
          <cell r="L5256" t="str">
            <v>431.25</v>
          </cell>
        </row>
        <row r="5257">
          <cell r="J5257" t="str">
            <v>9789578189935</v>
          </cell>
          <cell r="K5257">
            <v>2011</v>
          </cell>
          <cell r="L5257" t="str">
            <v>427.1</v>
          </cell>
        </row>
        <row r="5258">
          <cell r="J5258" t="str">
            <v>9789868574687</v>
          </cell>
          <cell r="K5258">
            <v>2011</v>
          </cell>
          <cell r="L5258" t="str">
            <v>541.83</v>
          </cell>
        </row>
        <row r="5259">
          <cell r="J5259" t="str">
            <v>9789578189881</v>
          </cell>
          <cell r="K5259">
            <v>2011</v>
          </cell>
          <cell r="L5259" t="str">
            <v>992.2</v>
          </cell>
        </row>
        <row r="5260">
          <cell r="J5260" t="str">
            <v>9789578189836</v>
          </cell>
          <cell r="K5260">
            <v>2011</v>
          </cell>
          <cell r="L5260" t="str">
            <v>489.2</v>
          </cell>
        </row>
        <row r="5261">
          <cell r="J5261" t="str">
            <v>4711481759085</v>
          </cell>
          <cell r="K5261">
            <v>2011</v>
          </cell>
          <cell r="L5261" t="str">
            <v>420</v>
          </cell>
        </row>
        <row r="5262">
          <cell r="J5262" t="str">
            <v>4711481759443</v>
          </cell>
          <cell r="K5262">
            <v>2011</v>
          </cell>
          <cell r="L5262" t="str">
            <v>420</v>
          </cell>
        </row>
        <row r="5263">
          <cell r="J5263" t="str">
            <v>4711481759788</v>
          </cell>
          <cell r="K5263">
            <v>2011</v>
          </cell>
          <cell r="L5263" t="str">
            <v>420</v>
          </cell>
        </row>
        <row r="5264">
          <cell r="J5264" t="str">
            <v>9789868289410</v>
          </cell>
          <cell r="K5264">
            <v>2011</v>
          </cell>
          <cell r="L5264" t="str">
            <v>420</v>
          </cell>
        </row>
        <row r="5265">
          <cell r="J5265" t="str">
            <v>4711481759849</v>
          </cell>
          <cell r="K5265">
            <v>2011</v>
          </cell>
          <cell r="L5265" t="str">
            <v>990</v>
          </cell>
        </row>
        <row r="5266">
          <cell r="J5266" t="str">
            <v>4711481759962</v>
          </cell>
          <cell r="K5266">
            <v>2011</v>
          </cell>
          <cell r="L5266" t="str">
            <v>420</v>
          </cell>
        </row>
        <row r="5267">
          <cell r="J5267" t="str">
            <v>4711481750587</v>
          </cell>
          <cell r="K5267">
            <v>2011</v>
          </cell>
          <cell r="L5267" t="str">
            <v>426.7</v>
          </cell>
        </row>
        <row r="5268">
          <cell r="J5268" t="str">
            <v>9789866487989</v>
          </cell>
          <cell r="K5268">
            <v>2011</v>
          </cell>
          <cell r="L5268" t="str">
            <v>426.9</v>
          </cell>
        </row>
        <row r="5269">
          <cell r="J5269" t="str">
            <v>9789866487798</v>
          </cell>
          <cell r="K5269">
            <v>2011</v>
          </cell>
          <cell r="L5269" t="str">
            <v>292.22</v>
          </cell>
        </row>
        <row r="5270">
          <cell r="J5270" t="str">
            <v>9789866487804</v>
          </cell>
          <cell r="K5270">
            <v>2011</v>
          </cell>
          <cell r="L5270" t="str">
            <v>292.22</v>
          </cell>
        </row>
        <row r="5271">
          <cell r="J5271" t="str">
            <v>9789866487835</v>
          </cell>
          <cell r="K5271">
            <v>2011</v>
          </cell>
          <cell r="L5271" t="str">
            <v>292.22</v>
          </cell>
        </row>
        <row r="5272">
          <cell r="J5272" t="str">
            <v>9789866487774</v>
          </cell>
          <cell r="K5272">
            <v>2011</v>
          </cell>
          <cell r="L5272" t="str">
            <v>292.22</v>
          </cell>
        </row>
        <row r="5273">
          <cell r="J5273" t="str">
            <v>9789866487729</v>
          </cell>
          <cell r="K5273">
            <v>2011</v>
          </cell>
          <cell r="L5273" t="str">
            <v>292.22</v>
          </cell>
        </row>
        <row r="5274">
          <cell r="J5274" t="str">
            <v>9789866487736</v>
          </cell>
          <cell r="K5274">
            <v>2011</v>
          </cell>
          <cell r="L5274" t="str">
            <v>292.22</v>
          </cell>
        </row>
        <row r="5275">
          <cell r="J5275" t="str">
            <v>9789866487811</v>
          </cell>
          <cell r="K5275">
            <v>2011</v>
          </cell>
          <cell r="L5275" t="str">
            <v>292.22</v>
          </cell>
        </row>
        <row r="5276">
          <cell r="J5276" t="str">
            <v>9789866487750</v>
          </cell>
          <cell r="K5276">
            <v>2011</v>
          </cell>
          <cell r="L5276" t="str">
            <v>292.22</v>
          </cell>
        </row>
        <row r="5277">
          <cell r="J5277" t="str">
            <v>9789866487767</v>
          </cell>
          <cell r="K5277">
            <v>2011</v>
          </cell>
          <cell r="L5277" t="str">
            <v>292.22</v>
          </cell>
        </row>
        <row r="5278">
          <cell r="J5278" t="str">
            <v>9789866487743</v>
          </cell>
          <cell r="K5278">
            <v>2011</v>
          </cell>
          <cell r="L5278" t="str">
            <v>292.22</v>
          </cell>
        </row>
        <row r="5279">
          <cell r="J5279" t="str">
            <v>9789866487842</v>
          </cell>
          <cell r="K5279">
            <v>2011</v>
          </cell>
          <cell r="L5279" t="str">
            <v>292.22</v>
          </cell>
        </row>
        <row r="5280">
          <cell r="J5280" t="str">
            <v>9789866487828</v>
          </cell>
          <cell r="K5280">
            <v>2011</v>
          </cell>
          <cell r="L5280" t="str">
            <v>292.22</v>
          </cell>
        </row>
        <row r="5281">
          <cell r="J5281" t="str">
            <v>9789866365454</v>
          </cell>
          <cell r="K5281">
            <v>2011</v>
          </cell>
          <cell r="L5281" t="str">
            <v>803.28</v>
          </cell>
        </row>
        <row r="5282">
          <cell r="J5282" t="str">
            <v>9789575748500</v>
          </cell>
          <cell r="K5282">
            <v>2011</v>
          </cell>
          <cell r="L5282" t="str">
            <v>628</v>
          </cell>
        </row>
        <row r="5283">
          <cell r="J5283" t="str">
            <v>9789575748487</v>
          </cell>
          <cell r="K5283">
            <v>2011</v>
          </cell>
          <cell r="L5283" t="str">
            <v>859.6</v>
          </cell>
        </row>
        <row r="5284">
          <cell r="J5284" t="str">
            <v>9789575748517</v>
          </cell>
          <cell r="K5284">
            <v>2011</v>
          </cell>
          <cell r="L5284" t="str">
            <v>523.313</v>
          </cell>
        </row>
        <row r="5285">
          <cell r="J5285" t="str">
            <v>9789575748425</v>
          </cell>
          <cell r="K5285">
            <v>2011</v>
          </cell>
          <cell r="L5285" t="str">
            <v>811.9</v>
          </cell>
        </row>
        <row r="5286">
          <cell r="J5286" t="str">
            <v>9789575748449</v>
          </cell>
          <cell r="K5286">
            <v>2011</v>
          </cell>
          <cell r="L5286" t="str">
            <v>859.6</v>
          </cell>
        </row>
        <row r="5287">
          <cell r="J5287" t="str">
            <v>9789575748272</v>
          </cell>
          <cell r="K5287">
            <v>2011</v>
          </cell>
          <cell r="L5287" t="str">
            <v>859.6</v>
          </cell>
        </row>
        <row r="5288">
          <cell r="J5288" t="str">
            <v>9789866152146</v>
          </cell>
          <cell r="K5288">
            <v>2011</v>
          </cell>
          <cell r="L5288" t="str">
            <v>191.9</v>
          </cell>
        </row>
        <row r="5289">
          <cell r="J5289" t="str">
            <v>9789866152078</v>
          </cell>
          <cell r="K5289">
            <v>2011</v>
          </cell>
          <cell r="L5289" t="str">
            <v>192.1</v>
          </cell>
        </row>
        <row r="5290">
          <cell r="J5290" t="str">
            <v>9789866152115</v>
          </cell>
          <cell r="K5290">
            <v>2011</v>
          </cell>
          <cell r="L5290" t="str">
            <v>177.2</v>
          </cell>
        </row>
        <row r="5291">
          <cell r="J5291" t="str">
            <v>9789866152085</v>
          </cell>
          <cell r="K5291">
            <v>2011</v>
          </cell>
          <cell r="L5291" t="str">
            <v>427.1</v>
          </cell>
        </row>
        <row r="5292">
          <cell r="J5292" t="str">
            <v>9789866234187</v>
          </cell>
          <cell r="K5292">
            <v>2011</v>
          </cell>
          <cell r="L5292" t="str">
            <v>857.7</v>
          </cell>
        </row>
        <row r="5293">
          <cell r="J5293" t="str">
            <v>9789866234194</v>
          </cell>
          <cell r="K5293">
            <v>2011</v>
          </cell>
          <cell r="L5293" t="str">
            <v>857.7</v>
          </cell>
        </row>
        <row r="5294">
          <cell r="J5294" t="str">
            <v>9789866152092</v>
          </cell>
          <cell r="K5294">
            <v>2011</v>
          </cell>
          <cell r="L5294" t="str">
            <v>411.1</v>
          </cell>
        </row>
        <row r="5295">
          <cell r="J5295" t="str">
            <v>9789866152153</v>
          </cell>
          <cell r="K5295">
            <v>2011</v>
          </cell>
          <cell r="L5295" t="str">
            <v>413.241</v>
          </cell>
        </row>
        <row r="5296">
          <cell r="J5296" t="str">
            <v>9789866234170</v>
          </cell>
          <cell r="K5296">
            <v>2011</v>
          </cell>
          <cell r="L5296" t="str">
            <v>627.6</v>
          </cell>
        </row>
        <row r="5297">
          <cell r="J5297" t="str">
            <v>9789866234156</v>
          </cell>
          <cell r="K5297">
            <v>2011</v>
          </cell>
          <cell r="L5297" t="str">
            <v>857.7</v>
          </cell>
        </row>
        <row r="5298">
          <cell r="J5298" t="str">
            <v>9789866152160</v>
          </cell>
          <cell r="K5298">
            <v>2011</v>
          </cell>
          <cell r="L5298" t="str">
            <v>191.9</v>
          </cell>
        </row>
        <row r="5299">
          <cell r="J5299" t="str">
            <v>9789866152139</v>
          </cell>
          <cell r="K5299">
            <v>2011</v>
          </cell>
          <cell r="L5299" t="str">
            <v>191.9</v>
          </cell>
        </row>
        <row r="5300">
          <cell r="J5300" t="str">
            <v>9789866152238</v>
          </cell>
          <cell r="K5300">
            <v>2011</v>
          </cell>
          <cell r="L5300" t="str">
            <v>191.9</v>
          </cell>
        </row>
        <row r="5301">
          <cell r="J5301" t="str">
            <v>9789866152269</v>
          </cell>
          <cell r="K5301">
            <v>2011</v>
          </cell>
          <cell r="L5301" t="str">
            <v>177.2</v>
          </cell>
        </row>
        <row r="5302">
          <cell r="J5302" t="str">
            <v>9789866152221</v>
          </cell>
          <cell r="K5302">
            <v>2011</v>
          </cell>
          <cell r="L5302" t="str">
            <v>411.1</v>
          </cell>
        </row>
        <row r="5303">
          <cell r="J5303" t="str">
            <v>9789866152122</v>
          </cell>
          <cell r="K5303">
            <v>2011</v>
          </cell>
          <cell r="L5303" t="str">
            <v>494.35</v>
          </cell>
        </row>
        <row r="5304">
          <cell r="J5304" t="str">
            <v>9789866152191</v>
          </cell>
          <cell r="K5304">
            <v>2011</v>
          </cell>
          <cell r="L5304" t="str">
            <v>494.35</v>
          </cell>
        </row>
        <row r="5305">
          <cell r="J5305" t="str">
            <v>9789866234293</v>
          </cell>
          <cell r="K5305">
            <v>2011</v>
          </cell>
          <cell r="L5305" t="str">
            <v>733.9</v>
          </cell>
        </row>
        <row r="5306">
          <cell r="J5306" t="str">
            <v>9789866234255</v>
          </cell>
          <cell r="K5306">
            <v>2011</v>
          </cell>
          <cell r="L5306" t="str">
            <v>610.9</v>
          </cell>
        </row>
        <row r="5307">
          <cell r="J5307" t="str">
            <v>9789866234217</v>
          </cell>
          <cell r="K5307">
            <v>2011</v>
          </cell>
          <cell r="L5307" t="str">
            <v>857.7</v>
          </cell>
        </row>
        <row r="5308">
          <cell r="J5308" t="str">
            <v>9789866234286</v>
          </cell>
          <cell r="K5308">
            <v>2011</v>
          </cell>
          <cell r="L5308" t="str">
            <v>874.57</v>
          </cell>
        </row>
        <row r="5309">
          <cell r="J5309" t="str">
            <v>9789866152306</v>
          </cell>
          <cell r="K5309">
            <v>2011</v>
          </cell>
          <cell r="L5309" t="str">
            <v>494.2</v>
          </cell>
        </row>
        <row r="5310">
          <cell r="J5310" t="str">
            <v>9789866152283</v>
          </cell>
          <cell r="K5310">
            <v>2011</v>
          </cell>
          <cell r="L5310" t="str">
            <v>538.44026</v>
          </cell>
        </row>
        <row r="5311">
          <cell r="J5311" t="str">
            <v>9789866152184</v>
          </cell>
          <cell r="K5311">
            <v>2011</v>
          </cell>
          <cell r="L5311" t="str">
            <v>427.43</v>
          </cell>
        </row>
        <row r="5312">
          <cell r="J5312" t="str">
            <v>9789866345630</v>
          </cell>
          <cell r="K5312">
            <v>2011</v>
          </cell>
          <cell r="L5312" t="str">
            <v>857.7</v>
          </cell>
        </row>
        <row r="5313">
          <cell r="J5313" t="str">
            <v>9789868543089</v>
          </cell>
          <cell r="K5313">
            <v>2011</v>
          </cell>
          <cell r="L5313" t="str">
            <v>572.907</v>
          </cell>
        </row>
        <row r="5314">
          <cell r="J5314" t="str">
            <v>9789866308079</v>
          </cell>
          <cell r="K5314">
            <v>2011</v>
          </cell>
          <cell r="L5314" t="str">
            <v>296.5</v>
          </cell>
        </row>
        <row r="5315">
          <cell r="J5315" t="str">
            <v>9789868654020</v>
          </cell>
          <cell r="K5315">
            <v>2011</v>
          </cell>
          <cell r="L5315" t="str">
            <v>427.31</v>
          </cell>
        </row>
        <row r="5316">
          <cell r="J5316" t="str">
            <v>9789868654037</v>
          </cell>
          <cell r="K5316">
            <v>2011</v>
          </cell>
          <cell r="L5316" t="str">
            <v>427.16</v>
          </cell>
        </row>
        <row r="5317">
          <cell r="J5317" t="str">
            <v>9789868654051</v>
          </cell>
          <cell r="K5317">
            <v>2011</v>
          </cell>
          <cell r="L5317" t="str">
            <v>413.98</v>
          </cell>
        </row>
        <row r="5318">
          <cell r="J5318" t="str">
            <v>9789868654044</v>
          </cell>
          <cell r="K5318">
            <v>2011</v>
          </cell>
          <cell r="L5318" t="str">
            <v>293.4</v>
          </cell>
        </row>
        <row r="5319">
          <cell r="J5319" t="str">
            <v>9789868654075</v>
          </cell>
          <cell r="K5319">
            <v>2011</v>
          </cell>
          <cell r="L5319" t="str">
            <v>293.1</v>
          </cell>
        </row>
        <row r="5320">
          <cell r="J5320" t="str">
            <v>9789868654068</v>
          </cell>
          <cell r="K5320">
            <v>2011</v>
          </cell>
          <cell r="L5320" t="str">
            <v>293.1</v>
          </cell>
        </row>
        <row r="5321">
          <cell r="J5321" t="str">
            <v>9789868654099</v>
          </cell>
          <cell r="K5321">
            <v>2011</v>
          </cell>
          <cell r="L5321" t="str">
            <v>538.52</v>
          </cell>
        </row>
        <row r="5322">
          <cell r="J5322" t="str">
            <v>9789868765115</v>
          </cell>
          <cell r="K5322">
            <v>2011</v>
          </cell>
          <cell r="L5322" t="str">
            <v>293</v>
          </cell>
        </row>
        <row r="5323">
          <cell r="J5323" t="str">
            <v>9789868765108</v>
          </cell>
          <cell r="K5323">
            <v>2011</v>
          </cell>
          <cell r="L5323" t="str">
            <v>293.1</v>
          </cell>
        </row>
        <row r="5324">
          <cell r="J5324" t="str">
            <v>9789868765122</v>
          </cell>
          <cell r="K5324">
            <v>2011</v>
          </cell>
          <cell r="L5324" t="str">
            <v>293.4</v>
          </cell>
        </row>
        <row r="5325">
          <cell r="J5325" t="str">
            <v>9789866299094</v>
          </cell>
          <cell r="K5325">
            <v>2011</v>
          </cell>
          <cell r="L5325" t="str">
            <v>856.8</v>
          </cell>
        </row>
        <row r="5326">
          <cell r="J5326" t="str">
            <v>9789866517297</v>
          </cell>
          <cell r="K5326">
            <v>2011</v>
          </cell>
          <cell r="L5326" t="str">
            <v>494.35</v>
          </cell>
        </row>
        <row r="5327">
          <cell r="J5327" t="str">
            <v>9789866517273</v>
          </cell>
          <cell r="K5327">
            <v>2011</v>
          </cell>
          <cell r="L5327" t="str">
            <v>176.54</v>
          </cell>
        </row>
        <row r="5328">
          <cell r="J5328" t="str">
            <v>9789868407091</v>
          </cell>
          <cell r="K5328">
            <v>2011</v>
          </cell>
          <cell r="L5328" t="str">
            <v>176.51</v>
          </cell>
        </row>
        <row r="5329">
          <cell r="J5329" t="str">
            <v>9789866299070</v>
          </cell>
          <cell r="K5329">
            <v>2011</v>
          </cell>
          <cell r="L5329" t="str">
            <v>411.1</v>
          </cell>
        </row>
        <row r="5330">
          <cell r="J5330" t="str">
            <v>9789868704404</v>
          </cell>
          <cell r="K5330">
            <v>2011</v>
          </cell>
          <cell r="L5330" t="str">
            <v>802.82</v>
          </cell>
        </row>
        <row r="5331">
          <cell r="J5331" t="str">
            <v>9789868704428</v>
          </cell>
          <cell r="K5331">
            <v>2011</v>
          </cell>
          <cell r="L5331" t="str">
            <v>802.29</v>
          </cell>
        </row>
        <row r="5332">
          <cell r="J5332" t="str">
            <v>9789868704435</v>
          </cell>
          <cell r="K5332">
            <v>2011</v>
          </cell>
          <cell r="L5332" t="str">
            <v>802.35</v>
          </cell>
        </row>
        <row r="5333">
          <cell r="J5333" t="str">
            <v>9789868704411</v>
          </cell>
          <cell r="K5333">
            <v>2011</v>
          </cell>
          <cell r="L5333" t="str">
            <v>802.182</v>
          </cell>
        </row>
        <row r="5334">
          <cell r="J5334" t="str">
            <v>9789866517327</v>
          </cell>
          <cell r="K5334">
            <v>2011</v>
          </cell>
          <cell r="L5334" t="str">
            <v>494.35</v>
          </cell>
        </row>
        <row r="5335">
          <cell r="J5335" t="str">
            <v>9789866517310</v>
          </cell>
          <cell r="K5335">
            <v>2011</v>
          </cell>
          <cell r="L5335" t="str">
            <v>494.35022</v>
          </cell>
        </row>
        <row r="5336">
          <cell r="J5336" t="str">
            <v>9789866517303</v>
          </cell>
          <cell r="K5336">
            <v>2011</v>
          </cell>
          <cell r="L5336" t="str">
            <v>785.28</v>
          </cell>
        </row>
        <row r="5337">
          <cell r="J5337" t="str">
            <v>9789866517334</v>
          </cell>
          <cell r="K5337">
            <v>2011</v>
          </cell>
          <cell r="L5337" t="str">
            <v>544.7</v>
          </cell>
        </row>
        <row r="5338">
          <cell r="J5338" t="str">
            <v>9789866517341</v>
          </cell>
          <cell r="K5338">
            <v>2011</v>
          </cell>
          <cell r="L5338" t="str">
            <v>177.3</v>
          </cell>
        </row>
        <row r="5339">
          <cell r="J5339" t="str">
            <v>9789866299117</v>
          </cell>
          <cell r="K5339">
            <v>2011</v>
          </cell>
          <cell r="L5339" t="str">
            <v>177.3</v>
          </cell>
        </row>
        <row r="5340">
          <cell r="J5340" t="str">
            <v>9789866299100</v>
          </cell>
          <cell r="K5340">
            <v>2011</v>
          </cell>
          <cell r="L5340" t="str">
            <v>544.7</v>
          </cell>
        </row>
        <row r="5341">
          <cell r="J5341" t="str">
            <v>9789866299148</v>
          </cell>
          <cell r="K5341">
            <v>2011</v>
          </cell>
          <cell r="L5341" t="str">
            <v>544.31</v>
          </cell>
        </row>
        <row r="5342">
          <cell r="J5342" t="str">
            <v>9789866517389</v>
          </cell>
          <cell r="K5342">
            <v>2011</v>
          </cell>
          <cell r="L5342" t="str">
            <v>484.67</v>
          </cell>
        </row>
        <row r="5343">
          <cell r="J5343" t="str">
            <v>9789866299162</v>
          </cell>
          <cell r="K5343">
            <v>2011</v>
          </cell>
          <cell r="L5343" t="str">
            <v>494.35</v>
          </cell>
        </row>
        <row r="5344">
          <cell r="J5344" t="str">
            <v>9789866299179</v>
          </cell>
          <cell r="K5344">
            <v>2011</v>
          </cell>
          <cell r="L5344" t="str">
            <v>177.2</v>
          </cell>
        </row>
        <row r="5345">
          <cell r="J5345" t="str">
            <v>9789866517365</v>
          </cell>
          <cell r="K5345">
            <v>2011</v>
          </cell>
          <cell r="L5345" t="str">
            <v>191.9</v>
          </cell>
        </row>
        <row r="5346">
          <cell r="J5346" t="str">
            <v>9789866546334</v>
          </cell>
          <cell r="K5346">
            <v>2011</v>
          </cell>
          <cell r="L5346" t="str">
            <v>176.74</v>
          </cell>
        </row>
        <row r="5347">
          <cell r="J5347" t="str">
            <v>9789866546372</v>
          </cell>
          <cell r="K5347">
            <v>2011</v>
          </cell>
          <cell r="L5347" t="str">
            <v>621.9</v>
          </cell>
        </row>
        <row r="5348">
          <cell r="J5348" t="str">
            <v>9789866546358</v>
          </cell>
          <cell r="K5348">
            <v>2011</v>
          </cell>
          <cell r="L5348" t="str">
            <v>192.1</v>
          </cell>
        </row>
        <row r="5349">
          <cell r="J5349" t="str">
            <v>9789866546396</v>
          </cell>
          <cell r="K5349">
            <v>2011</v>
          </cell>
          <cell r="L5349" t="str">
            <v>176.32</v>
          </cell>
        </row>
        <row r="5350">
          <cell r="J5350" t="str">
            <v>9789866546341</v>
          </cell>
          <cell r="K5350">
            <v>2011</v>
          </cell>
          <cell r="L5350" t="str">
            <v>177.3</v>
          </cell>
        </row>
        <row r="5351">
          <cell r="J5351" t="str">
            <v>9789866546426</v>
          </cell>
          <cell r="K5351">
            <v>2011</v>
          </cell>
          <cell r="L5351" t="str">
            <v>177.2</v>
          </cell>
        </row>
        <row r="5352">
          <cell r="J5352" t="str">
            <v>9789866546365</v>
          </cell>
          <cell r="K5352">
            <v>2011</v>
          </cell>
          <cell r="L5352" t="str">
            <v>192.1</v>
          </cell>
        </row>
        <row r="5353">
          <cell r="J5353" t="str">
            <v>9789866546457</v>
          </cell>
          <cell r="K5353">
            <v>2011</v>
          </cell>
          <cell r="L5353" t="str">
            <v>191.9</v>
          </cell>
        </row>
        <row r="5354">
          <cell r="J5354" t="str">
            <v>9789576937651</v>
          </cell>
          <cell r="K5354">
            <v>2011</v>
          </cell>
          <cell r="L5354" t="str">
            <v>178.8</v>
          </cell>
        </row>
        <row r="5355">
          <cell r="J5355" t="str">
            <v>9789576937644</v>
          </cell>
          <cell r="K5355">
            <v>2011</v>
          </cell>
          <cell r="L5355" t="str">
            <v>910.7</v>
          </cell>
        </row>
        <row r="5356">
          <cell r="J5356" t="str">
            <v>9789881976543</v>
          </cell>
          <cell r="K5356">
            <v>2011</v>
          </cell>
          <cell r="L5356" t="str">
            <v>563</v>
          </cell>
        </row>
        <row r="5357">
          <cell r="J5357" t="str">
            <v>9789881596918</v>
          </cell>
          <cell r="K5357">
            <v>2011</v>
          </cell>
          <cell r="L5357" t="str">
            <v>563.5</v>
          </cell>
        </row>
        <row r="5358">
          <cell r="J5358" t="str">
            <v>9789881976598</v>
          </cell>
          <cell r="K5358">
            <v>2011</v>
          </cell>
          <cell r="L5358" t="str">
            <v>563.5</v>
          </cell>
        </row>
        <row r="5359">
          <cell r="J5359" t="str">
            <v>9789866490538</v>
          </cell>
          <cell r="K5359">
            <v>2011</v>
          </cell>
          <cell r="L5359" t="str">
            <v>427.1</v>
          </cell>
        </row>
        <row r="5360">
          <cell r="J5360" t="str">
            <v>9789866490453</v>
          </cell>
          <cell r="K5360">
            <v>2011</v>
          </cell>
          <cell r="L5360" t="str">
            <v>427.31</v>
          </cell>
        </row>
        <row r="5361">
          <cell r="J5361" t="str">
            <v>9789866490491</v>
          </cell>
          <cell r="K5361">
            <v>2011</v>
          </cell>
          <cell r="L5361" t="str">
            <v>427.17</v>
          </cell>
        </row>
        <row r="5362">
          <cell r="J5362" t="str">
            <v>9789866490507</v>
          </cell>
          <cell r="K5362">
            <v>2011</v>
          </cell>
          <cell r="L5362" t="str">
            <v>427.07</v>
          </cell>
        </row>
        <row r="5363">
          <cell r="J5363" t="str">
            <v>9789866490552</v>
          </cell>
          <cell r="K5363">
            <v>2011</v>
          </cell>
          <cell r="L5363" t="str">
            <v>427.07</v>
          </cell>
        </row>
        <row r="5364">
          <cell r="J5364" t="str">
            <v>9789866490545</v>
          </cell>
          <cell r="K5364">
            <v>2011</v>
          </cell>
          <cell r="L5364" t="str">
            <v>851.486</v>
          </cell>
        </row>
        <row r="5365">
          <cell r="J5365" t="str">
            <v>9789866490576</v>
          </cell>
          <cell r="K5365">
            <v>2011</v>
          </cell>
          <cell r="L5365" t="str">
            <v>544.2933</v>
          </cell>
        </row>
        <row r="5366">
          <cell r="J5366" t="str">
            <v>9789862481806</v>
          </cell>
          <cell r="K5366">
            <v>2011</v>
          </cell>
          <cell r="L5366" t="str">
            <v>312.1695</v>
          </cell>
        </row>
        <row r="5367">
          <cell r="J5367" t="str">
            <v>9789862481486</v>
          </cell>
          <cell r="K5367">
            <v>2011</v>
          </cell>
          <cell r="L5367" t="str">
            <v>463.814</v>
          </cell>
        </row>
        <row r="5368">
          <cell r="J5368" t="str">
            <v>9789862482155</v>
          </cell>
          <cell r="K5368">
            <v>2011</v>
          </cell>
          <cell r="L5368" t="str">
            <v>771.9</v>
          </cell>
        </row>
        <row r="5369">
          <cell r="J5369" t="str">
            <v>9789862481219</v>
          </cell>
          <cell r="K5369">
            <v>2011</v>
          </cell>
          <cell r="L5369" t="str">
            <v>177.2</v>
          </cell>
        </row>
        <row r="5370">
          <cell r="J5370" t="str">
            <v>9789862482179</v>
          </cell>
          <cell r="K5370">
            <v>2011</v>
          </cell>
          <cell r="L5370" t="str">
            <v>830.86</v>
          </cell>
        </row>
        <row r="5371">
          <cell r="J5371" t="str">
            <v>9789862481974</v>
          </cell>
          <cell r="K5371">
            <v>2011</v>
          </cell>
          <cell r="L5371" t="str">
            <v>494.35</v>
          </cell>
        </row>
        <row r="5372">
          <cell r="J5372" t="str">
            <v>9789862482209</v>
          </cell>
          <cell r="K5372">
            <v>2011</v>
          </cell>
          <cell r="L5372" t="str">
            <v>486.8</v>
          </cell>
        </row>
        <row r="5373">
          <cell r="J5373" t="str">
            <v>9789862482131</v>
          </cell>
          <cell r="K5373">
            <v>2011</v>
          </cell>
          <cell r="L5373" t="str">
            <v>494.1</v>
          </cell>
        </row>
        <row r="5374">
          <cell r="J5374" t="str">
            <v>9789862481608</v>
          </cell>
          <cell r="K5374">
            <v>2011</v>
          </cell>
          <cell r="L5374" t="str">
            <v>803.189</v>
          </cell>
        </row>
        <row r="5375">
          <cell r="J5375" t="str">
            <v>9789862481592</v>
          </cell>
          <cell r="K5375">
            <v>2011</v>
          </cell>
          <cell r="L5375" t="str">
            <v>803.189</v>
          </cell>
        </row>
        <row r="5376">
          <cell r="J5376" t="str">
            <v>9789862481998</v>
          </cell>
          <cell r="K5376">
            <v>2011</v>
          </cell>
          <cell r="L5376" t="str">
            <v>805.1895</v>
          </cell>
        </row>
        <row r="5377">
          <cell r="J5377" t="str">
            <v>9789862482292</v>
          </cell>
          <cell r="K5377">
            <v>2011</v>
          </cell>
          <cell r="L5377" t="str">
            <v>805.18</v>
          </cell>
        </row>
        <row r="5378">
          <cell r="J5378" t="str">
            <v>9789862482278</v>
          </cell>
          <cell r="K5378">
            <v>2011</v>
          </cell>
          <cell r="L5378" t="str">
            <v>805.188</v>
          </cell>
        </row>
        <row r="5379">
          <cell r="J5379" t="str">
            <v>9789862481011</v>
          </cell>
          <cell r="K5379">
            <v>2011</v>
          </cell>
          <cell r="L5379" t="str">
            <v>805.1895</v>
          </cell>
        </row>
        <row r="5380">
          <cell r="J5380" t="str">
            <v>9789862481455</v>
          </cell>
          <cell r="K5380">
            <v>2011</v>
          </cell>
          <cell r="L5380" t="str">
            <v>803.189</v>
          </cell>
        </row>
        <row r="5381">
          <cell r="J5381" t="str">
            <v>9789862481448</v>
          </cell>
          <cell r="K5381">
            <v>2011</v>
          </cell>
          <cell r="L5381" t="str">
            <v>803.189</v>
          </cell>
        </row>
        <row r="5382">
          <cell r="J5382" t="str">
            <v>9789862481424</v>
          </cell>
          <cell r="K5382">
            <v>2011</v>
          </cell>
          <cell r="L5382" t="str">
            <v>805.1895</v>
          </cell>
        </row>
        <row r="5383">
          <cell r="J5383" t="str">
            <v>9789862481431</v>
          </cell>
          <cell r="K5383">
            <v>2011</v>
          </cell>
          <cell r="L5383" t="str">
            <v>805.1895</v>
          </cell>
        </row>
        <row r="5384">
          <cell r="J5384" t="str">
            <v>9789862481585</v>
          </cell>
          <cell r="K5384">
            <v>2011</v>
          </cell>
          <cell r="L5384" t="str">
            <v>803.189</v>
          </cell>
        </row>
        <row r="5385">
          <cell r="J5385" t="str">
            <v>9789862481950</v>
          </cell>
          <cell r="K5385">
            <v>2011</v>
          </cell>
          <cell r="L5385" t="str">
            <v>803.1134</v>
          </cell>
        </row>
        <row r="5386">
          <cell r="J5386" t="str">
            <v>9789862481653</v>
          </cell>
          <cell r="K5386">
            <v>2011</v>
          </cell>
          <cell r="L5386" t="str">
            <v>805.1895</v>
          </cell>
        </row>
        <row r="5387">
          <cell r="J5387" t="str">
            <v>9789862481646</v>
          </cell>
          <cell r="K5387">
            <v>2011</v>
          </cell>
          <cell r="L5387" t="str">
            <v>805.1895</v>
          </cell>
        </row>
        <row r="5388">
          <cell r="J5388" t="str">
            <v>9789862482018</v>
          </cell>
          <cell r="K5388">
            <v>2011</v>
          </cell>
          <cell r="L5388" t="str">
            <v>803.189</v>
          </cell>
        </row>
        <row r="5389">
          <cell r="J5389" t="str">
            <v>9789862482025</v>
          </cell>
          <cell r="K5389">
            <v>2011</v>
          </cell>
          <cell r="L5389" t="str">
            <v>803.189</v>
          </cell>
        </row>
        <row r="5390">
          <cell r="J5390" t="str">
            <v>9789862482001</v>
          </cell>
          <cell r="K5390">
            <v>2011</v>
          </cell>
          <cell r="L5390" t="str">
            <v>803.189</v>
          </cell>
        </row>
        <row r="5391">
          <cell r="J5391" t="str">
            <v>9789862481981</v>
          </cell>
          <cell r="K5391">
            <v>2011</v>
          </cell>
          <cell r="L5391" t="str">
            <v>805.1895</v>
          </cell>
        </row>
        <row r="5392">
          <cell r="J5392" t="str">
            <v>9789862482094</v>
          </cell>
          <cell r="K5392">
            <v>2011</v>
          </cell>
          <cell r="L5392" t="str">
            <v>805.1895</v>
          </cell>
        </row>
        <row r="5393">
          <cell r="J5393" t="str">
            <v>9789862482148</v>
          </cell>
          <cell r="K5393">
            <v>2011</v>
          </cell>
          <cell r="L5393" t="str">
            <v>805.188</v>
          </cell>
        </row>
        <row r="5394">
          <cell r="J5394" t="str">
            <v>9789862482223</v>
          </cell>
          <cell r="K5394">
            <v>2011</v>
          </cell>
          <cell r="L5394" t="str">
            <v>428.83</v>
          </cell>
        </row>
        <row r="5395">
          <cell r="J5395" t="str">
            <v>9789862482216</v>
          </cell>
          <cell r="K5395">
            <v>2011</v>
          </cell>
          <cell r="L5395" t="str">
            <v>428.83</v>
          </cell>
        </row>
        <row r="5396">
          <cell r="J5396" t="str">
            <v>9789866248535</v>
          </cell>
          <cell r="K5396">
            <v>2011</v>
          </cell>
          <cell r="L5396" t="str">
            <v>805.18</v>
          </cell>
        </row>
        <row r="5397">
          <cell r="J5397" t="str">
            <v>9789866248689</v>
          </cell>
          <cell r="K5397">
            <v>2011</v>
          </cell>
          <cell r="L5397" t="str">
            <v>805.12</v>
          </cell>
        </row>
        <row r="5398">
          <cell r="J5398" t="str">
            <v>9789866248665</v>
          </cell>
          <cell r="K5398">
            <v>2011</v>
          </cell>
          <cell r="L5398" t="str">
            <v>524.38</v>
          </cell>
        </row>
        <row r="5399">
          <cell r="J5399" t="str">
            <v>9789866248634</v>
          </cell>
          <cell r="K5399">
            <v>2011</v>
          </cell>
          <cell r="L5399" t="str">
            <v>805.12</v>
          </cell>
        </row>
        <row r="5400">
          <cell r="J5400" t="str">
            <v>9789866248641</v>
          </cell>
          <cell r="K5400">
            <v>2011</v>
          </cell>
          <cell r="L5400" t="str">
            <v>805.12</v>
          </cell>
        </row>
        <row r="5401">
          <cell r="J5401" t="str">
            <v>9789866248658</v>
          </cell>
          <cell r="K5401">
            <v>2011</v>
          </cell>
          <cell r="L5401" t="str">
            <v>805.12</v>
          </cell>
        </row>
        <row r="5402">
          <cell r="J5402" t="str">
            <v>9789866248719</v>
          </cell>
          <cell r="K5402">
            <v>2011</v>
          </cell>
          <cell r="L5402" t="str">
            <v>805.188</v>
          </cell>
        </row>
        <row r="5403">
          <cell r="J5403" t="str">
            <v>9789866248887</v>
          </cell>
          <cell r="K5403">
            <v>2011</v>
          </cell>
          <cell r="L5403" t="str">
            <v>805.188</v>
          </cell>
        </row>
        <row r="5404">
          <cell r="J5404" t="str">
            <v>9789866248900</v>
          </cell>
          <cell r="K5404">
            <v>2011</v>
          </cell>
          <cell r="L5404" t="str">
            <v>805.12</v>
          </cell>
        </row>
        <row r="5405">
          <cell r="J5405" t="str">
            <v>9789867468604</v>
          </cell>
          <cell r="K5405">
            <v>2011</v>
          </cell>
          <cell r="L5405" t="str">
            <v>544.382</v>
          </cell>
        </row>
        <row r="5406">
          <cell r="J5406" t="str">
            <v>9789867468765</v>
          </cell>
          <cell r="K5406">
            <v>2011</v>
          </cell>
          <cell r="L5406" t="str">
            <v>550</v>
          </cell>
        </row>
        <row r="5407">
          <cell r="J5407" t="str">
            <v>9789867468789</v>
          </cell>
          <cell r="K5407">
            <v>2011</v>
          </cell>
          <cell r="L5407" t="str">
            <v>528.2</v>
          </cell>
        </row>
        <row r="5408">
          <cell r="J5408" t="str">
            <v>9789867468598</v>
          </cell>
          <cell r="K5408">
            <v>2011</v>
          </cell>
          <cell r="L5408" t="str">
            <v>191.9</v>
          </cell>
        </row>
        <row r="5409">
          <cell r="J5409" t="str">
            <v>9789867468727</v>
          </cell>
          <cell r="K5409">
            <v>2011</v>
          </cell>
          <cell r="L5409" t="str">
            <v>177.2</v>
          </cell>
        </row>
        <row r="5410">
          <cell r="J5410" t="str">
            <v>9789867468826</v>
          </cell>
          <cell r="K5410">
            <v>2011</v>
          </cell>
          <cell r="L5410" t="str">
            <v>544.37</v>
          </cell>
        </row>
        <row r="5411">
          <cell r="J5411" t="str">
            <v>9789867468703</v>
          </cell>
          <cell r="K5411">
            <v>2011</v>
          </cell>
          <cell r="L5411" t="str">
            <v>496.5</v>
          </cell>
        </row>
        <row r="5412">
          <cell r="J5412" t="str">
            <v>9789867468758</v>
          </cell>
          <cell r="K5412">
            <v>2011</v>
          </cell>
          <cell r="L5412" t="str">
            <v>177.2</v>
          </cell>
        </row>
        <row r="5413">
          <cell r="J5413" t="str">
            <v>9789867468772</v>
          </cell>
          <cell r="K5413">
            <v>2011</v>
          </cell>
          <cell r="L5413" t="str">
            <v>528.2</v>
          </cell>
        </row>
        <row r="5414">
          <cell r="J5414" t="str">
            <v>9789867468819</v>
          </cell>
          <cell r="K5414">
            <v>2011</v>
          </cell>
          <cell r="L5414" t="str">
            <v>528.2</v>
          </cell>
        </row>
        <row r="5415">
          <cell r="J5415" t="str">
            <v>9789867468802</v>
          </cell>
          <cell r="K5415">
            <v>2011</v>
          </cell>
          <cell r="L5415" t="str">
            <v>494.35</v>
          </cell>
        </row>
        <row r="5416">
          <cell r="J5416" t="str">
            <v>9789866615566</v>
          </cell>
          <cell r="K5416">
            <v>2011</v>
          </cell>
          <cell r="L5416" t="str">
            <v>805.169</v>
          </cell>
        </row>
        <row r="5417">
          <cell r="J5417" t="str">
            <v>9789866615597</v>
          </cell>
          <cell r="K5417">
            <v>2011</v>
          </cell>
          <cell r="L5417" t="str">
            <v>805.188</v>
          </cell>
        </row>
        <row r="5418">
          <cell r="J5418" t="str">
            <v>9789571608129</v>
          </cell>
          <cell r="K5418">
            <v>2011</v>
          </cell>
          <cell r="L5418" t="str">
            <v>855</v>
          </cell>
        </row>
        <row r="5419">
          <cell r="J5419" t="str">
            <v>9789571608143</v>
          </cell>
          <cell r="K5419">
            <v>2011</v>
          </cell>
          <cell r="L5419" t="str">
            <v>544.37</v>
          </cell>
        </row>
        <row r="5420">
          <cell r="J5420" t="str">
            <v>9789571608167</v>
          </cell>
          <cell r="K5420">
            <v>2011</v>
          </cell>
          <cell r="L5420" t="str">
            <v>857.7</v>
          </cell>
        </row>
        <row r="5421">
          <cell r="J5421" t="str">
            <v>9789571608198</v>
          </cell>
          <cell r="K5421">
            <v>2011</v>
          </cell>
          <cell r="L5421" t="str">
            <v>782.885</v>
          </cell>
        </row>
        <row r="5422">
          <cell r="J5422" t="str">
            <v>9789571608105</v>
          </cell>
          <cell r="K5422">
            <v>2011</v>
          </cell>
          <cell r="L5422" t="str">
            <v>644.8</v>
          </cell>
        </row>
        <row r="5423">
          <cell r="J5423" t="str">
            <v>9789571608099</v>
          </cell>
          <cell r="K5423">
            <v>2011</v>
          </cell>
          <cell r="L5423" t="str">
            <v>599.7</v>
          </cell>
        </row>
        <row r="5424">
          <cell r="J5424" t="str">
            <v>9789866617317</v>
          </cell>
          <cell r="K5424">
            <v>2011</v>
          </cell>
          <cell r="L5424" t="str">
            <v>411.75</v>
          </cell>
        </row>
        <row r="5425">
          <cell r="J5425" t="str">
            <v>9789866617331</v>
          </cell>
          <cell r="K5425">
            <v>2011</v>
          </cell>
          <cell r="L5425" t="str">
            <v>005.31</v>
          </cell>
        </row>
        <row r="5426">
          <cell r="J5426" t="str">
            <v>9789866617348</v>
          </cell>
          <cell r="K5426">
            <v>2011</v>
          </cell>
          <cell r="L5426" t="str">
            <v>805.188</v>
          </cell>
        </row>
        <row r="5427">
          <cell r="J5427" t="str">
            <v>9789866617294</v>
          </cell>
          <cell r="K5427">
            <v>2011</v>
          </cell>
          <cell r="L5427" t="str">
            <v>494.1</v>
          </cell>
        </row>
        <row r="5428">
          <cell r="J5428" t="str">
            <v>9789866617409</v>
          </cell>
          <cell r="K5428">
            <v>2011</v>
          </cell>
          <cell r="L5428" t="str">
            <v>542.48</v>
          </cell>
        </row>
        <row r="5429">
          <cell r="J5429" t="str">
            <v>9789866617379</v>
          </cell>
          <cell r="K5429">
            <v>2011</v>
          </cell>
          <cell r="L5429" t="str">
            <v>177.2</v>
          </cell>
        </row>
        <row r="5430">
          <cell r="J5430" t="str">
            <v>9789866617393</v>
          </cell>
          <cell r="K5430">
            <v>2011</v>
          </cell>
          <cell r="L5430" t="str">
            <v>494.35</v>
          </cell>
        </row>
        <row r="5431">
          <cell r="J5431" t="str">
            <v>9789866617386</v>
          </cell>
          <cell r="K5431">
            <v>2011</v>
          </cell>
          <cell r="L5431" t="str">
            <v>192.8</v>
          </cell>
        </row>
        <row r="5432">
          <cell r="J5432" t="str">
            <v>9789868669727</v>
          </cell>
          <cell r="K5432">
            <v>2011</v>
          </cell>
          <cell r="L5432" t="str">
            <v>177.3</v>
          </cell>
        </row>
        <row r="5433">
          <cell r="J5433" t="str">
            <v>9789868669734</v>
          </cell>
          <cell r="K5433">
            <v>2011</v>
          </cell>
          <cell r="L5433" t="str">
            <v>177.3</v>
          </cell>
        </row>
        <row r="5434">
          <cell r="J5434" t="str">
            <v>9789868669765</v>
          </cell>
          <cell r="K5434">
            <v>2011</v>
          </cell>
          <cell r="L5434" t="str">
            <v>177.2</v>
          </cell>
        </row>
        <row r="5435">
          <cell r="J5435" t="str">
            <v>9789868669758</v>
          </cell>
          <cell r="K5435">
            <v>2011</v>
          </cell>
          <cell r="L5435" t="str">
            <v>176.52</v>
          </cell>
        </row>
        <row r="5436">
          <cell r="J5436" t="str">
            <v>9789868669741</v>
          </cell>
          <cell r="K5436">
            <v>2011</v>
          </cell>
          <cell r="L5436" t="str">
            <v>177.2</v>
          </cell>
        </row>
        <row r="5437">
          <cell r="J5437" t="str">
            <v>9789868763005</v>
          </cell>
          <cell r="K5437">
            <v>2011</v>
          </cell>
          <cell r="L5437" t="str">
            <v>121.887</v>
          </cell>
        </row>
        <row r="5438">
          <cell r="J5438" t="str">
            <v>9789868669789</v>
          </cell>
          <cell r="K5438">
            <v>2011</v>
          </cell>
          <cell r="L5438" t="str">
            <v>177.3</v>
          </cell>
        </row>
        <row r="5439">
          <cell r="J5439" t="str">
            <v>9789868669796</v>
          </cell>
          <cell r="K5439">
            <v>2011</v>
          </cell>
          <cell r="L5439" t="str">
            <v>121.887</v>
          </cell>
        </row>
        <row r="5440">
          <cell r="J5440" t="str">
            <v>9789868669772</v>
          </cell>
          <cell r="K5440">
            <v>2011</v>
          </cell>
          <cell r="L5440" t="str">
            <v>541.84</v>
          </cell>
        </row>
        <row r="5441">
          <cell r="J5441" t="str">
            <v>9789868763012</v>
          </cell>
          <cell r="K5441">
            <v>2011</v>
          </cell>
          <cell r="L5441" t="str">
            <v>494.35</v>
          </cell>
        </row>
        <row r="5442">
          <cell r="J5442" t="str">
            <v>9789868763029</v>
          </cell>
          <cell r="K5442">
            <v>2011</v>
          </cell>
          <cell r="L5442" t="str">
            <v>191.9</v>
          </cell>
        </row>
        <row r="5443">
          <cell r="J5443" t="str">
            <v>9789996510199</v>
          </cell>
          <cell r="K5443">
            <v>2011</v>
          </cell>
          <cell r="L5443" t="str">
            <v>520</v>
          </cell>
        </row>
        <row r="5444">
          <cell r="J5444" t="str">
            <v>9789996510236</v>
          </cell>
          <cell r="K5444">
            <v>2011</v>
          </cell>
          <cell r="L5444" t="str">
            <v>730.4</v>
          </cell>
        </row>
        <row r="5445">
          <cell r="J5445" t="str">
            <v>9789996510175</v>
          </cell>
          <cell r="K5445">
            <v>2011</v>
          </cell>
          <cell r="L5445" t="str">
            <v>557.945</v>
          </cell>
        </row>
        <row r="5446">
          <cell r="J5446" t="str">
            <v>9789996510168</v>
          </cell>
          <cell r="K5446">
            <v>2011</v>
          </cell>
          <cell r="L5446" t="str">
            <v>563.528</v>
          </cell>
        </row>
        <row r="5447">
          <cell r="J5447" t="str">
            <v>9789866301124</v>
          </cell>
          <cell r="K5447">
            <v>2011</v>
          </cell>
          <cell r="L5447" t="str">
            <v>532.03</v>
          </cell>
        </row>
        <row r="5448">
          <cell r="J5448" t="str">
            <v>9789866301278</v>
          </cell>
          <cell r="K5448">
            <v>2011</v>
          </cell>
          <cell r="L5448" t="str">
            <v>539.133</v>
          </cell>
        </row>
        <row r="5449">
          <cell r="J5449" t="str">
            <v>9789866301261</v>
          </cell>
          <cell r="K5449">
            <v>2011</v>
          </cell>
          <cell r="L5449" t="str">
            <v>539.133</v>
          </cell>
        </row>
        <row r="5450">
          <cell r="J5450" t="str">
            <v>9789866301339</v>
          </cell>
          <cell r="K5450">
            <v>2011</v>
          </cell>
          <cell r="L5450" t="str">
            <v>525.833</v>
          </cell>
        </row>
        <row r="5451">
          <cell r="J5451" t="str">
            <v>9789881937889</v>
          </cell>
          <cell r="K5451">
            <v>2011</v>
          </cell>
          <cell r="L5451" t="str">
            <v>080</v>
          </cell>
        </row>
        <row r="5452">
          <cell r="J5452" t="str">
            <v>9789887937865</v>
          </cell>
          <cell r="K5452">
            <v>2011</v>
          </cell>
          <cell r="L5452" t="str">
            <v>520</v>
          </cell>
        </row>
        <row r="5453">
          <cell r="J5453" t="str">
            <v>EBK9900000262_1</v>
          </cell>
          <cell r="K5453">
            <v>2011</v>
          </cell>
          <cell r="L5453" t="str">
            <v>418.45</v>
          </cell>
        </row>
        <row r="5454">
          <cell r="J5454" t="str">
            <v>EBK9900000262_2</v>
          </cell>
          <cell r="K5454">
            <v>2011</v>
          </cell>
          <cell r="L5454" t="str">
            <v>418.45</v>
          </cell>
        </row>
        <row r="5455">
          <cell r="J5455" t="str">
            <v>EBK9900000262_3</v>
          </cell>
          <cell r="K5455">
            <v>2011</v>
          </cell>
          <cell r="L5455" t="str">
            <v>418.45</v>
          </cell>
        </row>
        <row r="5456">
          <cell r="J5456" t="str">
            <v>EBK9900000262_4</v>
          </cell>
          <cell r="K5456">
            <v>2011</v>
          </cell>
          <cell r="L5456" t="str">
            <v>418.45</v>
          </cell>
        </row>
        <row r="5457">
          <cell r="J5457" t="str">
            <v>EBK9900000262_5</v>
          </cell>
          <cell r="K5457">
            <v>2011</v>
          </cell>
          <cell r="L5457" t="str">
            <v>418.45</v>
          </cell>
        </row>
        <row r="5458">
          <cell r="J5458" t="str">
            <v>EBK9900000262_6</v>
          </cell>
          <cell r="K5458">
            <v>2011</v>
          </cell>
          <cell r="L5458" t="str">
            <v>418.45</v>
          </cell>
        </row>
        <row r="5459">
          <cell r="J5459" t="str">
            <v>EBK9900000263</v>
          </cell>
          <cell r="K5459">
            <v>2011</v>
          </cell>
          <cell r="L5459" t="str">
            <v>418.45</v>
          </cell>
        </row>
        <row r="5460">
          <cell r="J5460" t="str">
            <v>9789881563132</v>
          </cell>
          <cell r="K5460">
            <v>2011</v>
          </cell>
          <cell r="L5460" t="str">
            <v>413.099</v>
          </cell>
        </row>
        <row r="5461">
          <cell r="J5461" t="str">
            <v>9789881512956</v>
          </cell>
          <cell r="K5461">
            <v>2011</v>
          </cell>
          <cell r="L5461" t="str">
            <v>245.7</v>
          </cell>
        </row>
        <row r="5462">
          <cell r="J5462" t="str">
            <v>9789881563125</v>
          </cell>
          <cell r="K5462">
            <v>2011</v>
          </cell>
          <cell r="L5462" t="str">
            <v>245.7</v>
          </cell>
        </row>
        <row r="5463">
          <cell r="J5463" t="str">
            <v>9789881512925</v>
          </cell>
          <cell r="K5463">
            <v>2011</v>
          </cell>
          <cell r="L5463" t="str">
            <v>719</v>
          </cell>
        </row>
        <row r="5464">
          <cell r="J5464" t="str">
            <v>9789881512932_1</v>
          </cell>
          <cell r="K5464">
            <v>2011</v>
          </cell>
          <cell r="L5464" t="str">
            <v>539.5941</v>
          </cell>
        </row>
        <row r="5465">
          <cell r="J5465" t="str">
            <v>9789881512932_2</v>
          </cell>
          <cell r="K5465">
            <v>2011</v>
          </cell>
          <cell r="L5465" t="str">
            <v>539.5941</v>
          </cell>
        </row>
        <row r="5466">
          <cell r="J5466" t="str">
            <v>9789881512932_3</v>
          </cell>
          <cell r="K5466">
            <v>2011</v>
          </cell>
          <cell r="L5466" t="str">
            <v>539.5941</v>
          </cell>
        </row>
        <row r="5467">
          <cell r="J5467" t="str">
            <v>9789881512932_4</v>
          </cell>
          <cell r="K5467">
            <v>2011</v>
          </cell>
          <cell r="L5467" t="str">
            <v>539.5941</v>
          </cell>
        </row>
        <row r="5468">
          <cell r="J5468" t="str">
            <v>9789881512932_5</v>
          </cell>
          <cell r="K5468">
            <v>2011</v>
          </cell>
          <cell r="L5468" t="str">
            <v>539.5941</v>
          </cell>
        </row>
        <row r="5469">
          <cell r="J5469" t="str">
            <v>9789881512932_6</v>
          </cell>
          <cell r="K5469">
            <v>2011</v>
          </cell>
          <cell r="L5469" t="str">
            <v>539.5941</v>
          </cell>
        </row>
        <row r="5470">
          <cell r="J5470" t="str">
            <v>9789881512932_7</v>
          </cell>
          <cell r="K5470">
            <v>2011</v>
          </cell>
          <cell r="L5470" t="str">
            <v>539.5941</v>
          </cell>
        </row>
        <row r="5471">
          <cell r="J5471" t="str">
            <v>9789881512932_8</v>
          </cell>
          <cell r="K5471">
            <v>2011</v>
          </cell>
          <cell r="L5471" t="str">
            <v>539.5941</v>
          </cell>
        </row>
        <row r="5472">
          <cell r="J5472" t="str">
            <v>9789881512932_9</v>
          </cell>
          <cell r="K5472">
            <v>2011</v>
          </cell>
          <cell r="L5472" t="str">
            <v>539.5941</v>
          </cell>
        </row>
        <row r="5473">
          <cell r="J5473" t="str">
            <v>9789881512932_10</v>
          </cell>
          <cell r="K5473">
            <v>2011</v>
          </cell>
          <cell r="L5473" t="str">
            <v>539.5941</v>
          </cell>
        </row>
        <row r="5474">
          <cell r="J5474" t="str">
            <v>9789881512932_11</v>
          </cell>
          <cell r="K5474">
            <v>2011</v>
          </cell>
          <cell r="L5474" t="str">
            <v>539.5941</v>
          </cell>
        </row>
        <row r="5475">
          <cell r="J5475" t="str">
            <v>9789881512932_12</v>
          </cell>
          <cell r="K5475">
            <v>2011</v>
          </cell>
          <cell r="L5475" t="str">
            <v>539.5941</v>
          </cell>
        </row>
        <row r="5476">
          <cell r="J5476" t="str">
            <v>EBK9900000339</v>
          </cell>
          <cell r="K5476">
            <v>2011</v>
          </cell>
          <cell r="L5476" t="str">
            <v>192.32</v>
          </cell>
        </row>
        <row r="5477">
          <cell r="J5477" t="str">
            <v>EBK9900000340</v>
          </cell>
          <cell r="K5477">
            <v>2011</v>
          </cell>
          <cell r="L5477" t="str">
            <v>192.32</v>
          </cell>
        </row>
        <row r="5478">
          <cell r="J5478" t="str">
            <v>EBK9900000341</v>
          </cell>
          <cell r="K5478">
            <v>2011</v>
          </cell>
          <cell r="L5478" t="str">
            <v>192.32</v>
          </cell>
        </row>
        <row r="5479">
          <cell r="J5479" t="str">
            <v>EBK9900000342</v>
          </cell>
          <cell r="K5479">
            <v>2011</v>
          </cell>
          <cell r="L5479" t="str">
            <v>192</v>
          </cell>
        </row>
        <row r="5480">
          <cell r="J5480" t="str">
            <v>EBK9900000343</v>
          </cell>
          <cell r="K5480">
            <v>2011</v>
          </cell>
          <cell r="L5480" t="str">
            <v>192</v>
          </cell>
        </row>
        <row r="5481">
          <cell r="J5481" t="str">
            <v>EBK9900000344</v>
          </cell>
          <cell r="K5481">
            <v>2011</v>
          </cell>
          <cell r="L5481" t="str">
            <v>192</v>
          </cell>
        </row>
        <row r="5482">
          <cell r="J5482" t="str">
            <v>EBK9900000345</v>
          </cell>
          <cell r="K5482">
            <v>2011</v>
          </cell>
          <cell r="L5482" t="str">
            <v>494.35</v>
          </cell>
        </row>
        <row r="5483">
          <cell r="J5483" t="str">
            <v>EBK9900000346</v>
          </cell>
          <cell r="K5483">
            <v>2011</v>
          </cell>
          <cell r="L5483" t="str">
            <v>177.3</v>
          </cell>
        </row>
        <row r="5484">
          <cell r="J5484" t="str">
            <v>EBK9900000347</v>
          </cell>
          <cell r="K5484">
            <v>2011</v>
          </cell>
          <cell r="L5484" t="str">
            <v>177.3</v>
          </cell>
        </row>
        <row r="5485">
          <cell r="J5485" t="str">
            <v>EBK9900000348</v>
          </cell>
          <cell r="K5485">
            <v>2011</v>
          </cell>
          <cell r="L5485" t="str">
            <v>802.81</v>
          </cell>
        </row>
        <row r="5486">
          <cell r="J5486" t="str">
            <v>EBK9900000349</v>
          </cell>
          <cell r="K5486">
            <v>2011</v>
          </cell>
          <cell r="L5486" t="str">
            <v>192</v>
          </cell>
        </row>
        <row r="5487">
          <cell r="J5487" t="str">
            <v>EBK9900000350</v>
          </cell>
          <cell r="K5487">
            <v>2011</v>
          </cell>
          <cell r="L5487" t="str">
            <v>192</v>
          </cell>
        </row>
        <row r="5488">
          <cell r="J5488" t="str">
            <v>EBK9900000351</v>
          </cell>
          <cell r="K5488">
            <v>2011</v>
          </cell>
          <cell r="L5488" t="str">
            <v>580.23</v>
          </cell>
        </row>
        <row r="5489">
          <cell r="J5489" t="str">
            <v>EBK9900000352</v>
          </cell>
          <cell r="K5489">
            <v>2011</v>
          </cell>
          <cell r="L5489" t="str">
            <v>580.23</v>
          </cell>
        </row>
        <row r="5490">
          <cell r="J5490" t="str">
            <v>EBK9900000353</v>
          </cell>
          <cell r="K5490">
            <v>2011</v>
          </cell>
          <cell r="L5490" t="str">
            <v>580.23</v>
          </cell>
        </row>
        <row r="5491">
          <cell r="J5491" t="str">
            <v>EBK9900000354</v>
          </cell>
          <cell r="K5491">
            <v>2011</v>
          </cell>
          <cell r="L5491" t="str">
            <v>523.23</v>
          </cell>
        </row>
        <row r="5492">
          <cell r="J5492" t="str">
            <v>EBK9900000355</v>
          </cell>
          <cell r="K5492">
            <v>2011</v>
          </cell>
          <cell r="L5492" t="str">
            <v>523.23</v>
          </cell>
        </row>
        <row r="5493">
          <cell r="J5493" t="str">
            <v>EBK9900000356</v>
          </cell>
          <cell r="K5493">
            <v>2011</v>
          </cell>
          <cell r="L5493" t="str">
            <v>177.2</v>
          </cell>
        </row>
        <row r="5494">
          <cell r="J5494" t="str">
            <v>EBK9900000357</v>
          </cell>
          <cell r="K5494">
            <v>2011</v>
          </cell>
          <cell r="L5494" t="str">
            <v>177.2</v>
          </cell>
        </row>
        <row r="5495">
          <cell r="J5495" t="str">
            <v>EBK9900000358</v>
          </cell>
          <cell r="K5495">
            <v>2011</v>
          </cell>
          <cell r="L5495" t="str">
            <v>177.2</v>
          </cell>
        </row>
        <row r="5496">
          <cell r="J5496" t="str">
            <v>EBK9900000359</v>
          </cell>
          <cell r="K5496">
            <v>2011</v>
          </cell>
          <cell r="L5496" t="str">
            <v>177.2</v>
          </cell>
        </row>
        <row r="5497">
          <cell r="J5497" t="str">
            <v>EBK9900000360</v>
          </cell>
          <cell r="K5497">
            <v>2011</v>
          </cell>
          <cell r="L5497" t="str">
            <v>177.2</v>
          </cell>
        </row>
        <row r="5498">
          <cell r="J5498" t="str">
            <v>EBK9900000361</v>
          </cell>
          <cell r="K5498">
            <v>2011</v>
          </cell>
          <cell r="L5498" t="str">
            <v>177.2</v>
          </cell>
        </row>
        <row r="5499">
          <cell r="J5499" t="str">
            <v>EBK9900000362</v>
          </cell>
          <cell r="K5499">
            <v>2011</v>
          </cell>
          <cell r="L5499" t="str">
            <v>177.2</v>
          </cell>
        </row>
        <row r="5500">
          <cell r="J5500" t="str">
            <v>EBK9900000363</v>
          </cell>
          <cell r="K5500">
            <v>2011</v>
          </cell>
          <cell r="L5500" t="str">
            <v>177.2</v>
          </cell>
        </row>
        <row r="5501">
          <cell r="J5501" t="str">
            <v>EBK9900000364</v>
          </cell>
          <cell r="K5501">
            <v>2011</v>
          </cell>
          <cell r="L5501" t="str">
            <v>177.2</v>
          </cell>
        </row>
        <row r="5502">
          <cell r="J5502" t="str">
            <v>EBK9900000365</v>
          </cell>
          <cell r="K5502">
            <v>2011</v>
          </cell>
          <cell r="L5502" t="str">
            <v>435</v>
          </cell>
        </row>
        <row r="5503">
          <cell r="J5503" t="str">
            <v>EBK9900000366</v>
          </cell>
          <cell r="K5503">
            <v>2011</v>
          </cell>
          <cell r="L5503" t="str">
            <v>177.2</v>
          </cell>
        </row>
        <row r="5504">
          <cell r="J5504" t="str">
            <v>EBK9900000367</v>
          </cell>
          <cell r="K5504">
            <v>2011</v>
          </cell>
          <cell r="L5504" t="str">
            <v>177.2</v>
          </cell>
        </row>
        <row r="5505">
          <cell r="J5505" t="str">
            <v>EBK9900000368</v>
          </cell>
          <cell r="K5505">
            <v>2011</v>
          </cell>
          <cell r="L5505" t="str">
            <v>177.2</v>
          </cell>
        </row>
        <row r="5506">
          <cell r="J5506" t="str">
            <v>EBK9900000369</v>
          </cell>
          <cell r="K5506">
            <v>2011</v>
          </cell>
          <cell r="L5506" t="str">
            <v>177.2</v>
          </cell>
        </row>
        <row r="5507">
          <cell r="J5507" t="str">
            <v>EBK9900000370</v>
          </cell>
          <cell r="K5507">
            <v>2011</v>
          </cell>
          <cell r="L5507" t="str">
            <v>177.2</v>
          </cell>
        </row>
        <row r="5508">
          <cell r="J5508" t="str">
            <v>EBK9900000371</v>
          </cell>
          <cell r="K5508">
            <v>2011</v>
          </cell>
          <cell r="L5508" t="str">
            <v>177.2</v>
          </cell>
        </row>
        <row r="5509">
          <cell r="J5509" t="str">
            <v>EBK9900000372</v>
          </cell>
          <cell r="K5509">
            <v>2011</v>
          </cell>
          <cell r="L5509" t="str">
            <v>177.2</v>
          </cell>
        </row>
        <row r="5510">
          <cell r="J5510" t="str">
            <v>EBK9900000373</v>
          </cell>
          <cell r="K5510">
            <v>2011</v>
          </cell>
          <cell r="L5510" t="str">
            <v>177.2</v>
          </cell>
        </row>
        <row r="5511">
          <cell r="J5511" t="str">
            <v>EBK9900000374</v>
          </cell>
          <cell r="K5511">
            <v>2011</v>
          </cell>
          <cell r="L5511" t="str">
            <v>177.2</v>
          </cell>
        </row>
        <row r="5512">
          <cell r="J5512" t="str">
            <v>EBK9900000375</v>
          </cell>
          <cell r="K5512">
            <v>2011</v>
          </cell>
          <cell r="L5512" t="str">
            <v>177.2</v>
          </cell>
        </row>
        <row r="5513">
          <cell r="J5513" t="str">
            <v>EBK9900000376</v>
          </cell>
          <cell r="K5513">
            <v>2011</v>
          </cell>
          <cell r="L5513" t="str">
            <v>177.2</v>
          </cell>
        </row>
        <row r="5514">
          <cell r="J5514" t="str">
            <v>EBK9900000377</v>
          </cell>
          <cell r="K5514">
            <v>2011</v>
          </cell>
          <cell r="L5514" t="str">
            <v>177.2</v>
          </cell>
        </row>
        <row r="5515">
          <cell r="J5515" t="str">
            <v>EBK9900000378</v>
          </cell>
          <cell r="K5515">
            <v>2011</v>
          </cell>
          <cell r="L5515" t="str">
            <v>192.32</v>
          </cell>
        </row>
        <row r="5516">
          <cell r="J5516" t="str">
            <v>EBK9900000379</v>
          </cell>
          <cell r="K5516">
            <v>2011</v>
          </cell>
          <cell r="L5516" t="str">
            <v>192.32</v>
          </cell>
        </row>
        <row r="5517">
          <cell r="J5517" t="str">
            <v>EBK9900000380</v>
          </cell>
          <cell r="K5517">
            <v>2011</v>
          </cell>
          <cell r="L5517" t="str">
            <v>192.32</v>
          </cell>
        </row>
        <row r="5518">
          <cell r="J5518" t="str">
            <v>EBK9900000381</v>
          </cell>
          <cell r="K5518">
            <v>2011</v>
          </cell>
          <cell r="L5518" t="str">
            <v>192.32</v>
          </cell>
        </row>
        <row r="5519">
          <cell r="J5519" t="str">
            <v>EBK9900000382</v>
          </cell>
          <cell r="K5519">
            <v>2011</v>
          </cell>
          <cell r="L5519" t="str">
            <v>494.35</v>
          </cell>
        </row>
        <row r="5520">
          <cell r="J5520" t="str">
            <v>EBK9900000383</v>
          </cell>
          <cell r="K5520">
            <v>2011</v>
          </cell>
          <cell r="L5520" t="str">
            <v>177.2</v>
          </cell>
        </row>
        <row r="5521">
          <cell r="J5521" t="str">
            <v>EBK9900000384</v>
          </cell>
          <cell r="K5521">
            <v>2011</v>
          </cell>
          <cell r="L5521" t="str">
            <v>177.2</v>
          </cell>
        </row>
        <row r="5522">
          <cell r="J5522" t="str">
            <v>EBK9900000385</v>
          </cell>
          <cell r="K5522">
            <v>2011</v>
          </cell>
          <cell r="L5522" t="str">
            <v>177.2</v>
          </cell>
        </row>
        <row r="5523">
          <cell r="J5523" t="str">
            <v>EBK9900000386</v>
          </cell>
          <cell r="K5523">
            <v>2011</v>
          </cell>
          <cell r="L5523" t="str">
            <v>177.2</v>
          </cell>
        </row>
        <row r="5524">
          <cell r="J5524" t="str">
            <v>9789881512949</v>
          </cell>
          <cell r="K5524">
            <v>2011</v>
          </cell>
          <cell r="L5524" t="str">
            <v>427.1</v>
          </cell>
        </row>
        <row r="5525">
          <cell r="J5525" t="str">
            <v>9789881512963</v>
          </cell>
          <cell r="K5525">
            <v>2011</v>
          </cell>
          <cell r="L5525" t="str">
            <v>331</v>
          </cell>
        </row>
        <row r="5526">
          <cell r="J5526" t="str">
            <v>9789639776852</v>
          </cell>
          <cell r="K5526">
            <v>2011</v>
          </cell>
          <cell r="L5526" t="str">
            <v>550</v>
          </cell>
        </row>
        <row r="5527">
          <cell r="J5527" t="str">
            <v>9786155053047</v>
          </cell>
          <cell r="K5527">
            <v>2011</v>
          </cell>
          <cell r="L5527" t="str">
            <v>740</v>
          </cell>
        </row>
        <row r="5528">
          <cell r="J5528" t="str">
            <v>9789639776982</v>
          </cell>
          <cell r="K5528">
            <v>2011</v>
          </cell>
          <cell r="L5528" t="str">
            <v>500</v>
          </cell>
        </row>
        <row r="5529">
          <cell r="J5529" t="str">
            <v>9786155053078</v>
          </cell>
          <cell r="K5529">
            <v>2011</v>
          </cell>
          <cell r="L5529" t="str">
            <v>190</v>
          </cell>
        </row>
        <row r="5530">
          <cell r="J5530" t="str">
            <v>9789868721715</v>
          </cell>
          <cell r="K5530">
            <v>2011</v>
          </cell>
          <cell r="L5530" t="str">
            <v>590.7</v>
          </cell>
        </row>
        <row r="5531">
          <cell r="J5531" t="str">
            <v>9789868700192</v>
          </cell>
          <cell r="K5531">
            <v>2011</v>
          </cell>
          <cell r="L5531" t="str">
            <v>599.1</v>
          </cell>
        </row>
        <row r="5532">
          <cell r="J5532" t="str">
            <v>9789860289176</v>
          </cell>
          <cell r="K5532">
            <v>2011</v>
          </cell>
          <cell r="L5532" t="str">
            <v>312.837</v>
          </cell>
        </row>
        <row r="5533">
          <cell r="J5533" t="str">
            <v>9789862950241</v>
          </cell>
          <cell r="K5533">
            <v>2011</v>
          </cell>
          <cell r="L5533" t="str">
            <v>802.033</v>
          </cell>
        </row>
        <row r="5534">
          <cell r="J5534" t="str">
            <v>9789862950548</v>
          </cell>
          <cell r="K5534">
            <v>2011</v>
          </cell>
          <cell r="L5534" t="str">
            <v>523.311</v>
          </cell>
        </row>
        <row r="5535">
          <cell r="J5535" t="str">
            <v>EBK9900000132</v>
          </cell>
          <cell r="K5535">
            <v>2011</v>
          </cell>
          <cell r="L5535" t="str">
            <v>859.6</v>
          </cell>
        </row>
        <row r="5536">
          <cell r="J5536" t="str">
            <v>4712304018372</v>
          </cell>
          <cell r="K5536">
            <v>2011</v>
          </cell>
          <cell r="L5536" t="str">
            <v>859.6</v>
          </cell>
        </row>
        <row r="5537">
          <cell r="J5537" t="str">
            <v>9789866209482</v>
          </cell>
          <cell r="K5537">
            <v>2011</v>
          </cell>
          <cell r="L5537" t="str">
            <v>427.1</v>
          </cell>
        </row>
        <row r="5538">
          <cell r="J5538" t="str">
            <v>9789866209499</v>
          </cell>
          <cell r="K5538">
            <v>2011</v>
          </cell>
          <cell r="L5538" t="str">
            <v>425.4</v>
          </cell>
        </row>
        <row r="5539">
          <cell r="J5539" t="str">
            <v>9789866209734</v>
          </cell>
          <cell r="K5539">
            <v>2011</v>
          </cell>
          <cell r="L5539" t="str">
            <v>411.711</v>
          </cell>
        </row>
        <row r="5540">
          <cell r="J5540" t="str">
            <v>9789866209703</v>
          </cell>
          <cell r="K5540">
            <v>2011</v>
          </cell>
          <cell r="L5540" t="str">
            <v>272.92</v>
          </cell>
        </row>
        <row r="5541">
          <cell r="J5541" t="str">
            <v>EBK9900000226</v>
          </cell>
          <cell r="K5541">
            <v>2011</v>
          </cell>
          <cell r="L5541" t="str">
            <v>496.3</v>
          </cell>
        </row>
        <row r="5542">
          <cell r="J5542" t="str">
            <v>EBK9900000227</v>
          </cell>
          <cell r="K5542">
            <v>2011</v>
          </cell>
          <cell r="L5542" t="str">
            <v>484.6</v>
          </cell>
        </row>
        <row r="5543">
          <cell r="J5543" t="str">
            <v>EBK9900000229</v>
          </cell>
          <cell r="K5543">
            <v>2011</v>
          </cell>
          <cell r="L5543" t="str">
            <v>448.68</v>
          </cell>
        </row>
        <row r="5544">
          <cell r="J5544" t="str">
            <v>EBK9900000230</v>
          </cell>
          <cell r="K5544">
            <v>2011</v>
          </cell>
          <cell r="L5544" t="str">
            <v>484.5</v>
          </cell>
        </row>
        <row r="5545">
          <cell r="J5545" t="str">
            <v>EBK9900000231</v>
          </cell>
          <cell r="K5545">
            <v>2011</v>
          </cell>
          <cell r="L5545" t="str">
            <v>484.5</v>
          </cell>
        </row>
        <row r="5546">
          <cell r="J5546" t="str">
            <v>EBK9900000232</v>
          </cell>
          <cell r="K5546">
            <v>2011</v>
          </cell>
          <cell r="L5546" t="str">
            <v>484.67</v>
          </cell>
        </row>
        <row r="5547">
          <cell r="J5547" t="str">
            <v>EBK9900000233</v>
          </cell>
          <cell r="K5547">
            <v>2011</v>
          </cell>
          <cell r="L5547" t="str">
            <v>469.45</v>
          </cell>
        </row>
        <row r="5548">
          <cell r="J5548" t="str">
            <v>EBK9900000238</v>
          </cell>
          <cell r="K5548">
            <v>2011</v>
          </cell>
          <cell r="L5548" t="str">
            <v>484.6</v>
          </cell>
        </row>
        <row r="5549">
          <cell r="J5549" t="str">
            <v>EBK9900000241</v>
          </cell>
          <cell r="K5549">
            <v>2011</v>
          </cell>
          <cell r="L5549" t="str">
            <v>484.6</v>
          </cell>
        </row>
        <row r="5550">
          <cell r="J5550" t="str">
            <v>EBK9900000270</v>
          </cell>
          <cell r="K5550">
            <v>2011</v>
          </cell>
          <cell r="L5550" t="str">
            <v>484.67</v>
          </cell>
        </row>
        <row r="5551">
          <cell r="J5551" t="str">
            <v>9789575814427</v>
          </cell>
          <cell r="K5551">
            <v>2011</v>
          </cell>
          <cell r="L5551" t="str">
            <v>312.93058</v>
          </cell>
        </row>
        <row r="5552">
          <cell r="J5552" t="str">
            <v>9789575814434</v>
          </cell>
          <cell r="K5552">
            <v>2011</v>
          </cell>
          <cell r="L5552" t="str">
            <v>484.6058</v>
          </cell>
        </row>
        <row r="5553">
          <cell r="J5553" t="str">
            <v>9789575814465</v>
          </cell>
          <cell r="K5553">
            <v>2011</v>
          </cell>
          <cell r="L5553" t="str">
            <v>484.6</v>
          </cell>
        </row>
        <row r="5554">
          <cell r="J5554" t="str">
            <v>9789575814458</v>
          </cell>
          <cell r="K5554">
            <v>2011</v>
          </cell>
          <cell r="L5554" t="str">
            <v>484.6</v>
          </cell>
        </row>
        <row r="5555">
          <cell r="J5555" t="str">
            <v>9789575814625</v>
          </cell>
          <cell r="K5555">
            <v>2011</v>
          </cell>
          <cell r="L5555" t="str">
            <v>496</v>
          </cell>
        </row>
        <row r="5556">
          <cell r="J5556" t="str">
            <v>9789575814601</v>
          </cell>
          <cell r="K5556">
            <v>2011</v>
          </cell>
          <cell r="L5556" t="str">
            <v>553.712</v>
          </cell>
        </row>
        <row r="5557">
          <cell r="J5557" t="str">
            <v>9789575814618</v>
          </cell>
          <cell r="K5557">
            <v>2011</v>
          </cell>
          <cell r="L5557" t="str">
            <v>484.6</v>
          </cell>
        </row>
        <row r="5558">
          <cell r="J5558" t="str">
            <v>9789575814724</v>
          </cell>
          <cell r="K5558">
            <v>2011</v>
          </cell>
          <cell r="L5558" t="str">
            <v>484.6</v>
          </cell>
        </row>
        <row r="5559">
          <cell r="J5559" t="str">
            <v>9789575814717</v>
          </cell>
          <cell r="K5559">
            <v>2011</v>
          </cell>
          <cell r="L5559" t="str">
            <v>028</v>
          </cell>
        </row>
        <row r="5560">
          <cell r="J5560" t="str">
            <v>9789575814755</v>
          </cell>
          <cell r="K5560">
            <v>2011</v>
          </cell>
          <cell r="L5560" t="str">
            <v>496.34</v>
          </cell>
        </row>
        <row r="5561">
          <cell r="J5561" t="str">
            <v>9789575814762</v>
          </cell>
          <cell r="K5561">
            <v>2011</v>
          </cell>
          <cell r="L5561" t="str">
            <v>484.6</v>
          </cell>
        </row>
        <row r="5562">
          <cell r="J5562" t="str">
            <v>9789575814403</v>
          </cell>
          <cell r="K5562">
            <v>2011</v>
          </cell>
          <cell r="L5562" t="str">
            <v>494.1</v>
          </cell>
        </row>
        <row r="5563">
          <cell r="J5563" t="str">
            <v>9789575814380</v>
          </cell>
          <cell r="K5563">
            <v>2011</v>
          </cell>
          <cell r="L5563" t="str">
            <v>555.01</v>
          </cell>
        </row>
        <row r="5564">
          <cell r="J5564" t="str">
            <v>EBK9900000420</v>
          </cell>
          <cell r="K5564">
            <v>2011</v>
          </cell>
          <cell r="L5564" t="str">
            <v>484.6</v>
          </cell>
        </row>
        <row r="5565">
          <cell r="J5565" t="str">
            <v>9789868607927</v>
          </cell>
          <cell r="K5565">
            <v>2011</v>
          </cell>
          <cell r="L5565" t="str">
            <v>857.4907</v>
          </cell>
        </row>
        <row r="5566">
          <cell r="J5566" t="str">
            <v>9789866113024</v>
          </cell>
          <cell r="K5566">
            <v>2011</v>
          </cell>
          <cell r="L5566" t="str">
            <v>859.6</v>
          </cell>
        </row>
        <row r="5567">
          <cell r="J5567" t="str">
            <v>9789866113031</v>
          </cell>
          <cell r="K5567">
            <v>2011</v>
          </cell>
          <cell r="L5567" t="str">
            <v>859.6</v>
          </cell>
        </row>
        <row r="5568">
          <cell r="J5568" t="str">
            <v>9789866113000</v>
          </cell>
          <cell r="K5568">
            <v>2011</v>
          </cell>
          <cell r="L5568" t="str">
            <v>859.6</v>
          </cell>
        </row>
        <row r="5569">
          <cell r="J5569" t="str">
            <v>9789866982644</v>
          </cell>
          <cell r="K5569">
            <v>2011</v>
          </cell>
          <cell r="L5569" t="str">
            <v>859.6</v>
          </cell>
        </row>
        <row r="5570">
          <cell r="J5570" t="str">
            <v>9789866342462</v>
          </cell>
          <cell r="K5570">
            <v>2011</v>
          </cell>
          <cell r="L5570" t="str">
            <v>859.6</v>
          </cell>
        </row>
        <row r="5571">
          <cell r="J5571" t="str">
            <v>9789868710436</v>
          </cell>
          <cell r="K5571">
            <v>2011</v>
          </cell>
          <cell r="L5571" t="str">
            <v>191.9</v>
          </cell>
        </row>
        <row r="5572">
          <cell r="J5572" t="str">
            <v>9789868586673</v>
          </cell>
          <cell r="K5572">
            <v>2011</v>
          </cell>
          <cell r="L5572" t="str">
            <v>312.116</v>
          </cell>
        </row>
        <row r="5573">
          <cell r="J5573" t="str">
            <v>9789868586680</v>
          </cell>
          <cell r="K5573">
            <v>2011</v>
          </cell>
          <cell r="L5573" t="str">
            <v>855</v>
          </cell>
        </row>
        <row r="5574">
          <cell r="J5574" t="str">
            <v>9789868586666</v>
          </cell>
          <cell r="K5574">
            <v>2011</v>
          </cell>
          <cell r="L5574" t="str">
            <v>999.2</v>
          </cell>
        </row>
        <row r="5575">
          <cell r="J5575" t="str">
            <v>9789867800046</v>
          </cell>
          <cell r="K5575">
            <v>2011</v>
          </cell>
          <cell r="L5575" t="str">
            <v>191.2</v>
          </cell>
        </row>
        <row r="5576">
          <cell r="J5576" t="str">
            <v>9789575229214</v>
          </cell>
          <cell r="K5576">
            <v>2011</v>
          </cell>
          <cell r="L5576" t="str">
            <v>177.2</v>
          </cell>
        </row>
        <row r="5577">
          <cell r="J5577" t="str">
            <v>9789866439452</v>
          </cell>
          <cell r="K5577">
            <v>2011</v>
          </cell>
          <cell r="L5577" t="str">
            <v>859.6</v>
          </cell>
        </row>
        <row r="5578">
          <cell r="J5578" t="str">
            <v>9789866439476</v>
          </cell>
          <cell r="K5578">
            <v>2011</v>
          </cell>
          <cell r="L5578" t="str">
            <v>859.6</v>
          </cell>
        </row>
        <row r="5579">
          <cell r="J5579" t="str">
            <v>9789866439513</v>
          </cell>
          <cell r="K5579">
            <v>2011</v>
          </cell>
          <cell r="L5579" t="str">
            <v>859.6</v>
          </cell>
        </row>
        <row r="5580">
          <cell r="J5580" t="str">
            <v>9789866439520</v>
          </cell>
          <cell r="K5580">
            <v>2011</v>
          </cell>
          <cell r="L5580" t="str">
            <v>859.6</v>
          </cell>
        </row>
        <row r="5581">
          <cell r="J5581" t="str">
            <v>9789866439568</v>
          </cell>
          <cell r="K5581">
            <v>2011</v>
          </cell>
          <cell r="L5581" t="str">
            <v>859.6</v>
          </cell>
        </row>
        <row r="5582">
          <cell r="J5582" t="str">
            <v>9789866439490</v>
          </cell>
          <cell r="K5582">
            <v>2011</v>
          </cell>
          <cell r="L5582" t="str">
            <v>859.6</v>
          </cell>
        </row>
        <row r="5583">
          <cell r="J5583" t="str">
            <v>9789866439483</v>
          </cell>
          <cell r="K5583">
            <v>2011</v>
          </cell>
          <cell r="L5583" t="str">
            <v>859.6</v>
          </cell>
        </row>
        <row r="5584">
          <cell r="J5584" t="str">
            <v>9789866439544</v>
          </cell>
          <cell r="K5584">
            <v>2011</v>
          </cell>
          <cell r="L5584" t="str">
            <v>859.6</v>
          </cell>
        </row>
        <row r="5585">
          <cell r="J5585" t="str">
            <v>9789866439506</v>
          </cell>
          <cell r="K5585">
            <v>2011</v>
          </cell>
          <cell r="L5585" t="str">
            <v>859.6</v>
          </cell>
        </row>
        <row r="5586">
          <cell r="J5586" t="str">
            <v>9789866439469</v>
          </cell>
          <cell r="K5586">
            <v>2011</v>
          </cell>
          <cell r="L5586" t="str">
            <v>859.6</v>
          </cell>
        </row>
        <row r="5587">
          <cell r="J5587" t="str">
            <v>9789866439551</v>
          </cell>
          <cell r="K5587">
            <v>2011</v>
          </cell>
          <cell r="L5587" t="str">
            <v>859.6</v>
          </cell>
        </row>
        <row r="5588">
          <cell r="J5588" t="str">
            <v>9789866439537</v>
          </cell>
          <cell r="K5588">
            <v>2011</v>
          </cell>
          <cell r="L5588" t="str">
            <v>859.6</v>
          </cell>
        </row>
        <row r="5589">
          <cell r="J5589" t="str">
            <v>9789866439575</v>
          </cell>
          <cell r="K5589">
            <v>2011</v>
          </cell>
          <cell r="L5589" t="str">
            <v>859.6</v>
          </cell>
        </row>
        <row r="5590">
          <cell r="J5590" t="str">
            <v>9789866145063</v>
          </cell>
          <cell r="K5590">
            <v>2011</v>
          </cell>
          <cell r="L5590" t="str">
            <v>179.1</v>
          </cell>
        </row>
        <row r="5591">
          <cell r="J5591" t="str">
            <v>9789866145094</v>
          </cell>
          <cell r="K5591">
            <v>2011</v>
          </cell>
          <cell r="L5591" t="str">
            <v>179.1</v>
          </cell>
        </row>
        <row r="5592">
          <cell r="J5592" t="str">
            <v>9789866145117</v>
          </cell>
          <cell r="K5592">
            <v>2011</v>
          </cell>
          <cell r="L5592" t="str">
            <v>192.32</v>
          </cell>
        </row>
        <row r="5593">
          <cell r="J5593" t="str">
            <v>9789866145070</v>
          </cell>
          <cell r="K5593">
            <v>2011</v>
          </cell>
          <cell r="L5593" t="str">
            <v>528.2</v>
          </cell>
        </row>
        <row r="5594">
          <cell r="J5594" t="str">
            <v>9789866972980</v>
          </cell>
          <cell r="K5594">
            <v>2011</v>
          </cell>
          <cell r="L5594" t="str">
            <v>191.9</v>
          </cell>
        </row>
        <row r="5595">
          <cell r="J5595" t="str">
            <v>9789866145100</v>
          </cell>
          <cell r="K5595">
            <v>2011</v>
          </cell>
          <cell r="L5595" t="str">
            <v>191.9</v>
          </cell>
        </row>
        <row r="5596">
          <cell r="J5596" t="str">
            <v>9789866145322</v>
          </cell>
          <cell r="K5596">
            <v>2011</v>
          </cell>
          <cell r="L5596" t="str">
            <v>177.2</v>
          </cell>
        </row>
        <row r="5597">
          <cell r="J5597" t="str">
            <v>9789866145285</v>
          </cell>
          <cell r="K5597">
            <v>2011</v>
          </cell>
          <cell r="L5597" t="str">
            <v>191.9</v>
          </cell>
        </row>
        <row r="5598">
          <cell r="J5598" t="str">
            <v>9789866145353</v>
          </cell>
          <cell r="K5598">
            <v>2011</v>
          </cell>
          <cell r="L5598" t="str">
            <v>191.9</v>
          </cell>
        </row>
        <row r="5599">
          <cell r="J5599" t="str">
            <v>9789866145360</v>
          </cell>
          <cell r="K5599">
            <v>2011</v>
          </cell>
          <cell r="L5599" t="str">
            <v>224.515</v>
          </cell>
        </row>
        <row r="5600">
          <cell r="J5600" t="str">
            <v>9789866439636</v>
          </cell>
          <cell r="K5600">
            <v>2011</v>
          </cell>
          <cell r="L5600" t="str">
            <v>191.9</v>
          </cell>
        </row>
        <row r="5601">
          <cell r="J5601" t="str">
            <v>9789866906886</v>
          </cell>
          <cell r="K5601">
            <v>2011</v>
          </cell>
          <cell r="L5601" t="str">
            <v>496.5</v>
          </cell>
        </row>
        <row r="5602">
          <cell r="J5602" t="str">
            <v>9789866906916</v>
          </cell>
          <cell r="K5602">
            <v>2011</v>
          </cell>
          <cell r="L5602" t="str">
            <v>798.82</v>
          </cell>
        </row>
        <row r="5603">
          <cell r="J5603" t="str">
            <v>9789866906923</v>
          </cell>
          <cell r="K5603">
            <v>2011</v>
          </cell>
          <cell r="L5603" t="str">
            <v>716</v>
          </cell>
        </row>
        <row r="5604">
          <cell r="J5604" t="str">
            <v>9789866906961</v>
          </cell>
          <cell r="K5604">
            <v>2011</v>
          </cell>
          <cell r="L5604" t="str">
            <v>348</v>
          </cell>
        </row>
        <row r="5605">
          <cell r="J5605" t="str">
            <v>9789866906947</v>
          </cell>
          <cell r="K5605">
            <v>2011</v>
          </cell>
          <cell r="L5605" t="str">
            <v>177</v>
          </cell>
        </row>
        <row r="5606">
          <cell r="J5606" t="str">
            <v>9789866906909</v>
          </cell>
          <cell r="K5606">
            <v>2011</v>
          </cell>
          <cell r="L5606" t="str">
            <v>997</v>
          </cell>
        </row>
        <row r="5607">
          <cell r="J5607" t="str">
            <v>9789866070082</v>
          </cell>
          <cell r="K5607">
            <v>2011</v>
          </cell>
          <cell r="L5607" t="str">
            <v>282</v>
          </cell>
        </row>
        <row r="5608">
          <cell r="J5608" t="str">
            <v>9789866070129</v>
          </cell>
          <cell r="K5608">
            <v>2011</v>
          </cell>
          <cell r="L5608" t="str">
            <v>539.52</v>
          </cell>
        </row>
        <row r="5609">
          <cell r="J5609" t="str">
            <v>9789866070174</v>
          </cell>
          <cell r="K5609">
            <v>2011</v>
          </cell>
          <cell r="L5609" t="str">
            <v>856.8</v>
          </cell>
        </row>
        <row r="5610">
          <cell r="J5610" t="str">
            <v>9789866906992</v>
          </cell>
          <cell r="K5610">
            <v>2011</v>
          </cell>
          <cell r="L5610" t="str">
            <v>307.9</v>
          </cell>
        </row>
        <row r="5611">
          <cell r="J5611" t="str">
            <v>9789866070044</v>
          </cell>
          <cell r="K5611">
            <v>2011</v>
          </cell>
          <cell r="L5611" t="str">
            <v>360</v>
          </cell>
        </row>
        <row r="5612">
          <cell r="J5612" t="str">
            <v>9789866070075</v>
          </cell>
          <cell r="K5612">
            <v>2011</v>
          </cell>
          <cell r="L5612" t="str">
            <v>350</v>
          </cell>
        </row>
        <row r="5613">
          <cell r="J5613" t="str">
            <v>9789866070112</v>
          </cell>
          <cell r="K5613">
            <v>2011</v>
          </cell>
          <cell r="L5613" t="str">
            <v>307</v>
          </cell>
        </row>
        <row r="5614">
          <cell r="J5614" t="str">
            <v>9789866070099</v>
          </cell>
          <cell r="K5614">
            <v>2011</v>
          </cell>
          <cell r="L5614" t="str">
            <v>199.8</v>
          </cell>
        </row>
        <row r="5615">
          <cell r="J5615" t="str">
            <v>9789866070143</v>
          </cell>
          <cell r="K5615">
            <v>2011</v>
          </cell>
          <cell r="L5615" t="str">
            <v>177.2</v>
          </cell>
        </row>
        <row r="5616">
          <cell r="J5616" t="str">
            <v>9789866282270</v>
          </cell>
          <cell r="K5616">
            <v>2011</v>
          </cell>
          <cell r="L5616" t="str">
            <v>803.189</v>
          </cell>
        </row>
        <row r="5617">
          <cell r="J5617" t="str">
            <v>9789866282294</v>
          </cell>
          <cell r="K5617">
            <v>2011</v>
          </cell>
          <cell r="L5617" t="str">
            <v>803.12</v>
          </cell>
        </row>
        <row r="5618">
          <cell r="J5618" t="str">
            <v>9789866282300</v>
          </cell>
          <cell r="K5618">
            <v>2011</v>
          </cell>
          <cell r="L5618" t="str">
            <v>803.189</v>
          </cell>
        </row>
        <row r="5619">
          <cell r="J5619" t="str">
            <v>9789866282355</v>
          </cell>
          <cell r="K5619">
            <v>2011</v>
          </cell>
          <cell r="L5619" t="str">
            <v>803.189</v>
          </cell>
        </row>
        <row r="5620">
          <cell r="J5620" t="str">
            <v>9789866282263</v>
          </cell>
          <cell r="K5620">
            <v>2011</v>
          </cell>
          <cell r="L5620" t="str">
            <v>805.169</v>
          </cell>
        </row>
        <row r="5621">
          <cell r="J5621" t="str">
            <v>9789866282256</v>
          </cell>
          <cell r="K5621">
            <v>2011</v>
          </cell>
          <cell r="L5621" t="str">
            <v>803.1134</v>
          </cell>
        </row>
        <row r="5622">
          <cell r="J5622" t="str">
            <v>9789866282324</v>
          </cell>
          <cell r="K5622">
            <v>2011</v>
          </cell>
          <cell r="L5622" t="str">
            <v>805.169</v>
          </cell>
        </row>
        <row r="5623">
          <cell r="J5623" t="str">
            <v>9789866282195</v>
          </cell>
          <cell r="K5623">
            <v>2011</v>
          </cell>
          <cell r="L5623" t="str">
            <v>803.13</v>
          </cell>
        </row>
        <row r="5624">
          <cell r="J5624" t="str">
            <v>9789866282379</v>
          </cell>
          <cell r="K5624">
            <v>2011</v>
          </cell>
          <cell r="L5624" t="str">
            <v>803.169</v>
          </cell>
        </row>
        <row r="5625">
          <cell r="J5625" t="str">
            <v>9789866282478</v>
          </cell>
          <cell r="K5625">
            <v>2011</v>
          </cell>
          <cell r="L5625" t="str">
            <v>803.289</v>
          </cell>
        </row>
        <row r="5626">
          <cell r="J5626" t="str">
            <v>9789866282515</v>
          </cell>
          <cell r="K5626">
            <v>2011</v>
          </cell>
          <cell r="L5626" t="str">
            <v>803.289</v>
          </cell>
        </row>
        <row r="5627">
          <cell r="J5627" t="str">
            <v>9789866070150</v>
          </cell>
          <cell r="K5627">
            <v>2011</v>
          </cell>
          <cell r="L5627" t="str">
            <v>293.1</v>
          </cell>
        </row>
        <row r="5628">
          <cell r="J5628" t="str">
            <v>9789866070136</v>
          </cell>
          <cell r="K5628">
            <v>2011</v>
          </cell>
          <cell r="L5628" t="str">
            <v>292.22</v>
          </cell>
        </row>
        <row r="5629">
          <cell r="J5629" t="str">
            <v>9789866070167</v>
          </cell>
          <cell r="K5629">
            <v>2011</v>
          </cell>
          <cell r="L5629" t="str">
            <v>997</v>
          </cell>
        </row>
        <row r="5630">
          <cell r="J5630" t="str">
            <v>9789866282508</v>
          </cell>
          <cell r="K5630">
            <v>2011</v>
          </cell>
          <cell r="L5630" t="str">
            <v>803.189</v>
          </cell>
        </row>
        <row r="5631">
          <cell r="J5631" t="str">
            <v>9789866282485</v>
          </cell>
          <cell r="K5631">
            <v>2011</v>
          </cell>
          <cell r="L5631" t="str">
            <v>805.169</v>
          </cell>
        </row>
        <row r="5632">
          <cell r="J5632" t="str">
            <v>9789866282430</v>
          </cell>
          <cell r="K5632">
            <v>2011</v>
          </cell>
          <cell r="L5632" t="str">
            <v>805.12</v>
          </cell>
        </row>
        <row r="5633">
          <cell r="J5633" t="str">
            <v>9789866282577</v>
          </cell>
          <cell r="K5633">
            <v>2011</v>
          </cell>
          <cell r="L5633" t="str">
            <v>805.188</v>
          </cell>
        </row>
        <row r="5634">
          <cell r="J5634" t="str">
            <v>9789866282416</v>
          </cell>
          <cell r="K5634">
            <v>2011</v>
          </cell>
          <cell r="L5634" t="str">
            <v>805.188</v>
          </cell>
        </row>
        <row r="5635">
          <cell r="J5635" t="str">
            <v>9789866282423</v>
          </cell>
          <cell r="K5635">
            <v>2011</v>
          </cell>
          <cell r="L5635" t="str">
            <v>805.188</v>
          </cell>
        </row>
        <row r="5636">
          <cell r="J5636" t="str">
            <v>9789866439643</v>
          </cell>
          <cell r="K5636">
            <v>2011</v>
          </cell>
          <cell r="L5636" t="str">
            <v>859.6</v>
          </cell>
        </row>
        <row r="5637">
          <cell r="J5637" t="str">
            <v>9789866439667</v>
          </cell>
          <cell r="K5637">
            <v>2011</v>
          </cell>
          <cell r="L5637" t="str">
            <v>859.6</v>
          </cell>
        </row>
        <row r="5638">
          <cell r="J5638" t="str">
            <v>9789866145346</v>
          </cell>
          <cell r="K5638">
            <v>2011</v>
          </cell>
          <cell r="L5638" t="str">
            <v>192.32</v>
          </cell>
        </row>
        <row r="5639">
          <cell r="J5639" t="str">
            <v>9789866439605</v>
          </cell>
          <cell r="K5639">
            <v>2011</v>
          </cell>
          <cell r="L5639" t="str">
            <v>857.7</v>
          </cell>
        </row>
        <row r="5640">
          <cell r="J5640" t="str">
            <v>9789866070013</v>
          </cell>
          <cell r="K5640">
            <v>2011</v>
          </cell>
          <cell r="L5640" t="str">
            <v>046</v>
          </cell>
        </row>
        <row r="5641">
          <cell r="J5641" t="str">
            <v>9789866070051</v>
          </cell>
          <cell r="K5641">
            <v>2011</v>
          </cell>
          <cell r="L5641" t="str">
            <v>046</v>
          </cell>
        </row>
        <row r="5642">
          <cell r="J5642" t="str">
            <v>9789866145155</v>
          </cell>
          <cell r="K5642">
            <v>2011</v>
          </cell>
          <cell r="L5642" t="str">
            <v>548.6</v>
          </cell>
        </row>
        <row r="5643">
          <cell r="J5643" t="str">
            <v>9789866145186</v>
          </cell>
          <cell r="K5643">
            <v>2011</v>
          </cell>
          <cell r="L5643" t="str">
            <v>548.6</v>
          </cell>
        </row>
        <row r="5644">
          <cell r="J5644" t="str">
            <v>9789866145247</v>
          </cell>
          <cell r="K5644">
            <v>2011</v>
          </cell>
          <cell r="L5644" t="str">
            <v>548.6</v>
          </cell>
        </row>
        <row r="5645">
          <cell r="J5645" t="str">
            <v>9789866145315</v>
          </cell>
          <cell r="K5645">
            <v>2011</v>
          </cell>
          <cell r="L5645" t="str">
            <v>224.515</v>
          </cell>
        </row>
        <row r="5646">
          <cell r="J5646" t="str">
            <v>9789866145193</v>
          </cell>
          <cell r="K5646">
            <v>2011</v>
          </cell>
          <cell r="L5646" t="str">
            <v>192.32</v>
          </cell>
        </row>
        <row r="5647">
          <cell r="J5647" t="str">
            <v>9789866145179</v>
          </cell>
          <cell r="K5647">
            <v>2011</v>
          </cell>
          <cell r="L5647" t="str">
            <v>191.9</v>
          </cell>
        </row>
        <row r="5648">
          <cell r="J5648" t="str">
            <v>9789866145278</v>
          </cell>
          <cell r="K5648">
            <v>2011</v>
          </cell>
          <cell r="L5648" t="str">
            <v>192.32</v>
          </cell>
        </row>
        <row r="5649">
          <cell r="J5649" t="str">
            <v>9789866145292</v>
          </cell>
          <cell r="K5649">
            <v>2011</v>
          </cell>
          <cell r="L5649" t="str">
            <v>224.515</v>
          </cell>
        </row>
        <row r="5650">
          <cell r="J5650" t="str">
            <v>9789866145230</v>
          </cell>
          <cell r="K5650">
            <v>2011</v>
          </cell>
          <cell r="L5650" t="str">
            <v>191.9</v>
          </cell>
        </row>
        <row r="5651">
          <cell r="J5651" t="str">
            <v>9789866145339</v>
          </cell>
          <cell r="K5651">
            <v>2011</v>
          </cell>
          <cell r="L5651" t="str">
            <v>191.9</v>
          </cell>
        </row>
        <row r="5652">
          <cell r="J5652" t="str">
            <v>9789866145261</v>
          </cell>
          <cell r="K5652">
            <v>2011</v>
          </cell>
          <cell r="L5652" t="str">
            <v>191.9</v>
          </cell>
        </row>
        <row r="5653">
          <cell r="J5653" t="str">
            <v>9789866145254</v>
          </cell>
          <cell r="K5653">
            <v>2011</v>
          </cell>
          <cell r="L5653" t="str">
            <v>192.32</v>
          </cell>
        </row>
        <row r="5654">
          <cell r="J5654" t="str">
            <v>9789866439612</v>
          </cell>
          <cell r="K5654">
            <v>2011</v>
          </cell>
          <cell r="L5654" t="str">
            <v>859.6</v>
          </cell>
        </row>
        <row r="5655">
          <cell r="J5655" t="str">
            <v>9789866439599</v>
          </cell>
          <cell r="K5655">
            <v>2011</v>
          </cell>
          <cell r="L5655" t="str">
            <v>857.7</v>
          </cell>
        </row>
        <row r="5656">
          <cell r="J5656" t="str">
            <v>9789866439650</v>
          </cell>
          <cell r="K5656">
            <v>2011</v>
          </cell>
          <cell r="L5656" t="str">
            <v>859.6</v>
          </cell>
        </row>
        <row r="5657">
          <cell r="J5657" t="str">
            <v>9789866439582</v>
          </cell>
          <cell r="K5657">
            <v>2011</v>
          </cell>
          <cell r="L5657" t="str">
            <v>859.6</v>
          </cell>
        </row>
        <row r="5658">
          <cell r="J5658" t="str">
            <v>9789866906985</v>
          </cell>
          <cell r="K5658">
            <v>2011</v>
          </cell>
          <cell r="L5658" t="str">
            <v>284.95</v>
          </cell>
        </row>
        <row r="5659">
          <cell r="J5659" t="str">
            <v>9789866070006</v>
          </cell>
          <cell r="K5659">
            <v>2011</v>
          </cell>
          <cell r="L5659" t="str">
            <v>284.95</v>
          </cell>
        </row>
        <row r="5660">
          <cell r="J5660" t="str">
            <v>9789866906954</v>
          </cell>
          <cell r="K5660">
            <v>2011</v>
          </cell>
          <cell r="L5660" t="str">
            <v>716</v>
          </cell>
        </row>
        <row r="5661">
          <cell r="J5661" t="str">
            <v>9789866070068</v>
          </cell>
          <cell r="K5661">
            <v>2011</v>
          </cell>
          <cell r="L5661" t="str">
            <v>711</v>
          </cell>
        </row>
        <row r="5662">
          <cell r="J5662" t="str">
            <v>9789866070037</v>
          </cell>
          <cell r="K5662">
            <v>2011</v>
          </cell>
          <cell r="L5662" t="str">
            <v>711</v>
          </cell>
        </row>
        <row r="5663">
          <cell r="J5663" t="str">
            <v>9789866070020</v>
          </cell>
          <cell r="K5663">
            <v>2011</v>
          </cell>
          <cell r="L5663" t="str">
            <v>711</v>
          </cell>
        </row>
        <row r="5664">
          <cell r="J5664" t="str">
            <v>9789866070105</v>
          </cell>
          <cell r="K5664">
            <v>2011</v>
          </cell>
          <cell r="L5664" t="str">
            <v>997</v>
          </cell>
        </row>
        <row r="5665">
          <cell r="J5665" t="str">
            <v>9789868702264</v>
          </cell>
          <cell r="K5665">
            <v>2011</v>
          </cell>
          <cell r="L5665" t="str">
            <v>544.7</v>
          </cell>
        </row>
        <row r="5666">
          <cell r="J5666" t="str">
            <v>9789868750944</v>
          </cell>
          <cell r="K5666">
            <v>2011</v>
          </cell>
          <cell r="L5666" t="str">
            <v>544.31</v>
          </cell>
        </row>
        <row r="5667">
          <cell r="J5667" t="str">
            <v>9789868612686</v>
          </cell>
          <cell r="K5667">
            <v>2011</v>
          </cell>
          <cell r="L5667" t="str">
            <v>563</v>
          </cell>
        </row>
        <row r="5668">
          <cell r="J5668" t="str">
            <v>9789868702219</v>
          </cell>
          <cell r="K5668">
            <v>2011</v>
          </cell>
          <cell r="L5668" t="str">
            <v>544.7</v>
          </cell>
        </row>
        <row r="5669">
          <cell r="J5669" t="str">
            <v>9789868750920</v>
          </cell>
          <cell r="K5669">
            <v>2011</v>
          </cell>
          <cell r="L5669" t="str">
            <v>544.7</v>
          </cell>
        </row>
        <row r="5670">
          <cell r="J5670" t="str">
            <v>9789868702233</v>
          </cell>
          <cell r="K5670">
            <v>2011</v>
          </cell>
          <cell r="L5670" t="str">
            <v>177.2</v>
          </cell>
        </row>
        <row r="5671">
          <cell r="J5671" t="str">
            <v>9789868750937</v>
          </cell>
          <cell r="K5671">
            <v>2011</v>
          </cell>
          <cell r="L5671" t="str">
            <v>191.9</v>
          </cell>
        </row>
        <row r="5672">
          <cell r="J5672" t="str">
            <v>9789868612679</v>
          </cell>
          <cell r="K5672">
            <v>2011</v>
          </cell>
          <cell r="L5672" t="str">
            <v>540.92</v>
          </cell>
        </row>
        <row r="5673">
          <cell r="J5673" t="str">
            <v>9789868702288</v>
          </cell>
          <cell r="K5673">
            <v>2011</v>
          </cell>
          <cell r="L5673" t="str">
            <v>540.92</v>
          </cell>
        </row>
        <row r="5674">
          <cell r="J5674" t="str">
            <v>9789868702240</v>
          </cell>
          <cell r="K5674">
            <v>2011</v>
          </cell>
          <cell r="L5674" t="str">
            <v>563</v>
          </cell>
        </row>
        <row r="5675">
          <cell r="J5675" t="str">
            <v>9789868750906</v>
          </cell>
          <cell r="K5675">
            <v>2011</v>
          </cell>
          <cell r="L5675" t="str">
            <v>563.53</v>
          </cell>
        </row>
        <row r="5676">
          <cell r="J5676" t="str">
            <v>9789868750913</v>
          </cell>
          <cell r="K5676">
            <v>2011</v>
          </cell>
          <cell r="L5676" t="str">
            <v>544.7</v>
          </cell>
        </row>
        <row r="5677">
          <cell r="J5677" t="str">
            <v>9789868750951_2</v>
          </cell>
          <cell r="K5677">
            <v>2011</v>
          </cell>
          <cell r="L5677" t="str">
            <v>563.5</v>
          </cell>
        </row>
        <row r="5678">
          <cell r="J5678" t="str">
            <v>EBK9900000153</v>
          </cell>
          <cell r="K5678">
            <v>2011</v>
          </cell>
          <cell r="L5678" t="str">
            <v>855</v>
          </cell>
        </row>
        <row r="5679">
          <cell r="J5679" t="str">
            <v>9789578462687</v>
          </cell>
          <cell r="K5679">
            <v>2011</v>
          </cell>
          <cell r="L5679" t="str">
            <v>059.9383</v>
          </cell>
        </row>
        <row r="5680">
          <cell r="J5680" t="str">
            <v>9789578462762</v>
          </cell>
          <cell r="K5680">
            <v>2011</v>
          </cell>
          <cell r="L5680" t="str">
            <v>059.9383</v>
          </cell>
        </row>
        <row r="5681">
          <cell r="J5681" t="str">
            <v>EBK9900000139</v>
          </cell>
          <cell r="K5681">
            <v>2011</v>
          </cell>
          <cell r="L5681" t="str">
            <v>059.9383</v>
          </cell>
        </row>
        <row r="5682">
          <cell r="J5682" t="str">
            <v>EBK9900000140</v>
          </cell>
          <cell r="K5682">
            <v>2011</v>
          </cell>
          <cell r="L5682" t="str">
            <v>059.9383</v>
          </cell>
        </row>
        <row r="5683">
          <cell r="J5683" t="str">
            <v>9789866060038</v>
          </cell>
          <cell r="K5683">
            <v>2011</v>
          </cell>
          <cell r="L5683" t="str">
            <v>368.36</v>
          </cell>
        </row>
        <row r="5684">
          <cell r="J5684" t="str">
            <v>9789868673601</v>
          </cell>
          <cell r="K5684">
            <v>2011</v>
          </cell>
          <cell r="L5684" t="str">
            <v>859.6</v>
          </cell>
        </row>
        <row r="5685">
          <cell r="J5685" t="str">
            <v>9789868673632</v>
          </cell>
          <cell r="K5685">
            <v>2011</v>
          </cell>
          <cell r="L5685" t="str">
            <v>859.6</v>
          </cell>
        </row>
        <row r="5686">
          <cell r="J5686" t="str">
            <v>9789868673649</v>
          </cell>
          <cell r="K5686">
            <v>2011</v>
          </cell>
          <cell r="L5686" t="str">
            <v>859.6</v>
          </cell>
        </row>
        <row r="5687">
          <cell r="J5687" t="str">
            <v>9789868673625</v>
          </cell>
          <cell r="K5687">
            <v>2011</v>
          </cell>
          <cell r="L5687" t="str">
            <v>859.6</v>
          </cell>
        </row>
        <row r="5688">
          <cell r="J5688" t="str">
            <v>9789868673618</v>
          </cell>
          <cell r="K5688">
            <v>2011</v>
          </cell>
          <cell r="L5688" t="str">
            <v>859.6</v>
          </cell>
        </row>
        <row r="5689">
          <cell r="J5689" t="str">
            <v>9789868673670</v>
          </cell>
          <cell r="K5689">
            <v>2011</v>
          </cell>
          <cell r="L5689" t="str">
            <v>428.6</v>
          </cell>
        </row>
        <row r="5690">
          <cell r="J5690" t="str">
            <v>9789868673694</v>
          </cell>
          <cell r="K5690">
            <v>2011</v>
          </cell>
          <cell r="L5690" t="str">
            <v>428.6</v>
          </cell>
        </row>
        <row r="5691">
          <cell r="J5691" t="str">
            <v>9789866117008</v>
          </cell>
          <cell r="K5691">
            <v>2011</v>
          </cell>
          <cell r="L5691" t="str">
            <v>428.6</v>
          </cell>
        </row>
        <row r="5692">
          <cell r="J5692" t="str">
            <v>9789868673687</v>
          </cell>
          <cell r="K5692">
            <v>2011</v>
          </cell>
          <cell r="L5692" t="str">
            <v>428.6</v>
          </cell>
        </row>
        <row r="5693">
          <cell r="J5693" t="str">
            <v>9789868673663</v>
          </cell>
          <cell r="K5693">
            <v>2011</v>
          </cell>
          <cell r="L5693" t="str">
            <v>428.6</v>
          </cell>
        </row>
        <row r="5694">
          <cell r="J5694" t="str">
            <v>9789574952533</v>
          </cell>
          <cell r="K5694">
            <v>2011</v>
          </cell>
          <cell r="L5694" t="str">
            <v>805.1</v>
          </cell>
        </row>
        <row r="5695">
          <cell r="J5695" t="str">
            <v>9789574952540</v>
          </cell>
          <cell r="K5695">
            <v>2011</v>
          </cell>
          <cell r="L5695" t="str">
            <v>805.1</v>
          </cell>
        </row>
        <row r="5696">
          <cell r="J5696" t="str">
            <v>9789574952694</v>
          </cell>
          <cell r="K5696">
            <v>2011</v>
          </cell>
          <cell r="L5696" t="str">
            <v>805.1</v>
          </cell>
        </row>
        <row r="5697">
          <cell r="J5697" t="str">
            <v>9789574952717</v>
          </cell>
          <cell r="K5697">
            <v>2011</v>
          </cell>
          <cell r="L5697" t="str">
            <v>400.15</v>
          </cell>
        </row>
        <row r="5698">
          <cell r="J5698" t="str">
            <v>9789574952687</v>
          </cell>
          <cell r="K5698">
            <v>2011</v>
          </cell>
          <cell r="L5698" t="str">
            <v>805.1</v>
          </cell>
        </row>
        <row r="5699">
          <cell r="J5699" t="str">
            <v>9789574952861</v>
          </cell>
          <cell r="K5699">
            <v>2011</v>
          </cell>
          <cell r="L5699" t="str">
            <v>496.3</v>
          </cell>
        </row>
        <row r="5700">
          <cell r="J5700" t="str">
            <v>9789574952878</v>
          </cell>
          <cell r="K5700">
            <v>2011</v>
          </cell>
          <cell r="L5700" t="str">
            <v>496.3</v>
          </cell>
        </row>
        <row r="5701">
          <cell r="J5701" t="str">
            <v>9789574952830</v>
          </cell>
          <cell r="K5701">
            <v>2011</v>
          </cell>
          <cell r="L5701" t="str">
            <v>496.3</v>
          </cell>
        </row>
        <row r="5702">
          <cell r="J5702" t="str">
            <v>9789574952809</v>
          </cell>
          <cell r="K5702">
            <v>2011</v>
          </cell>
          <cell r="L5702" t="str">
            <v>490.9933</v>
          </cell>
        </row>
        <row r="5703">
          <cell r="J5703" t="str">
            <v>9789574952823</v>
          </cell>
          <cell r="K5703">
            <v>2011</v>
          </cell>
          <cell r="L5703" t="str">
            <v>552.351</v>
          </cell>
        </row>
        <row r="5704">
          <cell r="J5704" t="str">
            <v>9789574952847</v>
          </cell>
          <cell r="K5704">
            <v>2011</v>
          </cell>
          <cell r="L5704" t="str">
            <v>552.351</v>
          </cell>
        </row>
        <row r="5705">
          <cell r="J5705" t="str">
            <v>9789574952892</v>
          </cell>
          <cell r="K5705">
            <v>2011</v>
          </cell>
          <cell r="L5705" t="str">
            <v>496.3</v>
          </cell>
        </row>
        <row r="5706">
          <cell r="J5706" t="str">
            <v>9789574952885</v>
          </cell>
          <cell r="K5706">
            <v>2011</v>
          </cell>
          <cell r="L5706" t="str">
            <v>496.3</v>
          </cell>
        </row>
        <row r="5707">
          <cell r="J5707" t="str">
            <v>9789868732001</v>
          </cell>
          <cell r="K5707">
            <v>2011</v>
          </cell>
          <cell r="L5707" t="str">
            <v>863.51</v>
          </cell>
        </row>
        <row r="5708">
          <cell r="J5708" t="str">
            <v>9789868732018</v>
          </cell>
          <cell r="K5708">
            <v>2011</v>
          </cell>
          <cell r="L5708" t="str">
            <v>556.07</v>
          </cell>
        </row>
        <row r="5709">
          <cell r="J5709" t="str">
            <v>9789868732025</v>
          </cell>
          <cell r="K5709">
            <v>2011</v>
          </cell>
          <cell r="L5709" t="str">
            <v>419.029</v>
          </cell>
        </row>
        <row r="5710">
          <cell r="J5710" t="str">
            <v>9789574612420</v>
          </cell>
          <cell r="K5710">
            <v>2011</v>
          </cell>
          <cell r="L5710" t="str">
            <v>805.188</v>
          </cell>
        </row>
        <row r="5711">
          <cell r="J5711" t="str">
            <v>9789574612376</v>
          </cell>
          <cell r="K5711">
            <v>2011</v>
          </cell>
          <cell r="L5711" t="str">
            <v>806.18</v>
          </cell>
        </row>
        <row r="5712">
          <cell r="J5712" t="str">
            <v>9789574612413</v>
          </cell>
          <cell r="K5712">
            <v>2011</v>
          </cell>
          <cell r="L5712" t="str">
            <v>807.88</v>
          </cell>
        </row>
        <row r="5713">
          <cell r="J5713" t="str">
            <v>9789574612369</v>
          </cell>
          <cell r="K5713">
            <v>2011</v>
          </cell>
          <cell r="L5713" t="str">
            <v>805.188</v>
          </cell>
        </row>
        <row r="5714">
          <cell r="J5714" t="str">
            <v>9789574612437</v>
          </cell>
          <cell r="K5714">
            <v>2011</v>
          </cell>
          <cell r="L5714" t="str">
            <v>805.188</v>
          </cell>
        </row>
        <row r="5715">
          <cell r="J5715" t="str">
            <v>9789866228087</v>
          </cell>
          <cell r="K5715">
            <v>2011</v>
          </cell>
          <cell r="L5715" t="str">
            <v>411.711</v>
          </cell>
        </row>
        <row r="5716">
          <cell r="J5716" t="str">
            <v>18143032-99</v>
          </cell>
          <cell r="K5716">
            <v>2011</v>
          </cell>
          <cell r="L5716" t="str">
            <v>050</v>
          </cell>
        </row>
        <row r="5717">
          <cell r="J5717" t="str">
            <v>18143032-100</v>
          </cell>
          <cell r="K5717">
            <v>2011</v>
          </cell>
          <cell r="L5717" t="str">
            <v>050</v>
          </cell>
        </row>
        <row r="5718">
          <cell r="J5718" t="str">
            <v>18143032-101</v>
          </cell>
          <cell r="K5718">
            <v>2011</v>
          </cell>
          <cell r="L5718" t="str">
            <v>050</v>
          </cell>
        </row>
        <row r="5719">
          <cell r="J5719" t="str">
            <v>18143032-102</v>
          </cell>
          <cell r="K5719">
            <v>2011</v>
          </cell>
          <cell r="L5719" t="str">
            <v>050</v>
          </cell>
        </row>
        <row r="5720">
          <cell r="J5720" t="str">
            <v>18143032-104</v>
          </cell>
          <cell r="K5720">
            <v>2011</v>
          </cell>
          <cell r="L5720" t="str">
            <v>050</v>
          </cell>
        </row>
        <row r="5721">
          <cell r="J5721" t="str">
            <v>9781935981329</v>
          </cell>
          <cell r="K5721">
            <v>2011</v>
          </cell>
          <cell r="L5721" t="str">
            <v>576.25</v>
          </cell>
        </row>
        <row r="5722">
          <cell r="J5722" t="str">
            <v>9781935981367</v>
          </cell>
          <cell r="K5722">
            <v>2011</v>
          </cell>
          <cell r="L5722" t="str">
            <v>323.09</v>
          </cell>
        </row>
        <row r="5723">
          <cell r="J5723" t="str">
            <v>9781935981282</v>
          </cell>
          <cell r="K5723">
            <v>2011</v>
          </cell>
          <cell r="L5723" t="str">
            <v>782.21</v>
          </cell>
        </row>
        <row r="5724">
          <cell r="J5724" t="str">
            <v>9781935981213</v>
          </cell>
          <cell r="K5724">
            <v>2011</v>
          </cell>
          <cell r="L5724" t="str">
            <v>449.8</v>
          </cell>
        </row>
        <row r="5725">
          <cell r="J5725" t="str">
            <v>9781935981114</v>
          </cell>
          <cell r="K5725">
            <v>2011</v>
          </cell>
          <cell r="L5725" t="str">
            <v>574.1</v>
          </cell>
        </row>
        <row r="5726">
          <cell r="J5726" t="str">
            <v>9781935981220</v>
          </cell>
          <cell r="K5726">
            <v>2011</v>
          </cell>
          <cell r="L5726" t="str">
            <v>574.107</v>
          </cell>
        </row>
        <row r="5727">
          <cell r="J5727" t="str">
            <v>9781935981091</v>
          </cell>
          <cell r="K5727">
            <v>2011</v>
          </cell>
          <cell r="L5727" t="str">
            <v>782.7</v>
          </cell>
        </row>
        <row r="5728">
          <cell r="J5728" t="str">
            <v>9781935981138</v>
          </cell>
          <cell r="K5728">
            <v>2011</v>
          </cell>
          <cell r="L5728" t="str">
            <v>782.29</v>
          </cell>
        </row>
        <row r="5729">
          <cell r="J5729" t="str">
            <v>9781935981350</v>
          </cell>
          <cell r="K5729">
            <v>2011</v>
          </cell>
          <cell r="L5729" t="str">
            <v>574.1</v>
          </cell>
        </row>
        <row r="5730">
          <cell r="J5730" t="str">
            <v>9780984610686</v>
          </cell>
          <cell r="K5730">
            <v>2011</v>
          </cell>
          <cell r="L5730" t="str">
            <v>573.09</v>
          </cell>
        </row>
        <row r="5731">
          <cell r="J5731" t="str">
            <v>9781935981305</v>
          </cell>
          <cell r="K5731">
            <v>2011</v>
          </cell>
          <cell r="L5731" t="str">
            <v>574.1</v>
          </cell>
        </row>
        <row r="5732">
          <cell r="J5732" t="str">
            <v>9789868692930</v>
          </cell>
          <cell r="K5732">
            <v>2011</v>
          </cell>
          <cell r="L5732" t="str">
            <v>857.7</v>
          </cell>
        </row>
        <row r="5733">
          <cell r="J5733" t="str">
            <v>9789868693500</v>
          </cell>
          <cell r="K5733">
            <v>2011</v>
          </cell>
          <cell r="L5733" t="str">
            <v>224.517</v>
          </cell>
        </row>
        <row r="5734">
          <cell r="J5734" t="str">
            <v>4712771028089</v>
          </cell>
          <cell r="K5734">
            <v>2011</v>
          </cell>
          <cell r="L5734" t="str">
            <v>857.7</v>
          </cell>
        </row>
        <row r="5735">
          <cell r="J5735" t="str">
            <v>9789868692985</v>
          </cell>
          <cell r="K5735">
            <v>2011</v>
          </cell>
          <cell r="L5735" t="str">
            <v>628.7</v>
          </cell>
        </row>
        <row r="5736">
          <cell r="J5736" t="str">
            <v>9789570827460</v>
          </cell>
          <cell r="K5736">
            <v>2011</v>
          </cell>
          <cell r="L5736" t="str">
            <v>857.7</v>
          </cell>
        </row>
        <row r="5737">
          <cell r="J5737" t="str">
            <v>9789868692961</v>
          </cell>
          <cell r="K5737">
            <v>2011</v>
          </cell>
          <cell r="L5737" t="str">
            <v>851.4</v>
          </cell>
        </row>
        <row r="5738">
          <cell r="J5738" t="str">
            <v>4712771028010</v>
          </cell>
          <cell r="K5738">
            <v>2011</v>
          </cell>
          <cell r="L5738" t="str">
            <v>292.22</v>
          </cell>
        </row>
        <row r="5739">
          <cell r="J5739" t="str">
            <v>4712771028058</v>
          </cell>
          <cell r="K5739">
            <v>2011</v>
          </cell>
          <cell r="L5739" t="str">
            <v>292.22</v>
          </cell>
        </row>
        <row r="5740">
          <cell r="J5740" t="str">
            <v>9789868693562</v>
          </cell>
          <cell r="K5740">
            <v>2011</v>
          </cell>
          <cell r="L5740" t="str">
            <v>848.6</v>
          </cell>
        </row>
        <row r="5741">
          <cell r="J5741" t="str">
            <v>957132308X</v>
          </cell>
          <cell r="K5741">
            <v>2011</v>
          </cell>
          <cell r="L5741" t="str">
            <v>857.7</v>
          </cell>
        </row>
        <row r="5742">
          <cell r="J5742" t="str">
            <v>9789868693555</v>
          </cell>
          <cell r="K5742">
            <v>2011</v>
          </cell>
          <cell r="L5742" t="str">
            <v>857.7</v>
          </cell>
        </row>
        <row r="5743">
          <cell r="J5743" t="str">
            <v>9789575222376</v>
          </cell>
          <cell r="K5743">
            <v>2011</v>
          </cell>
          <cell r="L5743" t="str">
            <v>857.7</v>
          </cell>
        </row>
        <row r="5744">
          <cell r="J5744" t="str">
            <v>9789868692992</v>
          </cell>
          <cell r="K5744">
            <v>2011</v>
          </cell>
          <cell r="L5744" t="str">
            <v>292.96</v>
          </cell>
        </row>
        <row r="5745">
          <cell r="J5745" t="str">
            <v>9575221117</v>
          </cell>
          <cell r="K5745">
            <v>2011</v>
          </cell>
          <cell r="L5745" t="str">
            <v>857.7</v>
          </cell>
        </row>
        <row r="5746">
          <cell r="J5746" t="str">
            <v>9789868692978</v>
          </cell>
          <cell r="K5746">
            <v>2011</v>
          </cell>
          <cell r="L5746" t="str">
            <v>760.9</v>
          </cell>
        </row>
        <row r="5747">
          <cell r="J5747" t="str">
            <v>9789868692954</v>
          </cell>
          <cell r="K5747">
            <v>2011</v>
          </cell>
          <cell r="L5747" t="str">
            <v>419.333</v>
          </cell>
        </row>
        <row r="5748">
          <cell r="J5748" t="str">
            <v>9789866135415</v>
          </cell>
          <cell r="K5748">
            <v>2011</v>
          </cell>
          <cell r="L5748" t="str">
            <v>820.99</v>
          </cell>
        </row>
        <row r="5749">
          <cell r="J5749" t="str">
            <v>9787508610375</v>
          </cell>
          <cell r="K5749">
            <v>2011</v>
          </cell>
          <cell r="L5749" t="str">
            <v>797.8</v>
          </cell>
        </row>
        <row r="5750">
          <cell r="J5750" t="str">
            <v>9787308084864</v>
          </cell>
          <cell r="K5750">
            <v>2011</v>
          </cell>
          <cell r="L5750" t="str">
            <v>192.6</v>
          </cell>
        </row>
        <row r="5751">
          <cell r="J5751" t="str">
            <v>9787308083096</v>
          </cell>
          <cell r="K5751">
            <v>2011</v>
          </cell>
          <cell r="L5751" t="str">
            <v>494.1</v>
          </cell>
        </row>
        <row r="5752">
          <cell r="J5752" t="str">
            <v>9789868693517</v>
          </cell>
          <cell r="K5752">
            <v>2011</v>
          </cell>
          <cell r="L5752" t="str">
            <v>733.9</v>
          </cell>
        </row>
        <row r="5753">
          <cell r="J5753" t="str">
            <v>9789868693524</v>
          </cell>
          <cell r="K5753">
            <v>2011</v>
          </cell>
          <cell r="L5753" t="str">
            <v>673.569</v>
          </cell>
        </row>
        <row r="5754">
          <cell r="J5754" t="str">
            <v>9789868693531</v>
          </cell>
          <cell r="K5754">
            <v>2011</v>
          </cell>
          <cell r="L5754" t="str">
            <v>742.719</v>
          </cell>
        </row>
        <row r="5755">
          <cell r="J5755" t="str">
            <v>9789866366260</v>
          </cell>
          <cell r="K5755">
            <v>2011</v>
          </cell>
          <cell r="L5755" t="str">
            <v>563.563</v>
          </cell>
        </row>
        <row r="5756">
          <cell r="J5756" t="str">
            <v>9789866366277</v>
          </cell>
          <cell r="K5756">
            <v>2011</v>
          </cell>
          <cell r="L5756" t="str">
            <v>563.53</v>
          </cell>
        </row>
        <row r="5757">
          <cell r="J5757" t="str">
            <v>9789866366284</v>
          </cell>
          <cell r="K5757">
            <v>2011</v>
          </cell>
          <cell r="L5757" t="str">
            <v>563.534</v>
          </cell>
        </row>
        <row r="5758">
          <cell r="J5758" t="str">
            <v>9789866366291</v>
          </cell>
          <cell r="K5758">
            <v>2011</v>
          </cell>
          <cell r="L5758" t="str">
            <v>563.53</v>
          </cell>
        </row>
        <row r="5759">
          <cell r="J5759" t="str">
            <v>9789866366314</v>
          </cell>
          <cell r="K5759">
            <v>2011</v>
          </cell>
          <cell r="L5759" t="str">
            <v>857.7</v>
          </cell>
        </row>
        <row r="5760">
          <cell r="J5760" t="str">
            <v>9789866366321</v>
          </cell>
          <cell r="K5760">
            <v>2011</v>
          </cell>
          <cell r="L5760" t="str">
            <v>563.53</v>
          </cell>
        </row>
        <row r="5761">
          <cell r="J5761" t="str">
            <v>9789866366338</v>
          </cell>
          <cell r="K5761">
            <v>2011</v>
          </cell>
          <cell r="L5761" t="str">
            <v>563.53</v>
          </cell>
        </row>
        <row r="5762">
          <cell r="J5762" t="str">
            <v>9789866366369</v>
          </cell>
          <cell r="K5762">
            <v>2011</v>
          </cell>
          <cell r="L5762" t="str">
            <v>857.7</v>
          </cell>
        </row>
        <row r="5763">
          <cell r="J5763" t="str">
            <v>9789866366376</v>
          </cell>
          <cell r="K5763">
            <v>2011</v>
          </cell>
          <cell r="L5763" t="str">
            <v>563.53</v>
          </cell>
        </row>
        <row r="5764">
          <cell r="J5764" t="str">
            <v>9789866366383</v>
          </cell>
          <cell r="K5764">
            <v>2011</v>
          </cell>
          <cell r="L5764" t="str">
            <v>563.536</v>
          </cell>
        </row>
        <row r="5765">
          <cell r="J5765" t="str">
            <v>9789866366390</v>
          </cell>
          <cell r="K5765">
            <v>2011</v>
          </cell>
          <cell r="L5765" t="str">
            <v>563.534</v>
          </cell>
        </row>
        <row r="5766">
          <cell r="J5766" t="str">
            <v>9789866366413</v>
          </cell>
          <cell r="K5766">
            <v>2011</v>
          </cell>
          <cell r="L5766" t="str">
            <v>563.53</v>
          </cell>
        </row>
        <row r="5767">
          <cell r="J5767" t="str">
            <v>9789868739208</v>
          </cell>
          <cell r="K5767">
            <v>2011</v>
          </cell>
          <cell r="L5767" t="str">
            <v>857.63</v>
          </cell>
        </row>
        <row r="5768">
          <cell r="J5768" t="str">
            <v>4715762949592</v>
          </cell>
          <cell r="K5768">
            <v>2011</v>
          </cell>
          <cell r="L5768" t="str">
            <v>293.2</v>
          </cell>
        </row>
        <row r="5769">
          <cell r="J5769" t="str">
            <v>4715762949585</v>
          </cell>
          <cell r="K5769">
            <v>2011</v>
          </cell>
          <cell r="L5769" t="str">
            <v>411.711</v>
          </cell>
        </row>
        <row r="5770">
          <cell r="J5770" t="str">
            <v>4715762949035</v>
          </cell>
          <cell r="K5770">
            <v>2011</v>
          </cell>
          <cell r="L5770" t="str">
            <v>418.913</v>
          </cell>
        </row>
        <row r="5771">
          <cell r="J5771" t="str">
            <v>9789868743120</v>
          </cell>
          <cell r="K5771">
            <v>2011</v>
          </cell>
          <cell r="L5771" t="str">
            <v>177.2</v>
          </cell>
        </row>
        <row r="5772">
          <cell r="J5772" t="str">
            <v>9789868743151</v>
          </cell>
          <cell r="K5772">
            <v>2011</v>
          </cell>
          <cell r="L5772" t="str">
            <v>192.1</v>
          </cell>
        </row>
        <row r="5773">
          <cell r="J5773" t="str">
            <v>9789867457431</v>
          </cell>
          <cell r="K5773">
            <v>2011</v>
          </cell>
          <cell r="L5773" t="str">
            <v>523.38</v>
          </cell>
        </row>
        <row r="5774">
          <cell r="J5774" t="str">
            <v>9789867457417</v>
          </cell>
          <cell r="K5774">
            <v>2011</v>
          </cell>
          <cell r="L5774" t="str">
            <v>523.38</v>
          </cell>
        </row>
        <row r="5775">
          <cell r="J5775" t="str">
            <v>9789574411078</v>
          </cell>
          <cell r="K5775">
            <v>2011</v>
          </cell>
          <cell r="L5775" t="str">
            <v>523.38</v>
          </cell>
        </row>
        <row r="5776">
          <cell r="J5776" t="str">
            <v>9789574411092</v>
          </cell>
          <cell r="K5776">
            <v>2011</v>
          </cell>
          <cell r="L5776" t="str">
            <v>523.38</v>
          </cell>
        </row>
        <row r="5777">
          <cell r="J5777" t="str">
            <v>9789574411153</v>
          </cell>
          <cell r="K5777">
            <v>2011</v>
          </cell>
          <cell r="L5777" t="str">
            <v>523.38</v>
          </cell>
        </row>
        <row r="5778">
          <cell r="J5778" t="str">
            <v>9789574411122</v>
          </cell>
          <cell r="K5778">
            <v>2011</v>
          </cell>
          <cell r="L5778" t="str">
            <v>523.38</v>
          </cell>
        </row>
        <row r="5779">
          <cell r="J5779" t="str">
            <v>9789867457479</v>
          </cell>
          <cell r="K5779">
            <v>2011</v>
          </cell>
          <cell r="L5779" t="str">
            <v>523.38</v>
          </cell>
        </row>
        <row r="5780">
          <cell r="J5780" t="str">
            <v>9789574411108</v>
          </cell>
          <cell r="K5780">
            <v>2011</v>
          </cell>
          <cell r="L5780" t="str">
            <v>523.38</v>
          </cell>
        </row>
        <row r="5781">
          <cell r="J5781" t="str">
            <v>9789866138539</v>
          </cell>
          <cell r="K5781">
            <v>2011</v>
          </cell>
          <cell r="L5781" t="str">
            <v>177.3</v>
          </cell>
        </row>
        <row r="5782">
          <cell r="J5782" t="str">
            <v>9789866138522</v>
          </cell>
          <cell r="K5782">
            <v>2011</v>
          </cell>
          <cell r="L5782" t="str">
            <v>170.1</v>
          </cell>
        </row>
        <row r="5783">
          <cell r="J5783" t="str">
            <v>9789866138485</v>
          </cell>
          <cell r="K5783">
            <v>2011</v>
          </cell>
          <cell r="L5783" t="str">
            <v>177</v>
          </cell>
        </row>
        <row r="5784">
          <cell r="J5784" t="str">
            <v>9789866138447</v>
          </cell>
          <cell r="K5784">
            <v>2011</v>
          </cell>
          <cell r="L5784" t="str">
            <v>550</v>
          </cell>
        </row>
        <row r="5785">
          <cell r="J5785" t="str">
            <v>9789866138416</v>
          </cell>
          <cell r="K5785">
            <v>2011</v>
          </cell>
          <cell r="L5785" t="str">
            <v>170.1</v>
          </cell>
        </row>
        <row r="5786">
          <cell r="J5786" t="str">
            <v>9789866138386</v>
          </cell>
          <cell r="K5786">
            <v>2011</v>
          </cell>
          <cell r="L5786" t="str">
            <v>173.761</v>
          </cell>
        </row>
        <row r="5787">
          <cell r="J5787" t="str">
            <v>9789866138362</v>
          </cell>
          <cell r="K5787">
            <v>2011</v>
          </cell>
          <cell r="L5787" t="str">
            <v>176.8</v>
          </cell>
        </row>
        <row r="5788">
          <cell r="J5788" t="str">
            <v>9789866138058</v>
          </cell>
          <cell r="K5788">
            <v>2011</v>
          </cell>
          <cell r="L5788" t="str">
            <v>563</v>
          </cell>
        </row>
        <row r="5789">
          <cell r="J5789" t="str">
            <v>9789866138041</v>
          </cell>
          <cell r="K5789">
            <v>2011</v>
          </cell>
          <cell r="L5789" t="str">
            <v>563</v>
          </cell>
        </row>
        <row r="5790">
          <cell r="J5790" t="str">
            <v>9789866138195</v>
          </cell>
          <cell r="K5790">
            <v>2011</v>
          </cell>
          <cell r="L5790" t="str">
            <v>177</v>
          </cell>
        </row>
        <row r="5791">
          <cell r="J5791" t="str">
            <v>9789866138140</v>
          </cell>
          <cell r="K5791">
            <v>2011</v>
          </cell>
          <cell r="L5791" t="str">
            <v>192.32</v>
          </cell>
        </row>
        <row r="5792">
          <cell r="J5792" t="str">
            <v>9789866404979</v>
          </cell>
          <cell r="K5792">
            <v>2011</v>
          </cell>
          <cell r="L5792" t="str">
            <v>494.35</v>
          </cell>
        </row>
        <row r="5793">
          <cell r="J5793" t="str">
            <v>9789866138454</v>
          </cell>
          <cell r="K5793">
            <v>2011</v>
          </cell>
          <cell r="L5793" t="str">
            <v>177.3</v>
          </cell>
        </row>
        <row r="5794">
          <cell r="J5794" t="str">
            <v>9789866138423</v>
          </cell>
          <cell r="K5794">
            <v>2011</v>
          </cell>
          <cell r="L5794" t="str">
            <v>177.2</v>
          </cell>
        </row>
        <row r="5795">
          <cell r="J5795" t="str">
            <v>9789866138348</v>
          </cell>
          <cell r="K5795">
            <v>2011</v>
          </cell>
          <cell r="L5795" t="str">
            <v>177.3</v>
          </cell>
        </row>
        <row r="5796">
          <cell r="J5796" t="str">
            <v>9789866138331</v>
          </cell>
          <cell r="K5796">
            <v>2011</v>
          </cell>
          <cell r="L5796" t="str">
            <v>176.54</v>
          </cell>
        </row>
        <row r="5797">
          <cell r="J5797" t="str">
            <v>9789866138232</v>
          </cell>
          <cell r="K5797">
            <v>2011</v>
          </cell>
          <cell r="L5797" t="str">
            <v>494.35</v>
          </cell>
        </row>
        <row r="5798">
          <cell r="J5798" t="str">
            <v>9789866138126</v>
          </cell>
          <cell r="K5798">
            <v>2011</v>
          </cell>
          <cell r="L5798" t="str">
            <v>494.35</v>
          </cell>
        </row>
        <row r="5799">
          <cell r="J5799" t="str">
            <v>9789866138119</v>
          </cell>
          <cell r="K5799">
            <v>2011</v>
          </cell>
          <cell r="L5799" t="str">
            <v>177.2</v>
          </cell>
        </row>
        <row r="5800">
          <cell r="J5800" t="str">
            <v>9789866138034</v>
          </cell>
          <cell r="K5800">
            <v>2011</v>
          </cell>
          <cell r="L5800" t="str">
            <v>192.32</v>
          </cell>
        </row>
        <row r="5801">
          <cell r="J5801" t="str">
            <v>9789866138089</v>
          </cell>
          <cell r="K5801">
            <v>2011</v>
          </cell>
          <cell r="L5801" t="str">
            <v>494.35</v>
          </cell>
        </row>
        <row r="5802">
          <cell r="J5802" t="str">
            <v>9789866138010</v>
          </cell>
          <cell r="K5802">
            <v>2011</v>
          </cell>
          <cell r="L5802" t="str">
            <v>494.35</v>
          </cell>
        </row>
        <row r="5803">
          <cell r="J5803" t="str">
            <v>9789866404993</v>
          </cell>
          <cell r="K5803">
            <v>2011</v>
          </cell>
          <cell r="L5803" t="str">
            <v>494.35</v>
          </cell>
        </row>
        <row r="5804">
          <cell r="J5804" t="str">
            <v>9789866138270</v>
          </cell>
          <cell r="K5804">
            <v>2011</v>
          </cell>
          <cell r="L5804" t="str">
            <v>294.1</v>
          </cell>
        </row>
        <row r="5805">
          <cell r="J5805" t="str">
            <v>9789866138249</v>
          </cell>
          <cell r="K5805">
            <v>2011</v>
          </cell>
          <cell r="L5805" t="str">
            <v>294.1</v>
          </cell>
        </row>
        <row r="5806">
          <cell r="J5806" t="str">
            <v>9789866103256</v>
          </cell>
          <cell r="K5806">
            <v>2011</v>
          </cell>
          <cell r="L5806" t="str">
            <v>294.1</v>
          </cell>
        </row>
        <row r="5807">
          <cell r="J5807" t="str">
            <v>9789866103263</v>
          </cell>
          <cell r="K5807">
            <v>2011</v>
          </cell>
          <cell r="L5807" t="str">
            <v>295.7</v>
          </cell>
        </row>
        <row r="5808">
          <cell r="J5808" t="str">
            <v>9789866138171</v>
          </cell>
          <cell r="K5808">
            <v>2011</v>
          </cell>
          <cell r="L5808" t="str">
            <v>411.18</v>
          </cell>
        </row>
        <row r="5809">
          <cell r="J5809" t="str">
            <v>9789866138560</v>
          </cell>
          <cell r="K5809">
            <v>2011</v>
          </cell>
          <cell r="L5809" t="str">
            <v>225.87</v>
          </cell>
        </row>
        <row r="5810">
          <cell r="J5810" t="str">
            <v>9789866138546</v>
          </cell>
          <cell r="K5810">
            <v>2011</v>
          </cell>
          <cell r="L5810" t="str">
            <v>177.2</v>
          </cell>
        </row>
        <row r="5811">
          <cell r="J5811" t="str">
            <v>9789866138515</v>
          </cell>
          <cell r="K5811">
            <v>2011</v>
          </cell>
          <cell r="L5811" t="str">
            <v>192.1</v>
          </cell>
        </row>
        <row r="5812">
          <cell r="J5812" t="str">
            <v>9789866138478</v>
          </cell>
          <cell r="K5812">
            <v>2011</v>
          </cell>
          <cell r="L5812" t="str">
            <v>177</v>
          </cell>
        </row>
        <row r="5813">
          <cell r="J5813" t="str">
            <v>9789866138317</v>
          </cell>
          <cell r="K5813">
            <v>2011</v>
          </cell>
          <cell r="L5813" t="str">
            <v>192.1</v>
          </cell>
        </row>
        <row r="5814">
          <cell r="J5814" t="str">
            <v>9789866138225</v>
          </cell>
          <cell r="K5814">
            <v>2011</v>
          </cell>
          <cell r="L5814" t="str">
            <v>192.1</v>
          </cell>
        </row>
        <row r="5815">
          <cell r="J5815" t="str">
            <v>9789866138157</v>
          </cell>
          <cell r="K5815">
            <v>2011</v>
          </cell>
          <cell r="L5815" t="str">
            <v>176.56</v>
          </cell>
        </row>
        <row r="5816">
          <cell r="J5816" t="str">
            <v>9789866138492</v>
          </cell>
          <cell r="K5816">
            <v>2011</v>
          </cell>
          <cell r="L5816" t="str">
            <v>563</v>
          </cell>
        </row>
        <row r="5817">
          <cell r="J5817" t="str">
            <v>9789866138508</v>
          </cell>
          <cell r="K5817">
            <v>2011</v>
          </cell>
          <cell r="L5817" t="str">
            <v>177.2</v>
          </cell>
        </row>
        <row r="5818">
          <cell r="J5818" t="str">
            <v>9789866138430</v>
          </cell>
          <cell r="K5818">
            <v>2011</v>
          </cell>
          <cell r="L5818" t="str">
            <v>544.7</v>
          </cell>
        </row>
        <row r="5819">
          <cell r="J5819" t="str">
            <v>9789866138355</v>
          </cell>
          <cell r="K5819">
            <v>2011</v>
          </cell>
          <cell r="L5819" t="str">
            <v>544.528</v>
          </cell>
        </row>
        <row r="5820">
          <cell r="J5820" t="str">
            <v>9789866138300</v>
          </cell>
          <cell r="K5820">
            <v>2011</v>
          </cell>
          <cell r="L5820" t="str">
            <v>179.1</v>
          </cell>
        </row>
        <row r="5821">
          <cell r="J5821" t="str">
            <v>9789866138287</v>
          </cell>
          <cell r="K5821">
            <v>2011</v>
          </cell>
          <cell r="L5821" t="str">
            <v>179.6</v>
          </cell>
        </row>
        <row r="5822">
          <cell r="J5822" t="str">
            <v>9789866138294</v>
          </cell>
          <cell r="K5822">
            <v>2011</v>
          </cell>
          <cell r="L5822" t="str">
            <v>179.1</v>
          </cell>
        </row>
        <row r="5823">
          <cell r="J5823" t="str">
            <v>9789866138201</v>
          </cell>
          <cell r="K5823">
            <v>2011</v>
          </cell>
          <cell r="L5823" t="str">
            <v>177.2</v>
          </cell>
        </row>
        <row r="5824">
          <cell r="J5824" t="str">
            <v>9789866138218</v>
          </cell>
          <cell r="K5824">
            <v>2011</v>
          </cell>
          <cell r="L5824" t="str">
            <v>177.2</v>
          </cell>
        </row>
        <row r="5825">
          <cell r="J5825" t="str">
            <v>9789866138102</v>
          </cell>
          <cell r="K5825">
            <v>2011</v>
          </cell>
          <cell r="L5825" t="str">
            <v>544.37</v>
          </cell>
        </row>
        <row r="5826">
          <cell r="J5826" t="str">
            <v>9789866138577</v>
          </cell>
          <cell r="K5826">
            <v>2011</v>
          </cell>
          <cell r="L5826" t="str">
            <v>411.18</v>
          </cell>
        </row>
        <row r="5827">
          <cell r="J5827" t="str">
            <v>9789866406973</v>
          </cell>
          <cell r="K5827">
            <v>2011</v>
          </cell>
          <cell r="L5827" t="str">
            <v>805.188</v>
          </cell>
        </row>
        <row r="5828">
          <cell r="J5828" t="str">
            <v>9789866051029</v>
          </cell>
          <cell r="K5828">
            <v>2011</v>
          </cell>
          <cell r="L5828" t="str">
            <v>805.132</v>
          </cell>
        </row>
        <row r="5829">
          <cell r="J5829" t="str">
            <v>9789866051128</v>
          </cell>
          <cell r="K5829">
            <v>2011</v>
          </cell>
          <cell r="L5829" t="str">
            <v>805.179</v>
          </cell>
        </row>
        <row r="5830">
          <cell r="J5830" t="str">
            <v>9789866051173</v>
          </cell>
          <cell r="K5830">
            <v>2011</v>
          </cell>
          <cell r="L5830" t="str">
            <v>493.6</v>
          </cell>
        </row>
        <row r="5831">
          <cell r="J5831" t="str">
            <v>9789866051050</v>
          </cell>
          <cell r="K5831">
            <v>2011</v>
          </cell>
          <cell r="L5831" t="str">
            <v>805.188</v>
          </cell>
        </row>
        <row r="5832">
          <cell r="J5832" t="str">
            <v>9789866051166</v>
          </cell>
          <cell r="K5832">
            <v>2011</v>
          </cell>
          <cell r="L5832" t="str">
            <v>805.123</v>
          </cell>
        </row>
        <row r="5833">
          <cell r="J5833" t="str">
            <v>9789866051098</v>
          </cell>
          <cell r="K5833">
            <v>2011</v>
          </cell>
          <cell r="L5833" t="str">
            <v>805.17</v>
          </cell>
        </row>
        <row r="5834">
          <cell r="J5834" t="str">
            <v>9789866406867</v>
          </cell>
          <cell r="K5834">
            <v>2011</v>
          </cell>
          <cell r="L5834" t="str">
            <v>805.12</v>
          </cell>
        </row>
        <row r="5835">
          <cell r="J5835" t="str">
            <v>9789866406904</v>
          </cell>
          <cell r="K5835">
            <v>2011</v>
          </cell>
          <cell r="L5835" t="str">
            <v>805.12</v>
          </cell>
        </row>
        <row r="5836">
          <cell r="J5836" t="str">
            <v>9789866406980</v>
          </cell>
          <cell r="K5836">
            <v>2011</v>
          </cell>
          <cell r="L5836" t="str">
            <v>805.16</v>
          </cell>
        </row>
        <row r="5837">
          <cell r="J5837" t="str">
            <v>9789866406942</v>
          </cell>
          <cell r="K5837">
            <v>2011</v>
          </cell>
          <cell r="L5837" t="str">
            <v>805.169</v>
          </cell>
        </row>
        <row r="5838">
          <cell r="J5838" t="str">
            <v>9789866051203</v>
          </cell>
          <cell r="K5838">
            <v>2011</v>
          </cell>
          <cell r="L5838" t="str">
            <v>802.7</v>
          </cell>
        </row>
        <row r="5839">
          <cell r="J5839" t="str">
            <v>9789866051111</v>
          </cell>
          <cell r="K5839">
            <v>2011</v>
          </cell>
          <cell r="L5839" t="str">
            <v>803.1134</v>
          </cell>
        </row>
        <row r="5840">
          <cell r="J5840" t="str">
            <v>9789866051081</v>
          </cell>
          <cell r="K5840">
            <v>2011</v>
          </cell>
          <cell r="L5840" t="str">
            <v>805.18</v>
          </cell>
        </row>
        <row r="5841">
          <cell r="J5841" t="str">
            <v>9789867162717</v>
          </cell>
          <cell r="K5841">
            <v>2011</v>
          </cell>
          <cell r="L5841" t="str">
            <v>805.12</v>
          </cell>
        </row>
        <row r="5842">
          <cell r="J5842" t="str">
            <v>9789866051197</v>
          </cell>
          <cell r="K5842">
            <v>2011</v>
          </cell>
          <cell r="L5842" t="str">
            <v>805.188</v>
          </cell>
        </row>
        <row r="5843">
          <cell r="J5843" t="str">
            <v>9789866051043</v>
          </cell>
          <cell r="K5843">
            <v>2011</v>
          </cell>
          <cell r="L5843" t="str">
            <v>803.188</v>
          </cell>
        </row>
        <row r="5844">
          <cell r="J5844" t="str">
            <v>9789862762356</v>
          </cell>
          <cell r="K5844">
            <v>2011</v>
          </cell>
          <cell r="L5844" t="str">
            <v>312.53</v>
          </cell>
        </row>
        <row r="5845">
          <cell r="J5845" t="str">
            <v>9789862761380</v>
          </cell>
          <cell r="K5845">
            <v>2011</v>
          </cell>
          <cell r="L5845" t="str">
            <v>312.1692</v>
          </cell>
        </row>
        <row r="5846">
          <cell r="J5846" t="str">
            <v>9789862763049</v>
          </cell>
          <cell r="K5846">
            <v>2011</v>
          </cell>
          <cell r="L5846" t="str">
            <v>312.49082</v>
          </cell>
        </row>
        <row r="5847">
          <cell r="J5847" t="str">
            <v>9789862761694</v>
          </cell>
          <cell r="K5847">
            <v>2011</v>
          </cell>
          <cell r="L5847" t="str">
            <v>312.54</v>
          </cell>
        </row>
        <row r="5848">
          <cell r="J5848" t="str">
            <v>9789862763209</v>
          </cell>
          <cell r="K5848">
            <v>2011</v>
          </cell>
          <cell r="L5848" t="str">
            <v>312.54</v>
          </cell>
        </row>
        <row r="5849">
          <cell r="J5849" t="str">
            <v>9789862761441</v>
          </cell>
          <cell r="K5849">
            <v>2011</v>
          </cell>
          <cell r="L5849" t="str">
            <v>494.6</v>
          </cell>
        </row>
        <row r="5850">
          <cell r="J5850" t="str">
            <v>9789862761489</v>
          </cell>
          <cell r="K5850">
            <v>2011</v>
          </cell>
          <cell r="L5850" t="str">
            <v>312.32C</v>
          </cell>
        </row>
        <row r="5851">
          <cell r="J5851" t="str">
            <v>9789862763100</v>
          </cell>
          <cell r="K5851">
            <v>2011</v>
          </cell>
          <cell r="L5851" t="str">
            <v>312.32J3</v>
          </cell>
        </row>
        <row r="5852">
          <cell r="J5852" t="str">
            <v>9789862763384</v>
          </cell>
          <cell r="K5852">
            <v>2011</v>
          </cell>
          <cell r="L5852" t="str">
            <v>312.754</v>
          </cell>
        </row>
        <row r="5853">
          <cell r="J5853" t="str">
            <v>9789862763971</v>
          </cell>
          <cell r="K5853">
            <v>2011</v>
          </cell>
          <cell r="L5853" t="str">
            <v>448.845029</v>
          </cell>
        </row>
        <row r="5854">
          <cell r="J5854" t="str">
            <v>9789862761199</v>
          </cell>
          <cell r="K5854">
            <v>2011</v>
          </cell>
          <cell r="L5854" t="str">
            <v>312.16</v>
          </cell>
        </row>
        <row r="5855">
          <cell r="J5855" t="str">
            <v>9789862761090</v>
          </cell>
          <cell r="K5855">
            <v>2011</v>
          </cell>
          <cell r="L5855" t="str">
            <v>312.866</v>
          </cell>
        </row>
        <row r="5856">
          <cell r="J5856" t="str">
            <v>9789862763285</v>
          </cell>
          <cell r="K5856">
            <v>2011</v>
          </cell>
          <cell r="L5856" t="str">
            <v>312.1695</v>
          </cell>
        </row>
        <row r="5857">
          <cell r="J5857" t="str">
            <v>9789862761588</v>
          </cell>
          <cell r="K5857">
            <v>2011</v>
          </cell>
          <cell r="L5857" t="str">
            <v>952.6</v>
          </cell>
        </row>
        <row r="5858">
          <cell r="J5858" t="str">
            <v>9789862763766</v>
          </cell>
          <cell r="K5858">
            <v>2011</v>
          </cell>
          <cell r="L5858" t="str">
            <v>477.22029</v>
          </cell>
        </row>
        <row r="5859">
          <cell r="J5859" t="str">
            <v>9789862763650</v>
          </cell>
          <cell r="K5859">
            <v>2011</v>
          </cell>
          <cell r="L5859" t="str">
            <v>477.22029</v>
          </cell>
        </row>
        <row r="5860">
          <cell r="J5860" t="str">
            <v>9789862762769</v>
          </cell>
          <cell r="K5860">
            <v>2011</v>
          </cell>
          <cell r="L5860" t="str">
            <v>490.29</v>
          </cell>
        </row>
        <row r="5861">
          <cell r="J5861" t="str">
            <v>9789862762134</v>
          </cell>
          <cell r="K5861">
            <v>2011</v>
          </cell>
          <cell r="L5861" t="str">
            <v>448.845029</v>
          </cell>
        </row>
        <row r="5862">
          <cell r="J5862" t="str">
            <v>9789862762479</v>
          </cell>
          <cell r="K5862">
            <v>2011</v>
          </cell>
          <cell r="L5862" t="str">
            <v>312.116</v>
          </cell>
        </row>
        <row r="5863">
          <cell r="J5863" t="str">
            <v>9789862762868</v>
          </cell>
          <cell r="K5863">
            <v>2011</v>
          </cell>
          <cell r="L5863" t="str">
            <v>312.32J3</v>
          </cell>
        </row>
        <row r="5864">
          <cell r="J5864" t="str">
            <v>9789862763346</v>
          </cell>
          <cell r="K5864">
            <v>2011</v>
          </cell>
          <cell r="L5864" t="str">
            <v>917.7029</v>
          </cell>
        </row>
        <row r="5865">
          <cell r="J5865" t="str">
            <v>9789862761861</v>
          </cell>
          <cell r="K5865">
            <v>2011</v>
          </cell>
          <cell r="L5865" t="str">
            <v>448.845029</v>
          </cell>
        </row>
        <row r="5866">
          <cell r="J5866" t="str">
            <v>9789862762684</v>
          </cell>
          <cell r="K5866">
            <v>2011</v>
          </cell>
          <cell r="L5866" t="str">
            <v>312.116</v>
          </cell>
        </row>
        <row r="5867">
          <cell r="J5867" t="str">
            <v>9789862763261</v>
          </cell>
          <cell r="K5867">
            <v>2011</v>
          </cell>
          <cell r="L5867" t="str">
            <v>960</v>
          </cell>
        </row>
        <row r="5868">
          <cell r="J5868" t="str">
            <v>9789862761342</v>
          </cell>
          <cell r="K5868">
            <v>2011</v>
          </cell>
          <cell r="L5868" t="str">
            <v>312.837</v>
          </cell>
        </row>
        <row r="5869">
          <cell r="J5869" t="str">
            <v>9789862762059</v>
          </cell>
          <cell r="K5869">
            <v>2011</v>
          </cell>
          <cell r="L5869" t="str">
            <v>312.8</v>
          </cell>
        </row>
        <row r="5870">
          <cell r="J5870" t="str">
            <v>9789862763438</v>
          </cell>
          <cell r="K5870">
            <v>2011</v>
          </cell>
          <cell r="L5870" t="str">
            <v>312.1695</v>
          </cell>
        </row>
        <row r="5871">
          <cell r="J5871" t="str">
            <v>9789862762295</v>
          </cell>
          <cell r="K5871">
            <v>2011</v>
          </cell>
          <cell r="L5871" t="str">
            <v>312.54</v>
          </cell>
        </row>
        <row r="5872">
          <cell r="J5872" t="str">
            <v>9789868674813</v>
          </cell>
          <cell r="K5872">
            <v>2011</v>
          </cell>
          <cell r="L5872" t="str">
            <v>859.6</v>
          </cell>
        </row>
        <row r="5873">
          <cell r="J5873" t="str">
            <v>9789868674820</v>
          </cell>
          <cell r="K5873">
            <v>2011</v>
          </cell>
          <cell r="L5873" t="str">
            <v>859.6</v>
          </cell>
        </row>
        <row r="5874">
          <cell r="J5874" t="str">
            <v>9789868674844</v>
          </cell>
          <cell r="K5874">
            <v>2011</v>
          </cell>
          <cell r="L5874" t="str">
            <v>859.6</v>
          </cell>
        </row>
        <row r="5875">
          <cell r="J5875" t="str">
            <v>9789868674851</v>
          </cell>
          <cell r="K5875">
            <v>2011</v>
          </cell>
          <cell r="L5875" t="str">
            <v>859.6</v>
          </cell>
        </row>
        <row r="5876">
          <cell r="J5876" t="str">
            <v>9789868674837</v>
          </cell>
          <cell r="K5876">
            <v>2011</v>
          </cell>
          <cell r="L5876" t="str">
            <v>859.6</v>
          </cell>
        </row>
        <row r="5877">
          <cell r="J5877" t="str">
            <v>9789868675445</v>
          </cell>
          <cell r="K5877">
            <v>2011</v>
          </cell>
          <cell r="L5877" t="str">
            <v>528.2</v>
          </cell>
        </row>
        <row r="5878">
          <cell r="J5878" t="str">
            <v>9789868675438</v>
          </cell>
          <cell r="K5878">
            <v>2011</v>
          </cell>
          <cell r="L5878" t="str">
            <v>528.2</v>
          </cell>
        </row>
        <row r="5879">
          <cell r="J5879" t="str">
            <v>9789868612280</v>
          </cell>
          <cell r="K5879">
            <v>2011</v>
          </cell>
          <cell r="L5879" t="str">
            <v>848.6</v>
          </cell>
        </row>
        <row r="5880">
          <cell r="J5880" t="str">
            <v>9789868753402</v>
          </cell>
          <cell r="K5880">
            <v>2011</v>
          </cell>
          <cell r="L5880" t="str">
            <v>958.33</v>
          </cell>
        </row>
        <row r="5881">
          <cell r="J5881" t="str">
            <v>9789868612273</v>
          </cell>
          <cell r="K5881">
            <v>2011</v>
          </cell>
          <cell r="L5881" t="str">
            <v>783.3886</v>
          </cell>
        </row>
        <row r="5882">
          <cell r="J5882" t="str">
            <v>9789862652657</v>
          </cell>
          <cell r="K5882">
            <v>2011</v>
          </cell>
          <cell r="L5882" t="str">
            <v>805.1895</v>
          </cell>
        </row>
        <row r="5883">
          <cell r="J5883" t="str">
            <v>9789868664159</v>
          </cell>
          <cell r="K5883">
            <v>2011</v>
          </cell>
          <cell r="L5883" t="str">
            <v>873.23</v>
          </cell>
        </row>
        <row r="5884">
          <cell r="J5884" t="str">
            <v>9789579014489</v>
          </cell>
          <cell r="K5884">
            <v>2011</v>
          </cell>
          <cell r="L5884" t="str">
            <v>312.2</v>
          </cell>
        </row>
        <row r="5885">
          <cell r="J5885" t="str">
            <v>9789868429741</v>
          </cell>
          <cell r="K5885">
            <v>2011</v>
          </cell>
          <cell r="L5885" t="str">
            <v>598.943</v>
          </cell>
        </row>
        <row r="5886">
          <cell r="J5886" t="str">
            <v>9789868429765</v>
          </cell>
          <cell r="K5886">
            <v>2011</v>
          </cell>
          <cell r="L5886" t="str">
            <v>597.67</v>
          </cell>
        </row>
        <row r="5887">
          <cell r="J5887" t="str">
            <v>9789577134813</v>
          </cell>
          <cell r="K5887">
            <v>2011</v>
          </cell>
          <cell r="L5887" t="str">
            <v>221.44</v>
          </cell>
        </row>
        <row r="5888">
          <cell r="J5888" t="str">
            <v>9577134637</v>
          </cell>
          <cell r="K5888">
            <v>2011</v>
          </cell>
          <cell r="L5888" t="str">
            <v>121.317</v>
          </cell>
        </row>
        <row r="5889">
          <cell r="J5889" t="str">
            <v>9789577134677</v>
          </cell>
          <cell r="K5889">
            <v>2011</v>
          </cell>
          <cell r="L5889" t="str">
            <v>121.317</v>
          </cell>
        </row>
        <row r="5890">
          <cell r="J5890" t="str">
            <v>9789577134660</v>
          </cell>
          <cell r="K5890">
            <v>2011</v>
          </cell>
          <cell r="L5890" t="str">
            <v>192.1</v>
          </cell>
        </row>
        <row r="5891">
          <cell r="J5891" t="str">
            <v>9789577134844</v>
          </cell>
          <cell r="K5891">
            <v>2011</v>
          </cell>
          <cell r="L5891" t="str">
            <v>221.45</v>
          </cell>
        </row>
        <row r="5892">
          <cell r="J5892" t="str">
            <v>9789577134721</v>
          </cell>
          <cell r="K5892">
            <v>2011</v>
          </cell>
          <cell r="L5892" t="str">
            <v>121.311</v>
          </cell>
        </row>
        <row r="5893">
          <cell r="J5893" t="str">
            <v>9789577134790</v>
          </cell>
          <cell r="K5893">
            <v>2011</v>
          </cell>
          <cell r="L5893" t="str">
            <v>296.5</v>
          </cell>
        </row>
        <row r="5894">
          <cell r="J5894" t="str">
            <v>9577134696</v>
          </cell>
          <cell r="K5894">
            <v>2011</v>
          </cell>
          <cell r="L5894" t="str">
            <v>782.887</v>
          </cell>
        </row>
        <row r="5895">
          <cell r="J5895" t="str">
            <v>9789577134738</v>
          </cell>
          <cell r="K5895">
            <v>2011</v>
          </cell>
          <cell r="L5895" t="str">
            <v>782.228</v>
          </cell>
        </row>
        <row r="5896">
          <cell r="J5896" t="str">
            <v>9789577134820</v>
          </cell>
          <cell r="K5896">
            <v>2011</v>
          </cell>
          <cell r="L5896" t="str">
            <v>782.867</v>
          </cell>
        </row>
        <row r="5897">
          <cell r="J5897" t="str">
            <v>9789577134837</v>
          </cell>
          <cell r="K5897">
            <v>2011</v>
          </cell>
          <cell r="L5897" t="str">
            <v>226.969</v>
          </cell>
        </row>
        <row r="5898">
          <cell r="J5898" t="str">
            <v>9789577134851</v>
          </cell>
          <cell r="K5898">
            <v>2011</v>
          </cell>
          <cell r="L5898" t="str">
            <v>177</v>
          </cell>
        </row>
        <row r="5899">
          <cell r="J5899" t="str">
            <v>9789577134592</v>
          </cell>
          <cell r="K5899">
            <v>2011</v>
          </cell>
          <cell r="L5899" t="str">
            <v>563.24</v>
          </cell>
        </row>
        <row r="5900">
          <cell r="J5900" t="str">
            <v>9789577134585</v>
          </cell>
          <cell r="K5900">
            <v>2011</v>
          </cell>
          <cell r="L5900" t="str">
            <v>490.9928</v>
          </cell>
        </row>
        <row r="5901">
          <cell r="J5901" t="str">
            <v>9789577134608</v>
          </cell>
          <cell r="K5901">
            <v>2011</v>
          </cell>
          <cell r="L5901" t="str">
            <v>550.1</v>
          </cell>
        </row>
        <row r="5902">
          <cell r="J5902" t="str">
            <v>9789577134615</v>
          </cell>
          <cell r="K5902">
            <v>2011</v>
          </cell>
          <cell r="L5902" t="str">
            <v>170.1</v>
          </cell>
        </row>
        <row r="5903">
          <cell r="J5903" t="str">
            <v>9789577134646</v>
          </cell>
          <cell r="K5903">
            <v>2011</v>
          </cell>
          <cell r="L5903" t="str">
            <v>191.9</v>
          </cell>
        </row>
        <row r="5904">
          <cell r="J5904" t="str">
            <v>9789577134745</v>
          </cell>
          <cell r="K5904">
            <v>2011</v>
          </cell>
          <cell r="L5904" t="str">
            <v>550</v>
          </cell>
        </row>
        <row r="5905">
          <cell r="J5905" t="str">
            <v>9789577134769</v>
          </cell>
          <cell r="K5905">
            <v>2011</v>
          </cell>
          <cell r="L5905" t="str">
            <v>541.49</v>
          </cell>
        </row>
        <row r="5906">
          <cell r="J5906" t="str">
            <v>9789577134752</v>
          </cell>
          <cell r="K5906">
            <v>2011</v>
          </cell>
          <cell r="L5906" t="str">
            <v>463.5</v>
          </cell>
        </row>
        <row r="5907">
          <cell r="J5907" t="str">
            <v>9789577134806</v>
          </cell>
          <cell r="K5907">
            <v>2011</v>
          </cell>
          <cell r="L5907" t="str">
            <v>494</v>
          </cell>
        </row>
        <row r="5908">
          <cell r="J5908" t="str">
            <v>9789577134868</v>
          </cell>
          <cell r="K5908">
            <v>2011</v>
          </cell>
          <cell r="L5908" t="str">
            <v>490.99</v>
          </cell>
        </row>
        <row r="5909">
          <cell r="J5909" t="str">
            <v>9789577134622</v>
          </cell>
          <cell r="K5909">
            <v>2011</v>
          </cell>
          <cell r="L5909" t="str">
            <v>494.35</v>
          </cell>
        </row>
        <row r="5910">
          <cell r="J5910" t="str">
            <v>9789577134684</v>
          </cell>
          <cell r="K5910">
            <v>2011</v>
          </cell>
          <cell r="L5910" t="str">
            <v>494.35</v>
          </cell>
        </row>
        <row r="5911">
          <cell r="J5911" t="str">
            <v>9789577134714</v>
          </cell>
          <cell r="K5911">
            <v>2011</v>
          </cell>
          <cell r="L5911" t="str">
            <v>494.35</v>
          </cell>
        </row>
        <row r="5912">
          <cell r="J5912" t="str">
            <v>9789577134776</v>
          </cell>
          <cell r="K5912">
            <v>2011</v>
          </cell>
          <cell r="L5912" t="str">
            <v>494.35</v>
          </cell>
        </row>
        <row r="5913">
          <cell r="J5913" t="str">
            <v>9789577134653</v>
          </cell>
          <cell r="K5913">
            <v>2011</v>
          </cell>
          <cell r="L5913" t="str">
            <v>782.823</v>
          </cell>
        </row>
        <row r="5914">
          <cell r="J5914" t="str">
            <v>9789577134707</v>
          </cell>
          <cell r="K5914">
            <v>2011</v>
          </cell>
          <cell r="L5914" t="str">
            <v>782.123</v>
          </cell>
        </row>
        <row r="5915">
          <cell r="J5915" t="str">
            <v>9789577134783</v>
          </cell>
          <cell r="K5915">
            <v>2011</v>
          </cell>
          <cell r="L5915" t="str">
            <v>592.092</v>
          </cell>
        </row>
        <row r="5916">
          <cell r="J5916" t="str">
            <v>9789867273901</v>
          </cell>
          <cell r="K5916">
            <v>2011</v>
          </cell>
          <cell r="L5916" t="str">
            <v>413</v>
          </cell>
        </row>
        <row r="5917">
          <cell r="J5917" t="str">
            <v>9789867273888</v>
          </cell>
          <cell r="K5917">
            <v>2011</v>
          </cell>
          <cell r="L5917" t="str">
            <v>528.2</v>
          </cell>
        </row>
        <row r="5918">
          <cell r="J5918" t="str">
            <v>9789867273758</v>
          </cell>
          <cell r="K5918">
            <v>2011</v>
          </cell>
          <cell r="L5918" t="str">
            <v>293.6</v>
          </cell>
        </row>
        <row r="5919">
          <cell r="J5919" t="str">
            <v>9789867273802</v>
          </cell>
          <cell r="K5919">
            <v>2011</v>
          </cell>
          <cell r="L5919" t="str">
            <v>293.6</v>
          </cell>
        </row>
        <row r="5920">
          <cell r="J5920" t="str">
            <v>9789867273833</v>
          </cell>
          <cell r="K5920">
            <v>2011</v>
          </cell>
          <cell r="L5920" t="str">
            <v>544.3</v>
          </cell>
        </row>
        <row r="5921">
          <cell r="J5921" t="str">
            <v>9789867273840</v>
          </cell>
          <cell r="K5921">
            <v>2011</v>
          </cell>
          <cell r="L5921" t="str">
            <v>177.2</v>
          </cell>
        </row>
        <row r="5922">
          <cell r="J5922" t="str">
            <v>9789867273918</v>
          </cell>
          <cell r="K5922">
            <v>2011</v>
          </cell>
          <cell r="L5922" t="str">
            <v>177.2</v>
          </cell>
        </row>
        <row r="5923">
          <cell r="J5923" t="str">
            <v>9789867273925</v>
          </cell>
          <cell r="K5923">
            <v>2011</v>
          </cell>
          <cell r="L5923" t="str">
            <v>173.32</v>
          </cell>
        </row>
        <row r="5924">
          <cell r="J5924" t="str">
            <v>9789867273932</v>
          </cell>
          <cell r="K5924">
            <v>2011</v>
          </cell>
          <cell r="L5924" t="str">
            <v>563</v>
          </cell>
        </row>
        <row r="5925">
          <cell r="J5925" t="str">
            <v>9789867273826</v>
          </cell>
          <cell r="K5925">
            <v>2011</v>
          </cell>
          <cell r="L5925" t="str">
            <v>192.32</v>
          </cell>
        </row>
        <row r="5926">
          <cell r="J5926" t="str">
            <v>9789867273819</v>
          </cell>
          <cell r="K5926">
            <v>2011</v>
          </cell>
          <cell r="L5926" t="str">
            <v>494</v>
          </cell>
        </row>
        <row r="5927">
          <cell r="J5927" t="str">
            <v>9789867273857</v>
          </cell>
          <cell r="K5927">
            <v>2011</v>
          </cell>
          <cell r="L5927" t="str">
            <v>528.5</v>
          </cell>
        </row>
        <row r="5928">
          <cell r="J5928" t="str">
            <v>9789867273864</v>
          </cell>
          <cell r="K5928">
            <v>2011</v>
          </cell>
          <cell r="L5928" t="str">
            <v>019</v>
          </cell>
        </row>
        <row r="5929">
          <cell r="J5929" t="str">
            <v>9789867273895</v>
          </cell>
          <cell r="K5929">
            <v>2011</v>
          </cell>
          <cell r="L5929" t="str">
            <v>177.2</v>
          </cell>
        </row>
        <row r="5930">
          <cell r="J5930" t="str">
            <v>9789867273994</v>
          </cell>
          <cell r="K5930">
            <v>2011</v>
          </cell>
          <cell r="L5930" t="str">
            <v>528.2</v>
          </cell>
        </row>
        <row r="5931">
          <cell r="J5931" t="str">
            <v>9789866012020</v>
          </cell>
          <cell r="K5931">
            <v>2011</v>
          </cell>
          <cell r="L5931" t="str">
            <v>520.7</v>
          </cell>
        </row>
        <row r="5932">
          <cell r="J5932" t="str">
            <v>9789867273871</v>
          </cell>
          <cell r="K5932">
            <v>2011</v>
          </cell>
          <cell r="L5932" t="str">
            <v>544.37</v>
          </cell>
        </row>
        <row r="5933">
          <cell r="J5933" t="str">
            <v>9789868779808</v>
          </cell>
          <cell r="K5933">
            <v>2011</v>
          </cell>
          <cell r="L5933" t="str">
            <v>863.72</v>
          </cell>
        </row>
        <row r="5934">
          <cell r="J5934" t="str">
            <v>9789866412127</v>
          </cell>
          <cell r="K5934">
            <v>2011</v>
          </cell>
          <cell r="L5934" t="str">
            <v>712.843</v>
          </cell>
        </row>
        <row r="5935">
          <cell r="J5935" t="str">
            <v>9789866412103</v>
          </cell>
          <cell r="K5935">
            <v>2011</v>
          </cell>
          <cell r="L5935" t="str">
            <v>598.61</v>
          </cell>
        </row>
        <row r="5936">
          <cell r="J5936" t="str">
            <v>9789866412110</v>
          </cell>
          <cell r="K5936">
            <v>2011</v>
          </cell>
          <cell r="L5936" t="str">
            <v>597.61</v>
          </cell>
        </row>
        <row r="5937">
          <cell r="J5937" t="str">
            <v>9789866412226</v>
          </cell>
          <cell r="K5937">
            <v>2011</v>
          </cell>
          <cell r="L5937" t="str">
            <v>596.8</v>
          </cell>
        </row>
        <row r="5938">
          <cell r="J5938" t="str">
            <v>9789866412240</v>
          </cell>
          <cell r="K5938">
            <v>2011</v>
          </cell>
          <cell r="L5938" t="str">
            <v>590.992</v>
          </cell>
        </row>
        <row r="5939">
          <cell r="J5939" t="str">
            <v>9789866412257</v>
          </cell>
          <cell r="K5939">
            <v>2011</v>
          </cell>
          <cell r="L5939" t="str">
            <v>596.8</v>
          </cell>
        </row>
        <row r="5940">
          <cell r="J5940" t="str">
            <v>9789866412271</v>
          </cell>
          <cell r="K5940">
            <v>2011</v>
          </cell>
          <cell r="L5940" t="str">
            <v>628.3</v>
          </cell>
        </row>
        <row r="5941">
          <cell r="J5941" t="str">
            <v>9789866412233</v>
          </cell>
          <cell r="K5941">
            <v>2011</v>
          </cell>
          <cell r="L5941" t="str">
            <v>639.37</v>
          </cell>
        </row>
        <row r="5942">
          <cell r="J5942" t="str">
            <v>9789866412141</v>
          </cell>
          <cell r="K5942">
            <v>2011</v>
          </cell>
          <cell r="L5942" t="str">
            <v>592.915</v>
          </cell>
        </row>
        <row r="5943">
          <cell r="J5943" t="str">
            <v>9789866412080</v>
          </cell>
          <cell r="K5943">
            <v>2011</v>
          </cell>
          <cell r="L5943" t="str">
            <v>628.45</v>
          </cell>
        </row>
        <row r="5944">
          <cell r="J5944" t="str">
            <v>9789866412196</v>
          </cell>
          <cell r="K5944">
            <v>2011</v>
          </cell>
          <cell r="L5944" t="str">
            <v>596.948</v>
          </cell>
        </row>
        <row r="5945">
          <cell r="J5945" t="str">
            <v>9789866412264</v>
          </cell>
          <cell r="K5945">
            <v>2011</v>
          </cell>
          <cell r="L5945" t="str">
            <v>597.63</v>
          </cell>
        </row>
        <row r="5946">
          <cell r="J5946" t="str">
            <v>9789866412158</v>
          </cell>
          <cell r="K5946">
            <v>2011</v>
          </cell>
          <cell r="L5946" t="str">
            <v>595.909</v>
          </cell>
        </row>
        <row r="5947">
          <cell r="J5947" t="str">
            <v>4712070144114</v>
          </cell>
          <cell r="K5947">
            <v>2011</v>
          </cell>
          <cell r="L5947" t="str">
            <v>592.9154</v>
          </cell>
        </row>
        <row r="5948">
          <cell r="J5948" t="str">
            <v>4712070144121</v>
          </cell>
          <cell r="K5948">
            <v>2011</v>
          </cell>
          <cell r="L5948" t="str">
            <v>590.5</v>
          </cell>
        </row>
        <row r="5949">
          <cell r="J5949" t="str">
            <v>4712070144138</v>
          </cell>
          <cell r="K5949">
            <v>2011</v>
          </cell>
          <cell r="L5949" t="str">
            <v>590.5</v>
          </cell>
        </row>
        <row r="5950">
          <cell r="J5950" t="str">
            <v>4712070144145</v>
          </cell>
          <cell r="K5950">
            <v>2011</v>
          </cell>
          <cell r="L5950" t="str">
            <v>590.5</v>
          </cell>
        </row>
        <row r="5951">
          <cell r="J5951" t="str">
            <v>4712070144053</v>
          </cell>
          <cell r="K5951">
            <v>2011</v>
          </cell>
          <cell r="L5951" t="str">
            <v>590.5</v>
          </cell>
        </row>
        <row r="5952">
          <cell r="J5952" t="str">
            <v>4712070144183</v>
          </cell>
          <cell r="K5952">
            <v>2011</v>
          </cell>
          <cell r="L5952" t="str">
            <v>590.5</v>
          </cell>
        </row>
        <row r="5953">
          <cell r="J5953" t="str">
            <v>4712070144190</v>
          </cell>
          <cell r="K5953">
            <v>2011</v>
          </cell>
          <cell r="L5953" t="str">
            <v>590.5</v>
          </cell>
        </row>
        <row r="5954">
          <cell r="J5954" t="str">
            <v>4712070144039</v>
          </cell>
          <cell r="K5954">
            <v>2011</v>
          </cell>
          <cell r="L5954" t="str">
            <v>592.9154</v>
          </cell>
        </row>
        <row r="5955">
          <cell r="J5955" t="str">
            <v>4712070144046</v>
          </cell>
          <cell r="K5955">
            <v>2011</v>
          </cell>
          <cell r="L5955" t="str">
            <v>592.9154</v>
          </cell>
        </row>
        <row r="5956">
          <cell r="J5956" t="str">
            <v>9789866412172</v>
          </cell>
          <cell r="K5956">
            <v>2011</v>
          </cell>
          <cell r="L5956" t="str">
            <v>731.275</v>
          </cell>
        </row>
        <row r="5957">
          <cell r="J5957" t="str">
            <v>9789866412165</v>
          </cell>
          <cell r="K5957">
            <v>2011</v>
          </cell>
          <cell r="L5957" t="str">
            <v>628.621</v>
          </cell>
        </row>
        <row r="5958">
          <cell r="J5958" t="str">
            <v>9789866412219</v>
          </cell>
          <cell r="K5958">
            <v>2011</v>
          </cell>
          <cell r="L5958" t="str">
            <v>598.61</v>
          </cell>
        </row>
        <row r="5959">
          <cell r="J5959" t="str">
            <v>9789866412134</v>
          </cell>
          <cell r="K5959">
            <v>2011</v>
          </cell>
          <cell r="L5959" t="str">
            <v>628.546</v>
          </cell>
        </row>
        <row r="5960">
          <cell r="J5960" t="str">
            <v>9789866412202</v>
          </cell>
          <cell r="K5960">
            <v>2011</v>
          </cell>
          <cell r="L5960" t="str">
            <v>712.845</v>
          </cell>
        </row>
        <row r="5961">
          <cell r="J5961" t="str">
            <v>9789866412097</v>
          </cell>
          <cell r="K5961">
            <v>2011</v>
          </cell>
          <cell r="L5961" t="str">
            <v>292.1</v>
          </cell>
        </row>
        <row r="5962">
          <cell r="J5962" t="str">
            <v>9789866340574</v>
          </cell>
          <cell r="K5962">
            <v>2011</v>
          </cell>
          <cell r="L5962" t="str">
            <v>220.7</v>
          </cell>
        </row>
        <row r="5963">
          <cell r="J5963" t="str">
            <v>9789866340659</v>
          </cell>
          <cell r="K5963">
            <v>2011</v>
          </cell>
          <cell r="L5963" t="str">
            <v>192.8</v>
          </cell>
        </row>
        <row r="5964">
          <cell r="J5964" t="str">
            <v>9789866340567</v>
          </cell>
          <cell r="K5964">
            <v>2011</v>
          </cell>
          <cell r="L5964" t="str">
            <v>496.51</v>
          </cell>
        </row>
        <row r="5965">
          <cell r="J5965" t="str">
            <v>9789866340581</v>
          </cell>
          <cell r="K5965">
            <v>2011</v>
          </cell>
          <cell r="L5965" t="str">
            <v>177.2</v>
          </cell>
        </row>
        <row r="5966">
          <cell r="J5966" t="str">
            <v>9789866340611</v>
          </cell>
          <cell r="K5966">
            <v>2011</v>
          </cell>
          <cell r="L5966" t="str">
            <v>176.8</v>
          </cell>
        </row>
        <row r="5967">
          <cell r="J5967" t="str">
            <v>9789866340628</v>
          </cell>
          <cell r="K5967">
            <v>2011</v>
          </cell>
          <cell r="L5967" t="str">
            <v>177.2</v>
          </cell>
        </row>
        <row r="5968">
          <cell r="J5968" t="str">
            <v>9789866340635</v>
          </cell>
          <cell r="K5968">
            <v>2011</v>
          </cell>
          <cell r="L5968" t="str">
            <v>563.53</v>
          </cell>
        </row>
        <row r="5969">
          <cell r="J5969" t="str">
            <v>9789866340666</v>
          </cell>
          <cell r="K5969">
            <v>2011</v>
          </cell>
          <cell r="L5969" t="str">
            <v>494</v>
          </cell>
        </row>
        <row r="5970">
          <cell r="J5970" t="str">
            <v>9789866340642</v>
          </cell>
          <cell r="K5970">
            <v>2011</v>
          </cell>
          <cell r="L5970" t="str">
            <v>494</v>
          </cell>
        </row>
        <row r="5971">
          <cell r="J5971" t="str">
            <v>9789866340802</v>
          </cell>
          <cell r="K5971">
            <v>2011</v>
          </cell>
          <cell r="L5971" t="str">
            <v>293.3</v>
          </cell>
        </row>
        <row r="5972">
          <cell r="J5972" t="str">
            <v>9789866340758</v>
          </cell>
          <cell r="K5972">
            <v>2011</v>
          </cell>
          <cell r="L5972" t="str">
            <v>220</v>
          </cell>
        </row>
        <row r="5973">
          <cell r="J5973" t="str">
            <v>9789866340796</v>
          </cell>
          <cell r="K5973">
            <v>2011</v>
          </cell>
          <cell r="L5973" t="str">
            <v>221.09</v>
          </cell>
        </row>
        <row r="5974">
          <cell r="J5974" t="str">
            <v>9789866340604</v>
          </cell>
          <cell r="K5974">
            <v>2011</v>
          </cell>
          <cell r="L5974" t="str">
            <v>177.2</v>
          </cell>
        </row>
        <row r="5975">
          <cell r="J5975" t="str">
            <v>9789866340673</v>
          </cell>
          <cell r="K5975">
            <v>2011</v>
          </cell>
          <cell r="L5975" t="str">
            <v>494.35</v>
          </cell>
        </row>
        <row r="5976">
          <cell r="J5976" t="str">
            <v>9789866340727</v>
          </cell>
          <cell r="K5976">
            <v>2011</v>
          </cell>
          <cell r="L5976" t="str">
            <v>177</v>
          </cell>
        </row>
        <row r="5977">
          <cell r="J5977" t="str">
            <v>9789866340765</v>
          </cell>
          <cell r="K5977">
            <v>2011</v>
          </cell>
          <cell r="L5977" t="str">
            <v>177.2</v>
          </cell>
        </row>
        <row r="5978">
          <cell r="J5978" t="str">
            <v>9789866340772</v>
          </cell>
          <cell r="K5978">
            <v>2011</v>
          </cell>
          <cell r="L5978" t="str">
            <v>563.5</v>
          </cell>
        </row>
        <row r="5979">
          <cell r="J5979" t="str">
            <v>9789866340833</v>
          </cell>
          <cell r="K5979">
            <v>2011</v>
          </cell>
          <cell r="L5979" t="str">
            <v>563.53</v>
          </cell>
        </row>
        <row r="5980">
          <cell r="J5980" t="str">
            <v>9789866340680</v>
          </cell>
          <cell r="K5980">
            <v>2011</v>
          </cell>
          <cell r="L5980" t="str">
            <v>496.5</v>
          </cell>
        </row>
        <row r="5981">
          <cell r="J5981" t="str">
            <v>9789866340109</v>
          </cell>
          <cell r="K5981">
            <v>2011</v>
          </cell>
          <cell r="L5981" t="str">
            <v>170.1</v>
          </cell>
        </row>
        <row r="5982">
          <cell r="J5982" t="str">
            <v>9789866340550</v>
          </cell>
          <cell r="K5982">
            <v>2011</v>
          </cell>
          <cell r="L5982" t="str">
            <v>192.8</v>
          </cell>
        </row>
        <row r="5983">
          <cell r="J5983" t="str">
            <v>9789866340697</v>
          </cell>
          <cell r="K5983">
            <v>2011</v>
          </cell>
          <cell r="L5983" t="str">
            <v>550.14</v>
          </cell>
        </row>
        <row r="5984">
          <cell r="J5984" t="str">
            <v>9789866340710</v>
          </cell>
          <cell r="K5984">
            <v>2011</v>
          </cell>
          <cell r="L5984" t="str">
            <v>192.3</v>
          </cell>
        </row>
        <row r="5985">
          <cell r="J5985" t="str">
            <v>9789866340734</v>
          </cell>
          <cell r="K5985">
            <v>2011</v>
          </cell>
          <cell r="L5985" t="str">
            <v>173.761</v>
          </cell>
        </row>
        <row r="5986">
          <cell r="J5986" t="str">
            <v>9789866340741</v>
          </cell>
          <cell r="K5986">
            <v>2011</v>
          </cell>
          <cell r="L5986" t="str">
            <v>494</v>
          </cell>
        </row>
        <row r="5987">
          <cell r="J5987" t="str">
            <v>9789866340826</v>
          </cell>
          <cell r="K5987">
            <v>2011</v>
          </cell>
          <cell r="L5987" t="str">
            <v>177.3</v>
          </cell>
        </row>
        <row r="5988">
          <cell r="J5988" t="str">
            <v>9789866340819</v>
          </cell>
          <cell r="K5988">
            <v>2011</v>
          </cell>
          <cell r="L5988" t="str">
            <v>855</v>
          </cell>
        </row>
        <row r="5989">
          <cell r="J5989" t="str">
            <v>9789866340840</v>
          </cell>
          <cell r="K5989">
            <v>2011</v>
          </cell>
          <cell r="L5989" t="str">
            <v>177.3</v>
          </cell>
        </row>
        <row r="5990">
          <cell r="J5990" t="str">
            <v>9789866340789</v>
          </cell>
          <cell r="K5990">
            <v>2011</v>
          </cell>
          <cell r="L5990" t="str">
            <v>177.2</v>
          </cell>
        </row>
        <row r="5991">
          <cell r="J5991" t="str">
            <v>9789867446664</v>
          </cell>
          <cell r="K5991">
            <v>2011</v>
          </cell>
          <cell r="L5991" t="str">
            <v>426.78</v>
          </cell>
        </row>
        <row r="5992">
          <cell r="J5992" t="str">
            <v>9789867446602</v>
          </cell>
          <cell r="K5992">
            <v>2011</v>
          </cell>
          <cell r="L5992" t="str">
            <v>426.7</v>
          </cell>
        </row>
        <row r="5993">
          <cell r="J5993" t="str">
            <v>9789867446633</v>
          </cell>
          <cell r="K5993">
            <v>2011</v>
          </cell>
          <cell r="L5993" t="str">
            <v>426.65</v>
          </cell>
        </row>
        <row r="5994">
          <cell r="J5994" t="str">
            <v>9789867446626</v>
          </cell>
          <cell r="K5994">
            <v>2011</v>
          </cell>
          <cell r="L5994" t="str">
            <v>426.9</v>
          </cell>
        </row>
        <row r="5995">
          <cell r="J5995" t="str">
            <v>9789868638464</v>
          </cell>
          <cell r="K5995">
            <v>2011</v>
          </cell>
          <cell r="L5995" t="str">
            <v>493.6</v>
          </cell>
        </row>
        <row r="5996">
          <cell r="J5996" t="str">
            <v>9789868638488</v>
          </cell>
          <cell r="K5996">
            <v>2011</v>
          </cell>
          <cell r="L5996" t="str">
            <v>805.169</v>
          </cell>
        </row>
        <row r="5997">
          <cell r="J5997" t="str">
            <v>9789868601833</v>
          </cell>
          <cell r="K5997">
            <v>2011</v>
          </cell>
          <cell r="L5997" t="str">
            <v>855</v>
          </cell>
        </row>
        <row r="5998">
          <cell r="J5998" t="str">
            <v>9789868727007</v>
          </cell>
          <cell r="K5998">
            <v>2011</v>
          </cell>
          <cell r="L5998" t="str">
            <v>857.7</v>
          </cell>
        </row>
        <row r="5999">
          <cell r="J5999" t="str">
            <v>9789862014899</v>
          </cell>
          <cell r="K5999">
            <v>2011</v>
          </cell>
          <cell r="L5999" t="str">
            <v>314.1</v>
          </cell>
        </row>
        <row r="6000">
          <cell r="J6000" t="str">
            <v>9789862014820</v>
          </cell>
          <cell r="K6000">
            <v>2011</v>
          </cell>
          <cell r="L6000" t="str">
            <v>312.1695</v>
          </cell>
        </row>
        <row r="6001">
          <cell r="J6001" t="str">
            <v>9789862014325</v>
          </cell>
          <cell r="K6001">
            <v>2011</v>
          </cell>
          <cell r="L6001" t="str">
            <v>494.8663</v>
          </cell>
        </row>
        <row r="6002">
          <cell r="J6002" t="str">
            <v>9789862015032</v>
          </cell>
          <cell r="K6002">
            <v>2011</v>
          </cell>
          <cell r="L6002" t="str">
            <v>312.1695</v>
          </cell>
        </row>
        <row r="6003">
          <cell r="J6003" t="str">
            <v>9789862015162</v>
          </cell>
          <cell r="K6003">
            <v>2011</v>
          </cell>
          <cell r="L6003" t="str">
            <v>312.1695</v>
          </cell>
        </row>
        <row r="6004">
          <cell r="J6004" t="str">
            <v>9789862014844</v>
          </cell>
          <cell r="K6004">
            <v>2011</v>
          </cell>
          <cell r="L6004" t="str">
            <v>512.4</v>
          </cell>
        </row>
        <row r="6005">
          <cell r="J6005" t="str">
            <v>9789862014431</v>
          </cell>
          <cell r="K6005">
            <v>2011</v>
          </cell>
          <cell r="L6005" t="str">
            <v>312.32B3</v>
          </cell>
        </row>
        <row r="6006">
          <cell r="J6006" t="str">
            <v>9789862014448</v>
          </cell>
          <cell r="K6006">
            <v>2011</v>
          </cell>
          <cell r="L6006" t="str">
            <v>312.7</v>
          </cell>
        </row>
        <row r="6007">
          <cell r="J6007" t="str">
            <v>9789862014714</v>
          </cell>
          <cell r="K6007">
            <v>2011</v>
          </cell>
          <cell r="L6007" t="str">
            <v>312</v>
          </cell>
        </row>
        <row r="6008">
          <cell r="J6008" t="str">
            <v>9789862014165</v>
          </cell>
          <cell r="K6008">
            <v>2011</v>
          </cell>
          <cell r="L6008" t="str">
            <v>312.49A42</v>
          </cell>
        </row>
        <row r="6009">
          <cell r="J6009" t="str">
            <v>9789862014110</v>
          </cell>
          <cell r="K6009">
            <v>2011</v>
          </cell>
          <cell r="L6009" t="str">
            <v>312.837</v>
          </cell>
        </row>
        <row r="6010">
          <cell r="J6010" t="str">
            <v>9789862014202</v>
          </cell>
          <cell r="K6010">
            <v>2011</v>
          </cell>
          <cell r="L6010" t="str">
            <v>312.1653</v>
          </cell>
        </row>
        <row r="6011">
          <cell r="J6011" t="str">
            <v>9789862014400</v>
          </cell>
          <cell r="K6011">
            <v>2011</v>
          </cell>
          <cell r="L6011" t="str">
            <v>312.32C</v>
          </cell>
        </row>
        <row r="6012">
          <cell r="J6012" t="str">
            <v>9789862014790</v>
          </cell>
          <cell r="K6012">
            <v>2011</v>
          </cell>
          <cell r="L6012" t="str">
            <v>312.122</v>
          </cell>
        </row>
        <row r="6013">
          <cell r="J6013" t="str">
            <v>9789868641686</v>
          </cell>
          <cell r="K6013">
            <v>2011</v>
          </cell>
          <cell r="L6013" t="str">
            <v>967</v>
          </cell>
        </row>
        <row r="6014">
          <cell r="J6014" t="str">
            <v>9789868641600</v>
          </cell>
          <cell r="K6014">
            <v>2011</v>
          </cell>
          <cell r="L6014" t="str">
            <v>967</v>
          </cell>
        </row>
        <row r="6015">
          <cell r="J6015" t="str">
            <v>9789868641693</v>
          </cell>
          <cell r="K6015">
            <v>2011</v>
          </cell>
          <cell r="L6015" t="str">
            <v>967</v>
          </cell>
        </row>
        <row r="6016">
          <cell r="J6016" t="str">
            <v>9789868641679</v>
          </cell>
          <cell r="K6016">
            <v>2011</v>
          </cell>
          <cell r="L6016" t="str">
            <v>967</v>
          </cell>
        </row>
        <row r="6017">
          <cell r="J6017" t="str">
            <v>4712076172999</v>
          </cell>
          <cell r="K6017">
            <v>2011</v>
          </cell>
          <cell r="L6017" t="str">
            <v>967</v>
          </cell>
        </row>
        <row r="6018">
          <cell r="J6018" t="str">
            <v>9789868752214</v>
          </cell>
          <cell r="K6018">
            <v>2011</v>
          </cell>
          <cell r="L6018" t="str">
            <v>528.2</v>
          </cell>
        </row>
        <row r="6019">
          <cell r="J6019" t="str">
            <v>9789868752207</v>
          </cell>
          <cell r="K6019">
            <v>2011</v>
          </cell>
          <cell r="L6019" t="str">
            <v>413.439</v>
          </cell>
        </row>
        <row r="6020">
          <cell r="J6020" t="str">
            <v>9789868752221</v>
          </cell>
          <cell r="K6020">
            <v>2011</v>
          </cell>
          <cell r="L6020" t="str">
            <v>415.208</v>
          </cell>
        </row>
        <row r="6021">
          <cell r="J6021" t="str">
            <v>9789579201476</v>
          </cell>
          <cell r="K6021">
            <v>2011</v>
          </cell>
          <cell r="L6021" t="str">
            <v>415.53307</v>
          </cell>
        </row>
        <row r="6022">
          <cell r="J6022" t="str">
            <v>9789868643345</v>
          </cell>
          <cell r="K6022">
            <v>2011</v>
          </cell>
          <cell r="L6022" t="str">
            <v>521.8</v>
          </cell>
        </row>
        <row r="6023">
          <cell r="J6023" t="str">
            <v>9787770269080</v>
          </cell>
          <cell r="K6023">
            <v>2011</v>
          </cell>
          <cell r="L6023" t="str">
            <v>521.8</v>
          </cell>
        </row>
        <row r="6024">
          <cell r="J6024" t="str">
            <v>9789866025051</v>
          </cell>
          <cell r="K6024">
            <v>2011</v>
          </cell>
          <cell r="L6024" t="str">
            <v>312.754</v>
          </cell>
        </row>
        <row r="6025">
          <cell r="J6025" t="str">
            <v>9789866154515</v>
          </cell>
          <cell r="K6025">
            <v>2011</v>
          </cell>
          <cell r="L6025" t="str">
            <v>440.029</v>
          </cell>
        </row>
        <row r="6026">
          <cell r="J6026" t="str">
            <v>9789866154508</v>
          </cell>
          <cell r="K6026">
            <v>2011</v>
          </cell>
          <cell r="L6026" t="str">
            <v>312</v>
          </cell>
        </row>
        <row r="6027">
          <cell r="J6027" t="str">
            <v>9789866025105</v>
          </cell>
          <cell r="K6027">
            <v>2011</v>
          </cell>
          <cell r="L6027" t="str">
            <v>312.53</v>
          </cell>
        </row>
        <row r="6028">
          <cell r="J6028" t="str">
            <v>9789866154898</v>
          </cell>
          <cell r="K6028">
            <v>2011</v>
          </cell>
          <cell r="L6028" t="str">
            <v>312.32J3</v>
          </cell>
        </row>
        <row r="6029">
          <cell r="J6029" t="str">
            <v>9789866154447</v>
          </cell>
          <cell r="K6029">
            <v>2011</v>
          </cell>
          <cell r="L6029" t="str">
            <v>312.837</v>
          </cell>
        </row>
        <row r="6030">
          <cell r="J6030" t="str">
            <v>9789866154621</v>
          </cell>
          <cell r="K6030">
            <v>2011</v>
          </cell>
          <cell r="L6030" t="str">
            <v>312.866</v>
          </cell>
        </row>
        <row r="6031">
          <cell r="J6031" t="str">
            <v>9789866154652</v>
          </cell>
          <cell r="K6031">
            <v>2011</v>
          </cell>
          <cell r="L6031" t="str">
            <v>312.837</v>
          </cell>
        </row>
        <row r="6032">
          <cell r="J6032" t="str">
            <v>9789866154638</v>
          </cell>
          <cell r="K6032">
            <v>2011</v>
          </cell>
          <cell r="L6032" t="str">
            <v>312.1695</v>
          </cell>
        </row>
        <row r="6033">
          <cell r="J6033" t="str">
            <v>9789866154614</v>
          </cell>
          <cell r="K6033">
            <v>2011</v>
          </cell>
          <cell r="L6033" t="str">
            <v>312.8</v>
          </cell>
        </row>
        <row r="6034">
          <cell r="J6034" t="str">
            <v>9789866154850</v>
          </cell>
          <cell r="K6034">
            <v>2011</v>
          </cell>
          <cell r="L6034" t="str">
            <v>312.49S678</v>
          </cell>
        </row>
        <row r="6035">
          <cell r="J6035" t="str">
            <v>9789866154706</v>
          </cell>
          <cell r="K6035">
            <v>2011</v>
          </cell>
          <cell r="L6035" t="str">
            <v>312.49S678</v>
          </cell>
        </row>
        <row r="6036">
          <cell r="J6036" t="str">
            <v>9789866154867</v>
          </cell>
          <cell r="K6036">
            <v>2011</v>
          </cell>
          <cell r="L6036" t="str">
            <v>446.841029</v>
          </cell>
        </row>
        <row r="6037">
          <cell r="J6037" t="str">
            <v>9789866154980</v>
          </cell>
          <cell r="K6037">
            <v>2011</v>
          </cell>
          <cell r="L6037" t="str">
            <v>312.49S678</v>
          </cell>
        </row>
        <row r="6038">
          <cell r="J6038" t="str">
            <v>9789866025129</v>
          </cell>
          <cell r="K6038">
            <v>2011</v>
          </cell>
          <cell r="L6038" t="str">
            <v>312.49S678</v>
          </cell>
        </row>
        <row r="6039">
          <cell r="J6039" t="str">
            <v>9789866154560</v>
          </cell>
          <cell r="K6039">
            <v>2011</v>
          </cell>
          <cell r="L6039" t="str">
            <v>512.4</v>
          </cell>
        </row>
        <row r="6040">
          <cell r="J6040" t="str">
            <v>9789866154881</v>
          </cell>
          <cell r="K6040">
            <v>2011</v>
          </cell>
          <cell r="L6040" t="str">
            <v>312.49E9</v>
          </cell>
        </row>
        <row r="6041">
          <cell r="J6041" t="str">
            <v>9789866025143</v>
          </cell>
          <cell r="K6041">
            <v>2011</v>
          </cell>
          <cell r="L6041" t="str">
            <v>494.3029</v>
          </cell>
        </row>
        <row r="6042">
          <cell r="J6042" t="str">
            <v>9789866154812</v>
          </cell>
          <cell r="K6042">
            <v>2011</v>
          </cell>
          <cell r="L6042" t="str">
            <v>312.49P65</v>
          </cell>
        </row>
        <row r="6043">
          <cell r="J6043" t="str">
            <v>9789866154423</v>
          </cell>
          <cell r="K6043">
            <v>2011</v>
          </cell>
          <cell r="L6043" t="str">
            <v>312.49W53</v>
          </cell>
        </row>
        <row r="6044">
          <cell r="J6044" t="str">
            <v>9789866154829</v>
          </cell>
          <cell r="K6044">
            <v>2011</v>
          </cell>
          <cell r="L6044" t="str">
            <v>312.49W53</v>
          </cell>
        </row>
        <row r="6045">
          <cell r="J6045" t="str">
            <v>9789866025044</v>
          </cell>
          <cell r="K6045">
            <v>2011</v>
          </cell>
          <cell r="L6045" t="str">
            <v>312.116</v>
          </cell>
        </row>
        <row r="6046">
          <cell r="J6046" t="str">
            <v>9789866154331</v>
          </cell>
          <cell r="K6046">
            <v>2011</v>
          </cell>
          <cell r="L6046" t="str">
            <v>312.49E9</v>
          </cell>
        </row>
        <row r="6047">
          <cell r="J6047" t="str">
            <v>EBK9900000422</v>
          </cell>
          <cell r="K6047">
            <v>2011</v>
          </cell>
          <cell r="L6047" t="str">
            <v>857.7</v>
          </cell>
        </row>
        <row r="6048">
          <cell r="J6048" t="str">
            <v>EBK9900000423</v>
          </cell>
          <cell r="K6048">
            <v>2011</v>
          </cell>
          <cell r="L6048" t="str">
            <v>857.7</v>
          </cell>
        </row>
        <row r="6049">
          <cell r="J6049" t="str">
            <v>9789861577852</v>
          </cell>
          <cell r="K6049">
            <v>2011</v>
          </cell>
          <cell r="L6049" t="str">
            <v>177.2</v>
          </cell>
        </row>
        <row r="6050">
          <cell r="J6050" t="str">
            <v>9789861577845</v>
          </cell>
          <cell r="K6050">
            <v>2011</v>
          </cell>
          <cell r="L6050" t="str">
            <v>563.528</v>
          </cell>
        </row>
        <row r="6051">
          <cell r="J6051" t="str">
            <v>9789861577876</v>
          </cell>
          <cell r="K6051">
            <v>2011</v>
          </cell>
          <cell r="L6051" t="str">
            <v>563.5</v>
          </cell>
        </row>
        <row r="6052">
          <cell r="J6052" t="str">
            <v>9789868756441</v>
          </cell>
          <cell r="K6052">
            <v>2011</v>
          </cell>
          <cell r="L6052" t="str">
            <v>529.61</v>
          </cell>
        </row>
        <row r="6053">
          <cell r="J6053" t="str">
            <v>9789868767409</v>
          </cell>
          <cell r="K6053">
            <v>2011</v>
          </cell>
          <cell r="L6053" t="str">
            <v>520.146</v>
          </cell>
        </row>
        <row r="6054">
          <cell r="J6054" t="str">
            <v>9789868767423</v>
          </cell>
          <cell r="K6054">
            <v>2011</v>
          </cell>
          <cell r="L6054" t="str">
            <v>528.2</v>
          </cell>
        </row>
        <row r="6055">
          <cell r="J6055" t="str">
            <v>9789868767416</v>
          </cell>
          <cell r="K6055">
            <v>2011</v>
          </cell>
          <cell r="L6055" t="str">
            <v>529.61</v>
          </cell>
        </row>
        <row r="6056">
          <cell r="J6056" t="str">
            <v>9789868756403</v>
          </cell>
          <cell r="K6056">
            <v>2011</v>
          </cell>
          <cell r="L6056" t="str">
            <v>813.4</v>
          </cell>
        </row>
        <row r="6057">
          <cell r="J6057" t="str">
            <v>9789868756489</v>
          </cell>
          <cell r="K6057">
            <v>2011</v>
          </cell>
          <cell r="L6057" t="str">
            <v>177.2</v>
          </cell>
        </row>
        <row r="6058">
          <cell r="J6058" t="str">
            <v>9789868756472</v>
          </cell>
          <cell r="K6058">
            <v>2011</v>
          </cell>
          <cell r="L6058" t="str">
            <v>536.87</v>
          </cell>
        </row>
        <row r="6059">
          <cell r="J6059" t="str">
            <v>9789868767461</v>
          </cell>
          <cell r="K6059">
            <v>2011</v>
          </cell>
          <cell r="L6059" t="str">
            <v>855</v>
          </cell>
        </row>
        <row r="6060">
          <cell r="J6060" t="str">
            <v>9789868756458</v>
          </cell>
          <cell r="K6060">
            <v>2011</v>
          </cell>
          <cell r="L6060" t="str">
            <v>191.9</v>
          </cell>
        </row>
        <row r="6061">
          <cell r="J6061" t="str">
            <v>9789868756465</v>
          </cell>
          <cell r="K6061">
            <v>2011</v>
          </cell>
          <cell r="L6061" t="str">
            <v>191.9</v>
          </cell>
        </row>
        <row r="6062">
          <cell r="J6062" t="str">
            <v>9789868767447</v>
          </cell>
          <cell r="K6062">
            <v>2011</v>
          </cell>
          <cell r="L6062" t="str">
            <v>191.9</v>
          </cell>
        </row>
        <row r="6063">
          <cell r="J6063" t="str">
            <v>9789868767430</v>
          </cell>
          <cell r="K6063">
            <v>2011</v>
          </cell>
          <cell r="L6063" t="str">
            <v>191.9</v>
          </cell>
        </row>
        <row r="6064">
          <cell r="J6064" t="str">
            <v>9789868756496</v>
          </cell>
          <cell r="K6064">
            <v>2011</v>
          </cell>
          <cell r="L6064" t="str">
            <v>528.2</v>
          </cell>
        </row>
        <row r="6065">
          <cell r="J6065" t="str">
            <v>9789868767454</v>
          </cell>
          <cell r="K6065">
            <v>2011</v>
          </cell>
          <cell r="L6065" t="str">
            <v>176.4</v>
          </cell>
        </row>
        <row r="6066">
          <cell r="J6066" t="str">
            <v>9789868756427</v>
          </cell>
          <cell r="K6066">
            <v>2011</v>
          </cell>
          <cell r="L6066" t="str">
            <v>199.8</v>
          </cell>
        </row>
        <row r="6067">
          <cell r="J6067" t="str">
            <v>9789867360281</v>
          </cell>
          <cell r="K6067">
            <v>2011</v>
          </cell>
          <cell r="L6067" t="str">
            <v>857.7</v>
          </cell>
        </row>
        <row r="6068">
          <cell r="J6068" t="str">
            <v>9789867360328</v>
          </cell>
          <cell r="K6068">
            <v>2011</v>
          </cell>
          <cell r="L6068" t="str">
            <v>857.9</v>
          </cell>
        </row>
        <row r="6069">
          <cell r="J6069" t="str">
            <v>9789867360335</v>
          </cell>
          <cell r="K6069">
            <v>2011</v>
          </cell>
          <cell r="L6069" t="str">
            <v>857.9</v>
          </cell>
        </row>
        <row r="6070">
          <cell r="J6070" t="str">
            <v>9789867360311</v>
          </cell>
          <cell r="K6070">
            <v>2011</v>
          </cell>
          <cell r="L6070" t="str">
            <v>857.83</v>
          </cell>
        </row>
        <row r="6071">
          <cell r="J6071" t="str">
            <v>9789867360304</v>
          </cell>
          <cell r="K6071">
            <v>2011</v>
          </cell>
          <cell r="L6071" t="str">
            <v>857.83</v>
          </cell>
        </row>
        <row r="6072">
          <cell r="J6072" t="str">
            <v>EBK1020000006</v>
          </cell>
          <cell r="K6072">
            <v>2011</v>
          </cell>
          <cell r="L6072" t="str">
            <v>857.7</v>
          </cell>
        </row>
        <row r="6073">
          <cell r="J6073" t="str">
            <v>EBK1020000007</v>
          </cell>
          <cell r="K6073">
            <v>2011</v>
          </cell>
          <cell r="L6073" t="str">
            <v>857.7</v>
          </cell>
        </row>
        <row r="6074">
          <cell r="J6074" t="str">
            <v>EBK1020000008</v>
          </cell>
          <cell r="K6074">
            <v>2011</v>
          </cell>
          <cell r="L6074" t="str">
            <v>857.7</v>
          </cell>
        </row>
        <row r="6075">
          <cell r="J6075" t="str">
            <v>EBK1020000010</v>
          </cell>
          <cell r="K6075">
            <v>2011</v>
          </cell>
          <cell r="L6075" t="str">
            <v>857.7</v>
          </cell>
        </row>
        <row r="6076">
          <cell r="J6076" t="str">
            <v>EBK1020000011</v>
          </cell>
          <cell r="K6076">
            <v>2011</v>
          </cell>
          <cell r="L6076" t="str">
            <v>857.7</v>
          </cell>
        </row>
        <row r="6077">
          <cell r="J6077" t="str">
            <v>EBK1020000012</v>
          </cell>
          <cell r="K6077">
            <v>2011</v>
          </cell>
          <cell r="L6077" t="str">
            <v>857.7</v>
          </cell>
        </row>
        <row r="6078">
          <cell r="J6078" t="str">
            <v>EBK1020000013</v>
          </cell>
          <cell r="K6078">
            <v>2011</v>
          </cell>
          <cell r="L6078" t="str">
            <v>857.7</v>
          </cell>
        </row>
        <row r="6079">
          <cell r="J6079" t="str">
            <v>9789867516503</v>
          </cell>
          <cell r="K6079">
            <v>2011</v>
          </cell>
          <cell r="L6079" t="str">
            <v>563.7</v>
          </cell>
        </row>
        <row r="6080">
          <cell r="J6080" t="str">
            <v>9789867516510</v>
          </cell>
          <cell r="K6080">
            <v>2011</v>
          </cell>
          <cell r="L6080" t="str">
            <v>587.5</v>
          </cell>
        </row>
        <row r="6081">
          <cell r="J6081" t="str">
            <v>9789867516558</v>
          </cell>
          <cell r="K6081">
            <v>2011</v>
          </cell>
          <cell r="L6081" t="str">
            <v>563.7</v>
          </cell>
        </row>
        <row r="6082">
          <cell r="J6082" t="str">
            <v>9789867516565</v>
          </cell>
          <cell r="K6082">
            <v>2011</v>
          </cell>
          <cell r="L6082" t="str">
            <v>563.7</v>
          </cell>
        </row>
        <row r="6083">
          <cell r="J6083" t="str">
            <v>9789867516572</v>
          </cell>
          <cell r="K6083">
            <v>2011</v>
          </cell>
          <cell r="L6083" t="str">
            <v>563.7</v>
          </cell>
        </row>
        <row r="6084">
          <cell r="J6084" t="str">
            <v>9789867516541</v>
          </cell>
          <cell r="K6084">
            <v>2011</v>
          </cell>
          <cell r="L6084" t="str">
            <v>494.6</v>
          </cell>
        </row>
        <row r="6085">
          <cell r="J6085" t="str">
            <v>9789867516589</v>
          </cell>
          <cell r="K6085">
            <v>2011</v>
          </cell>
          <cell r="L6085" t="str">
            <v>516.3</v>
          </cell>
        </row>
        <row r="6086">
          <cell r="J6086" t="str">
            <v>9789867516626</v>
          </cell>
          <cell r="K6086">
            <v>2011</v>
          </cell>
          <cell r="L6086" t="str">
            <v>563.724</v>
          </cell>
        </row>
        <row r="6087">
          <cell r="J6087" t="str">
            <v>9789866527234</v>
          </cell>
          <cell r="K6087">
            <v>2011</v>
          </cell>
          <cell r="L6087" t="str">
            <v>733.4</v>
          </cell>
        </row>
        <row r="6088">
          <cell r="J6088" t="str">
            <v>9789866527227</v>
          </cell>
          <cell r="K6088">
            <v>2011</v>
          </cell>
          <cell r="L6088" t="str">
            <v>538.782</v>
          </cell>
        </row>
        <row r="6089">
          <cell r="J6089" t="str">
            <v>9789868506657</v>
          </cell>
          <cell r="K6089">
            <v>2011</v>
          </cell>
          <cell r="L6089" t="str">
            <v>733.9</v>
          </cell>
        </row>
        <row r="6090">
          <cell r="J6090" t="str">
            <v>9789868738010</v>
          </cell>
          <cell r="K6090">
            <v>2011</v>
          </cell>
          <cell r="L6090" t="str">
            <v>857.63</v>
          </cell>
        </row>
        <row r="6091">
          <cell r="J6091" t="str">
            <v>9789868646926</v>
          </cell>
          <cell r="K6091">
            <v>2011</v>
          </cell>
          <cell r="L6091" t="str">
            <v>947.41</v>
          </cell>
        </row>
        <row r="6092">
          <cell r="J6092" t="str">
            <v>9789868646933</v>
          </cell>
          <cell r="K6092">
            <v>2011</v>
          </cell>
          <cell r="L6092" t="str">
            <v>947.41</v>
          </cell>
        </row>
        <row r="6093">
          <cell r="J6093" t="str">
            <v>9789868646940</v>
          </cell>
          <cell r="K6093">
            <v>2011</v>
          </cell>
          <cell r="L6093" t="str">
            <v>947.41</v>
          </cell>
        </row>
        <row r="6094">
          <cell r="J6094" t="str">
            <v>9789868646957</v>
          </cell>
          <cell r="K6094">
            <v>2011</v>
          </cell>
          <cell r="L6094" t="str">
            <v>947.41</v>
          </cell>
        </row>
        <row r="6095">
          <cell r="J6095" t="str">
            <v>9789868654839</v>
          </cell>
          <cell r="K6095">
            <v>2011</v>
          </cell>
          <cell r="L6095" t="str">
            <v>947.41</v>
          </cell>
        </row>
        <row r="6096">
          <cell r="J6096" t="str">
            <v>9789868654846</v>
          </cell>
          <cell r="K6096">
            <v>2011</v>
          </cell>
          <cell r="L6096" t="str">
            <v>947.41</v>
          </cell>
        </row>
        <row r="6097">
          <cell r="J6097" t="str">
            <v>9789868654853</v>
          </cell>
          <cell r="K6097">
            <v>2011</v>
          </cell>
          <cell r="L6097" t="str">
            <v>947.41</v>
          </cell>
        </row>
        <row r="6098">
          <cell r="J6098" t="str">
            <v>9789868654860</v>
          </cell>
          <cell r="K6098">
            <v>2011</v>
          </cell>
          <cell r="L6098" t="str">
            <v>947.41</v>
          </cell>
        </row>
        <row r="6099">
          <cell r="J6099" t="str">
            <v>9789868654877</v>
          </cell>
          <cell r="K6099">
            <v>2011</v>
          </cell>
          <cell r="L6099" t="str">
            <v>947.41</v>
          </cell>
        </row>
        <row r="6100">
          <cell r="J6100" t="str">
            <v>9789868654884</v>
          </cell>
          <cell r="K6100">
            <v>2011</v>
          </cell>
          <cell r="L6100" t="str">
            <v>947.41</v>
          </cell>
        </row>
        <row r="6101">
          <cell r="J6101" t="str">
            <v>9789868654891</v>
          </cell>
          <cell r="K6101">
            <v>2011</v>
          </cell>
          <cell r="L6101" t="str">
            <v>947.41</v>
          </cell>
        </row>
        <row r="6102">
          <cell r="J6102" t="str">
            <v>9789868745605</v>
          </cell>
          <cell r="K6102">
            <v>2011</v>
          </cell>
          <cell r="L6102" t="str">
            <v>947.41</v>
          </cell>
        </row>
        <row r="6103">
          <cell r="J6103" t="str">
            <v>9789868745612</v>
          </cell>
          <cell r="K6103">
            <v>2011</v>
          </cell>
          <cell r="L6103" t="str">
            <v>947.41</v>
          </cell>
        </row>
        <row r="6104">
          <cell r="J6104" t="str">
            <v>9789868745629</v>
          </cell>
          <cell r="K6104">
            <v>2011</v>
          </cell>
          <cell r="L6104" t="str">
            <v>947.41</v>
          </cell>
        </row>
        <row r="6105">
          <cell r="J6105" t="str">
            <v>9789868745636</v>
          </cell>
          <cell r="K6105">
            <v>2011</v>
          </cell>
          <cell r="L6105" t="str">
            <v>947.41</v>
          </cell>
        </row>
        <row r="6106">
          <cell r="J6106" t="str">
            <v>9789868745643</v>
          </cell>
          <cell r="K6106">
            <v>2011</v>
          </cell>
          <cell r="L6106" t="str">
            <v>947.41</v>
          </cell>
        </row>
        <row r="6107">
          <cell r="J6107" t="str">
            <v>9789866769245</v>
          </cell>
          <cell r="K6107">
            <v>2011</v>
          </cell>
          <cell r="L6107" t="str">
            <v>241.32</v>
          </cell>
        </row>
        <row r="6108">
          <cell r="J6108" t="str">
            <v>9789866131035</v>
          </cell>
          <cell r="K6108">
            <v>2011</v>
          </cell>
          <cell r="L6108" t="str">
            <v>249.87</v>
          </cell>
        </row>
        <row r="6109">
          <cell r="J6109" t="str">
            <v>9789866769283</v>
          </cell>
          <cell r="K6109">
            <v>2011</v>
          </cell>
          <cell r="L6109" t="str">
            <v>244.984</v>
          </cell>
        </row>
        <row r="6110">
          <cell r="J6110" t="str">
            <v>9789866769276</v>
          </cell>
          <cell r="K6110">
            <v>2011</v>
          </cell>
          <cell r="L6110" t="str">
            <v>241.32</v>
          </cell>
        </row>
        <row r="6111">
          <cell r="J6111" t="str">
            <v>9789866355189</v>
          </cell>
          <cell r="K6111">
            <v>2011</v>
          </cell>
          <cell r="L6111" t="str">
            <v>245.6</v>
          </cell>
        </row>
        <row r="6112">
          <cell r="J6112" t="str">
            <v>9789575566456</v>
          </cell>
          <cell r="K6112">
            <v>2011</v>
          </cell>
          <cell r="L6112" t="str">
            <v>244.95</v>
          </cell>
        </row>
        <row r="6113">
          <cell r="J6113" t="str">
            <v>9789868751453</v>
          </cell>
          <cell r="K6113">
            <v>2011</v>
          </cell>
          <cell r="L6113" t="str">
            <v>855</v>
          </cell>
        </row>
        <row r="6114">
          <cell r="J6114" t="str">
            <v>9789868751408</v>
          </cell>
          <cell r="K6114">
            <v>2011</v>
          </cell>
          <cell r="L6114" t="str">
            <v>541.85</v>
          </cell>
        </row>
        <row r="6115">
          <cell r="J6115" t="str">
            <v>9789868751439</v>
          </cell>
          <cell r="K6115">
            <v>2011</v>
          </cell>
          <cell r="L6115" t="str">
            <v>857.7</v>
          </cell>
        </row>
        <row r="6116">
          <cell r="J6116" t="str">
            <v>9789868751446</v>
          </cell>
          <cell r="K6116">
            <v>2011</v>
          </cell>
          <cell r="L6116" t="str">
            <v>855</v>
          </cell>
        </row>
        <row r="6117">
          <cell r="J6117" t="str">
            <v>9789868751460</v>
          </cell>
          <cell r="K6117">
            <v>2011</v>
          </cell>
          <cell r="L6117" t="str">
            <v>528.2</v>
          </cell>
        </row>
        <row r="6118">
          <cell r="J6118" t="str">
            <v>9789866211287</v>
          </cell>
          <cell r="K6118">
            <v>2011</v>
          </cell>
          <cell r="L6118" t="str">
            <v>121.22</v>
          </cell>
        </row>
        <row r="6119">
          <cell r="J6119" t="str">
            <v>9789866211232</v>
          </cell>
          <cell r="K6119">
            <v>2011</v>
          </cell>
          <cell r="L6119" t="str">
            <v>413.21</v>
          </cell>
        </row>
        <row r="6120">
          <cell r="J6120" t="str">
            <v>9789866707285</v>
          </cell>
          <cell r="K6120">
            <v>2011</v>
          </cell>
          <cell r="L6120" t="str">
            <v>177</v>
          </cell>
        </row>
        <row r="6121">
          <cell r="J6121" t="str">
            <v>9789868717435</v>
          </cell>
          <cell r="K6121">
            <v>2011</v>
          </cell>
          <cell r="L6121" t="str">
            <v>528.2</v>
          </cell>
        </row>
        <row r="6122">
          <cell r="J6122" t="str">
            <v>4718050838264</v>
          </cell>
          <cell r="K6122">
            <v>2011</v>
          </cell>
          <cell r="L6122" t="str">
            <v>563.5</v>
          </cell>
        </row>
        <row r="6123">
          <cell r="J6123" t="str">
            <v>4718050839162</v>
          </cell>
          <cell r="K6123">
            <v>2011</v>
          </cell>
          <cell r="L6123" t="str">
            <v>563.5</v>
          </cell>
        </row>
        <row r="6124">
          <cell r="J6124" t="str">
            <v>9789867042507</v>
          </cell>
          <cell r="K6124">
            <v>2011</v>
          </cell>
          <cell r="L6124" t="str">
            <v>523.38</v>
          </cell>
        </row>
        <row r="6125">
          <cell r="J6125" t="str">
            <v>9789867042491</v>
          </cell>
          <cell r="K6125">
            <v>2011</v>
          </cell>
          <cell r="L6125" t="str">
            <v>523.38</v>
          </cell>
        </row>
        <row r="6126">
          <cell r="J6126" t="str">
            <v>9789867042484</v>
          </cell>
          <cell r="K6126">
            <v>2011</v>
          </cell>
          <cell r="L6126" t="str">
            <v>523.38</v>
          </cell>
        </row>
        <row r="6127">
          <cell r="J6127" t="str">
            <v>9789867042460</v>
          </cell>
          <cell r="K6127">
            <v>2011</v>
          </cell>
          <cell r="L6127" t="str">
            <v>523.38</v>
          </cell>
        </row>
        <row r="6128">
          <cell r="J6128" t="str">
            <v>9789867042477</v>
          </cell>
          <cell r="K6128">
            <v>2011</v>
          </cell>
          <cell r="L6128" t="str">
            <v>523.38</v>
          </cell>
        </row>
        <row r="6129">
          <cell r="J6129" t="str">
            <v>9789867042514</v>
          </cell>
          <cell r="K6129">
            <v>2011</v>
          </cell>
          <cell r="L6129" t="str">
            <v>523.38</v>
          </cell>
        </row>
        <row r="6130">
          <cell r="J6130" t="str">
            <v>9789866235078</v>
          </cell>
          <cell r="K6130">
            <v>2011</v>
          </cell>
          <cell r="L6130" t="str">
            <v>523.38</v>
          </cell>
        </row>
        <row r="6131">
          <cell r="J6131" t="str">
            <v>9789576083778</v>
          </cell>
          <cell r="K6131">
            <v>2011</v>
          </cell>
          <cell r="L6131" t="str">
            <v>859.9</v>
          </cell>
        </row>
        <row r="6132">
          <cell r="J6132" t="str">
            <v>9789576083754</v>
          </cell>
          <cell r="K6132">
            <v>2011</v>
          </cell>
          <cell r="L6132" t="str">
            <v>859.9</v>
          </cell>
        </row>
        <row r="6133">
          <cell r="J6133" t="str">
            <v>9789576083655</v>
          </cell>
          <cell r="K6133">
            <v>2011</v>
          </cell>
          <cell r="L6133" t="str">
            <v>859.9</v>
          </cell>
        </row>
        <row r="6134">
          <cell r="J6134" t="str">
            <v>9789576083693</v>
          </cell>
          <cell r="K6134">
            <v>2011</v>
          </cell>
          <cell r="L6134" t="str">
            <v>859.9</v>
          </cell>
        </row>
        <row r="6135">
          <cell r="J6135" t="str">
            <v>9789576083679</v>
          </cell>
          <cell r="K6135">
            <v>2011</v>
          </cell>
          <cell r="L6135" t="str">
            <v>859.9</v>
          </cell>
        </row>
        <row r="6136">
          <cell r="J6136" t="str">
            <v>9789576083662</v>
          </cell>
          <cell r="K6136">
            <v>2011</v>
          </cell>
          <cell r="L6136" t="str">
            <v>859.6</v>
          </cell>
        </row>
        <row r="6137">
          <cell r="J6137" t="str">
            <v>9789576082825</v>
          </cell>
          <cell r="K6137">
            <v>2011</v>
          </cell>
          <cell r="L6137" t="str">
            <v>859.6</v>
          </cell>
        </row>
        <row r="6138">
          <cell r="J6138" t="str">
            <v>9789868779105</v>
          </cell>
          <cell r="K6138">
            <v>2011</v>
          </cell>
          <cell r="L6138" t="str">
            <v>415.4</v>
          </cell>
        </row>
        <row r="6139">
          <cell r="J6139" t="str">
            <v>9789868553576</v>
          </cell>
          <cell r="K6139">
            <v>2011</v>
          </cell>
          <cell r="L6139" t="str">
            <v>247.6</v>
          </cell>
        </row>
        <row r="6140">
          <cell r="J6140" t="str">
            <v>9789868729964</v>
          </cell>
          <cell r="K6140">
            <v>2011</v>
          </cell>
          <cell r="L6140" t="str">
            <v>859.6</v>
          </cell>
        </row>
        <row r="6141">
          <cell r="J6141" t="str">
            <v>9789868729940</v>
          </cell>
          <cell r="K6141">
            <v>2011</v>
          </cell>
          <cell r="L6141" t="str">
            <v>415.223</v>
          </cell>
        </row>
        <row r="6142">
          <cell r="J6142" t="str">
            <v>9789868729933</v>
          </cell>
          <cell r="K6142">
            <v>2011</v>
          </cell>
          <cell r="L6142" t="str">
            <v>528.2</v>
          </cell>
        </row>
        <row r="6143">
          <cell r="J6143" t="str">
            <v>9789868729919</v>
          </cell>
          <cell r="K6143">
            <v>2011</v>
          </cell>
          <cell r="L6143" t="str">
            <v>310</v>
          </cell>
        </row>
        <row r="6144">
          <cell r="J6144" t="str">
            <v>9789868729926</v>
          </cell>
          <cell r="K6144">
            <v>2011</v>
          </cell>
          <cell r="L6144" t="str">
            <v>310</v>
          </cell>
        </row>
        <row r="6145">
          <cell r="J6145" t="str">
            <v>9789868729957</v>
          </cell>
          <cell r="K6145">
            <v>2011</v>
          </cell>
          <cell r="L6145" t="str">
            <v>859.6</v>
          </cell>
        </row>
        <row r="6146">
          <cell r="J6146" t="str">
            <v>9789868729902</v>
          </cell>
          <cell r="K6146">
            <v>2011</v>
          </cell>
          <cell r="L6146" t="str">
            <v>815.9</v>
          </cell>
        </row>
        <row r="6147">
          <cell r="J6147" t="str">
            <v>9789868553590</v>
          </cell>
          <cell r="K6147">
            <v>2011</v>
          </cell>
          <cell r="L6147" t="str">
            <v>859.6</v>
          </cell>
        </row>
        <row r="6148">
          <cell r="J6148" t="str">
            <v>9789868690271</v>
          </cell>
          <cell r="K6148">
            <v>2011</v>
          </cell>
          <cell r="L6148" t="str">
            <v>859.9</v>
          </cell>
        </row>
        <row r="6149">
          <cell r="J6149" t="str">
            <v>9789868690219</v>
          </cell>
          <cell r="K6149">
            <v>2011</v>
          </cell>
          <cell r="L6149" t="str">
            <v>859.6</v>
          </cell>
        </row>
        <row r="6150">
          <cell r="J6150" t="str">
            <v>9789868690233</v>
          </cell>
          <cell r="K6150">
            <v>2011</v>
          </cell>
          <cell r="L6150" t="str">
            <v>859.6</v>
          </cell>
        </row>
        <row r="6151">
          <cell r="J6151" t="str">
            <v>9789868690264</v>
          </cell>
          <cell r="K6151">
            <v>2011</v>
          </cell>
          <cell r="L6151" t="str">
            <v>859.6</v>
          </cell>
        </row>
        <row r="6152">
          <cell r="J6152" t="str">
            <v>9789868690288</v>
          </cell>
          <cell r="K6152">
            <v>2011</v>
          </cell>
          <cell r="L6152" t="str">
            <v>859.6</v>
          </cell>
        </row>
        <row r="6153">
          <cell r="J6153" t="str">
            <v>9789868690226</v>
          </cell>
          <cell r="K6153">
            <v>2011</v>
          </cell>
          <cell r="L6153" t="str">
            <v>815.96</v>
          </cell>
        </row>
        <row r="6154">
          <cell r="J6154" t="str">
            <v>9789866272714</v>
          </cell>
          <cell r="K6154">
            <v>2011</v>
          </cell>
          <cell r="L6154" t="str">
            <v>752.1</v>
          </cell>
        </row>
        <row r="6155">
          <cell r="J6155" t="str">
            <v>9789866272691</v>
          </cell>
          <cell r="K6155">
            <v>2011</v>
          </cell>
          <cell r="L6155" t="str">
            <v>909.4</v>
          </cell>
        </row>
        <row r="6156">
          <cell r="J6156" t="str">
            <v>9789866272677</v>
          </cell>
          <cell r="K6156">
            <v>2011</v>
          </cell>
          <cell r="L6156" t="str">
            <v>881.457</v>
          </cell>
        </row>
        <row r="6157">
          <cell r="J6157" t="str">
            <v>9789866272462</v>
          </cell>
          <cell r="K6157">
            <v>2011</v>
          </cell>
          <cell r="L6157" t="str">
            <v>874.57</v>
          </cell>
        </row>
        <row r="6158">
          <cell r="J6158" t="str">
            <v>9789866272783</v>
          </cell>
          <cell r="K6158">
            <v>2011</v>
          </cell>
          <cell r="L6158" t="str">
            <v>881.457</v>
          </cell>
        </row>
        <row r="6159">
          <cell r="J6159" t="str">
            <v>9789866272493</v>
          </cell>
          <cell r="K6159">
            <v>2011</v>
          </cell>
          <cell r="L6159" t="str">
            <v>802.18</v>
          </cell>
        </row>
        <row r="6160">
          <cell r="J6160" t="str">
            <v>9789867120304</v>
          </cell>
          <cell r="K6160">
            <v>2011</v>
          </cell>
          <cell r="L6160" t="str">
            <v>477</v>
          </cell>
        </row>
        <row r="6161">
          <cell r="J6161" t="str">
            <v>9789866549571</v>
          </cell>
          <cell r="K6161">
            <v>2011</v>
          </cell>
          <cell r="L6161" t="str">
            <v>738.79</v>
          </cell>
        </row>
        <row r="6162">
          <cell r="J6162" t="str">
            <v>9789866549861</v>
          </cell>
          <cell r="K6162">
            <v>2011</v>
          </cell>
          <cell r="L6162" t="str">
            <v>731.759</v>
          </cell>
        </row>
        <row r="6163">
          <cell r="J6163" t="str">
            <v>9789866549892</v>
          </cell>
          <cell r="K6163">
            <v>2011</v>
          </cell>
          <cell r="L6163" t="str">
            <v>673.869</v>
          </cell>
        </row>
        <row r="6164">
          <cell r="J6164" t="str">
            <v>9789866549687</v>
          </cell>
          <cell r="K6164">
            <v>2011</v>
          </cell>
          <cell r="L6164" t="str">
            <v>672.096</v>
          </cell>
        </row>
        <row r="6165">
          <cell r="J6165" t="str">
            <v>9789866549731</v>
          </cell>
          <cell r="K6165">
            <v>2011</v>
          </cell>
          <cell r="L6165" t="str">
            <v>733.9</v>
          </cell>
        </row>
        <row r="6166">
          <cell r="J6166" t="str">
            <v>9789866549724</v>
          </cell>
          <cell r="K6166">
            <v>2011</v>
          </cell>
          <cell r="L6166" t="str">
            <v>733.6</v>
          </cell>
        </row>
        <row r="6167">
          <cell r="J6167" t="str">
            <v>9789866549649</v>
          </cell>
          <cell r="K6167">
            <v>2011</v>
          </cell>
          <cell r="L6167" t="str">
            <v>733.9</v>
          </cell>
        </row>
        <row r="6168">
          <cell r="J6168" t="str">
            <v>9789866549854</v>
          </cell>
          <cell r="K6168">
            <v>2011</v>
          </cell>
          <cell r="L6168" t="str">
            <v>992.61</v>
          </cell>
        </row>
        <row r="6169">
          <cell r="J6169" t="str">
            <v>9789866549670</v>
          </cell>
          <cell r="K6169">
            <v>2011</v>
          </cell>
          <cell r="L6169" t="str">
            <v>732.7609</v>
          </cell>
        </row>
        <row r="6170">
          <cell r="J6170" t="str">
            <v>9789866549816</v>
          </cell>
          <cell r="K6170">
            <v>2011</v>
          </cell>
          <cell r="L6170" t="str">
            <v>672.76</v>
          </cell>
        </row>
        <row r="6171">
          <cell r="J6171" t="str">
            <v>9789866549830</v>
          </cell>
          <cell r="K6171">
            <v>2011</v>
          </cell>
          <cell r="L6171" t="str">
            <v>672.79</v>
          </cell>
        </row>
        <row r="6172">
          <cell r="J6172" t="str">
            <v>9789866549847</v>
          </cell>
          <cell r="K6172">
            <v>2011</v>
          </cell>
          <cell r="L6172" t="str">
            <v>672.79</v>
          </cell>
        </row>
        <row r="6173">
          <cell r="J6173" t="str">
            <v>9789866549632</v>
          </cell>
          <cell r="K6173">
            <v>2011</v>
          </cell>
          <cell r="L6173" t="str">
            <v>733.982</v>
          </cell>
        </row>
        <row r="6174">
          <cell r="J6174" t="str">
            <v>9789866549793</v>
          </cell>
          <cell r="K6174">
            <v>2011</v>
          </cell>
          <cell r="L6174" t="str">
            <v>672.79</v>
          </cell>
        </row>
        <row r="6175">
          <cell r="J6175" t="str">
            <v>9789866549878</v>
          </cell>
          <cell r="K6175">
            <v>2011</v>
          </cell>
          <cell r="L6175" t="str">
            <v>733.6</v>
          </cell>
        </row>
        <row r="6176">
          <cell r="J6176" t="str">
            <v>9789866549748</v>
          </cell>
          <cell r="K6176">
            <v>2011</v>
          </cell>
          <cell r="L6176" t="str">
            <v>733.6</v>
          </cell>
        </row>
        <row r="6177">
          <cell r="J6177" t="str">
            <v>9789866549823</v>
          </cell>
          <cell r="K6177">
            <v>2011</v>
          </cell>
          <cell r="L6177" t="str">
            <v>733.6</v>
          </cell>
        </row>
        <row r="6178">
          <cell r="J6178" t="str">
            <v>9789866549755</v>
          </cell>
          <cell r="K6178">
            <v>2011</v>
          </cell>
          <cell r="L6178" t="str">
            <v>678.8</v>
          </cell>
        </row>
        <row r="6179">
          <cell r="J6179" t="str">
            <v>9789866549557</v>
          </cell>
          <cell r="K6179">
            <v>2011</v>
          </cell>
          <cell r="L6179" t="str">
            <v>673.869</v>
          </cell>
        </row>
        <row r="6180">
          <cell r="J6180" t="str">
            <v>9789866549762</v>
          </cell>
          <cell r="K6180">
            <v>2011</v>
          </cell>
          <cell r="L6180" t="str">
            <v>733.9</v>
          </cell>
        </row>
        <row r="6181">
          <cell r="J6181" t="str">
            <v>9789866549779</v>
          </cell>
          <cell r="K6181">
            <v>2011</v>
          </cell>
          <cell r="L6181" t="str">
            <v>738.2719</v>
          </cell>
        </row>
        <row r="6182">
          <cell r="J6182" t="str">
            <v>9789866549694</v>
          </cell>
          <cell r="K6182">
            <v>2011</v>
          </cell>
          <cell r="L6182" t="str">
            <v>733.9</v>
          </cell>
        </row>
        <row r="6183">
          <cell r="J6183" t="str">
            <v>9789866549809</v>
          </cell>
          <cell r="K6183">
            <v>2011</v>
          </cell>
          <cell r="L6183" t="str">
            <v>744.19</v>
          </cell>
        </row>
        <row r="6184">
          <cell r="J6184" t="str">
            <v>9789866549663</v>
          </cell>
          <cell r="K6184">
            <v>2011</v>
          </cell>
          <cell r="L6184" t="str">
            <v>731.759</v>
          </cell>
        </row>
        <row r="6185">
          <cell r="J6185" t="str">
            <v>9789866549786</v>
          </cell>
          <cell r="K6185">
            <v>2011</v>
          </cell>
          <cell r="L6185" t="str">
            <v>673.869</v>
          </cell>
        </row>
        <row r="6186">
          <cell r="J6186" t="str">
            <v>9789866549656</v>
          </cell>
          <cell r="K6186">
            <v>2011</v>
          </cell>
          <cell r="L6186" t="str">
            <v>738.2719</v>
          </cell>
        </row>
        <row r="6187">
          <cell r="J6187" t="str">
            <v>9789866549625</v>
          </cell>
          <cell r="K6187">
            <v>2011</v>
          </cell>
          <cell r="L6187" t="str">
            <v>745.89</v>
          </cell>
        </row>
        <row r="6188">
          <cell r="J6188" t="str">
            <v>9789866549717</v>
          </cell>
          <cell r="K6188">
            <v>2011</v>
          </cell>
          <cell r="L6188" t="str">
            <v>733.9792</v>
          </cell>
        </row>
        <row r="6189">
          <cell r="J6189" t="str">
            <v>9789866549885</v>
          </cell>
          <cell r="K6189">
            <v>2011</v>
          </cell>
          <cell r="L6189" t="str">
            <v>771.9</v>
          </cell>
        </row>
        <row r="6190">
          <cell r="J6190" t="str">
            <v>9789866549908</v>
          </cell>
          <cell r="K6190">
            <v>2011</v>
          </cell>
          <cell r="L6190" t="str">
            <v>731.759</v>
          </cell>
        </row>
        <row r="6191">
          <cell r="J6191" t="str">
            <v>9789866549915</v>
          </cell>
          <cell r="K6191">
            <v>2011</v>
          </cell>
          <cell r="L6191" t="str">
            <v>739.629</v>
          </cell>
        </row>
        <row r="6192">
          <cell r="J6192" t="str">
            <v>9789868690806</v>
          </cell>
          <cell r="K6192">
            <v>2011</v>
          </cell>
          <cell r="L6192" t="str">
            <v>992.77</v>
          </cell>
        </row>
        <row r="6193">
          <cell r="J6193" t="str">
            <v>9789868690844</v>
          </cell>
          <cell r="K6193">
            <v>2011</v>
          </cell>
          <cell r="L6193" t="str">
            <v>874.59</v>
          </cell>
        </row>
        <row r="6194">
          <cell r="J6194" t="str">
            <v>9789868690820</v>
          </cell>
          <cell r="K6194">
            <v>2011</v>
          </cell>
          <cell r="L6194" t="str">
            <v>528.2</v>
          </cell>
        </row>
        <row r="6195">
          <cell r="J6195" t="str">
            <v>9789868690837</v>
          </cell>
          <cell r="K6195">
            <v>2011</v>
          </cell>
          <cell r="L6195" t="str">
            <v>528.2</v>
          </cell>
        </row>
        <row r="6196">
          <cell r="J6196" t="str">
            <v>9789868502086</v>
          </cell>
          <cell r="K6196">
            <v>2011</v>
          </cell>
          <cell r="L6196" t="str">
            <v>428</v>
          </cell>
        </row>
        <row r="6197">
          <cell r="J6197" t="str">
            <v>9789868690813</v>
          </cell>
          <cell r="K6197">
            <v>2011</v>
          </cell>
          <cell r="L6197" t="str">
            <v>857.7</v>
          </cell>
        </row>
        <row r="6198">
          <cell r="J6198" t="str">
            <v>9789868690851</v>
          </cell>
          <cell r="K6198">
            <v>2011</v>
          </cell>
          <cell r="L6198" t="str">
            <v>857.7</v>
          </cell>
        </row>
        <row r="6199">
          <cell r="J6199" t="str">
            <v>9789868730205</v>
          </cell>
          <cell r="K6199">
            <v>2011</v>
          </cell>
          <cell r="L6199" t="str">
            <v>859.9</v>
          </cell>
        </row>
        <row r="6200">
          <cell r="J6200" t="str">
            <v>9789868730212</v>
          </cell>
          <cell r="K6200">
            <v>2011</v>
          </cell>
          <cell r="L6200" t="str">
            <v>859.9</v>
          </cell>
        </row>
        <row r="6201">
          <cell r="J6201" t="str">
            <v>9789868730229</v>
          </cell>
          <cell r="K6201">
            <v>2011</v>
          </cell>
          <cell r="L6201" t="str">
            <v>859.9</v>
          </cell>
        </row>
        <row r="6202">
          <cell r="J6202" t="str">
            <v>9789868730236</v>
          </cell>
          <cell r="K6202">
            <v>2011</v>
          </cell>
          <cell r="L6202" t="str">
            <v>859.9</v>
          </cell>
        </row>
        <row r="6203">
          <cell r="J6203" t="str">
            <v>9789868730243</v>
          </cell>
          <cell r="K6203">
            <v>2011</v>
          </cell>
          <cell r="L6203" t="str">
            <v>859.9</v>
          </cell>
        </row>
        <row r="6204">
          <cell r="J6204" t="str">
            <v>9789868730250</v>
          </cell>
          <cell r="K6204">
            <v>2011</v>
          </cell>
          <cell r="L6204" t="str">
            <v>859.9</v>
          </cell>
        </row>
        <row r="6205">
          <cell r="J6205" t="str">
            <v>9789868730267</v>
          </cell>
          <cell r="K6205">
            <v>2011</v>
          </cell>
          <cell r="L6205" t="str">
            <v>859.9</v>
          </cell>
        </row>
        <row r="6206">
          <cell r="J6206" t="str">
            <v>9789868588004</v>
          </cell>
          <cell r="K6206">
            <v>2010</v>
          </cell>
          <cell r="L6206" t="str">
            <v>225.87</v>
          </cell>
        </row>
        <row r="6207">
          <cell r="J6207" t="str">
            <v>9789868621701</v>
          </cell>
          <cell r="K6207">
            <v>2010</v>
          </cell>
          <cell r="L6207" t="str">
            <v>563.53</v>
          </cell>
        </row>
        <row r="6208">
          <cell r="J6208" t="str">
            <v>9789866617188</v>
          </cell>
          <cell r="K6208">
            <v>2010</v>
          </cell>
          <cell r="L6208" t="str">
            <v>177.2</v>
          </cell>
        </row>
        <row r="6209">
          <cell r="J6209" t="str">
            <v>9789861577104</v>
          </cell>
          <cell r="K6209">
            <v>2010</v>
          </cell>
          <cell r="L6209" t="str">
            <v>552.1</v>
          </cell>
        </row>
        <row r="6210">
          <cell r="J6210" t="str">
            <v>9789570836752</v>
          </cell>
          <cell r="K6210">
            <v>2010</v>
          </cell>
          <cell r="L6210" t="str">
            <v>859.6</v>
          </cell>
        </row>
        <row r="6211">
          <cell r="J6211" t="str">
            <v>9789570836776</v>
          </cell>
          <cell r="K6211">
            <v>2010</v>
          </cell>
          <cell r="L6211" t="str">
            <v>859.6</v>
          </cell>
        </row>
        <row r="6212">
          <cell r="J6212" t="str">
            <v>9789570836769</v>
          </cell>
          <cell r="K6212">
            <v>2010</v>
          </cell>
          <cell r="L6212" t="str">
            <v>859.6</v>
          </cell>
        </row>
        <row r="6213">
          <cell r="J6213" t="str">
            <v>9789861279930</v>
          </cell>
          <cell r="K6213">
            <v>2010</v>
          </cell>
          <cell r="L6213" t="str">
            <v>528.2</v>
          </cell>
        </row>
        <row r="6214">
          <cell r="J6214" t="str">
            <v>9781935981077</v>
          </cell>
          <cell r="K6214">
            <v>2010</v>
          </cell>
          <cell r="L6214" t="str">
            <v>782.887</v>
          </cell>
        </row>
        <row r="6215">
          <cell r="J6215" t="str">
            <v>9789868639911</v>
          </cell>
          <cell r="K6215">
            <v>2010</v>
          </cell>
          <cell r="L6215" t="str">
            <v>192.1</v>
          </cell>
        </row>
        <row r="6216">
          <cell r="J6216" t="str">
            <v>9574598047</v>
          </cell>
          <cell r="K6216">
            <v>2010</v>
          </cell>
          <cell r="L6216" t="str">
            <v>878.57</v>
          </cell>
        </row>
        <row r="6217">
          <cell r="J6217" t="str">
            <v>9789862710111</v>
          </cell>
          <cell r="K6217">
            <v>2010</v>
          </cell>
          <cell r="L6217" t="str">
            <v>179.1</v>
          </cell>
        </row>
        <row r="6218">
          <cell r="J6218" t="str">
            <v>9789868654013</v>
          </cell>
          <cell r="K6218">
            <v>2010</v>
          </cell>
          <cell r="L6218" t="str">
            <v>427.42</v>
          </cell>
        </row>
        <row r="6219">
          <cell r="J6219" t="str">
            <v>9789571352046</v>
          </cell>
          <cell r="K6219">
            <v>2010</v>
          </cell>
          <cell r="L6219" t="str">
            <v>855</v>
          </cell>
        </row>
        <row r="6220">
          <cell r="J6220" t="str">
            <v>9789868523616</v>
          </cell>
          <cell r="K6220">
            <v>2010</v>
          </cell>
          <cell r="L6220" t="str">
            <v>855</v>
          </cell>
        </row>
        <row r="6221">
          <cell r="J6221" t="str">
            <v>9789579554688</v>
          </cell>
          <cell r="K6221">
            <v>2010</v>
          </cell>
          <cell r="L6221" t="str">
            <v>710</v>
          </cell>
        </row>
        <row r="6222">
          <cell r="J6222" t="str">
            <v>9789579554633</v>
          </cell>
          <cell r="K6222">
            <v>2010</v>
          </cell>
          <cell r="L6222" t="str">
            <v>710</v>
          </cell>
        </row>
        <row r="6223">
          <cell r="J6223" t="str">
            <v>9789579554640</v>
          </cell>
          <cell r="K6223">
            <v>2010</v>
          </cell>
          <cell r="L6223" t="str">
            <v>710</v>
          </cell>
        </row>
        <row r="6224">
          <cell r="J6224" t="str">
            <v>9789579554664</v>
          </cell>
          <cell r="K6224">
            <v>2010</v>
          </cell>
          <cell r="L6224" t="str">
            <v>710</v>
          </cell>
        </row>
        <row r="6225">
          <cell r="J6225" t="str">
            <v>9789579554671</v>
          </cell>
          <cell r="K6225">
            <v>2010</v>
          </cell>
          <cell r="L6225" t="str">
            <v>710</v>
          </cell>
        </row>
        <row r="6226">
          <cell r="J6226" t="str">
            <v>9789579554749</v>
          </cell>
          <cell r="K6226">
            <v>2010</v>
          </cell>
          <cell r="L6226" t="str">
            <v>710</v>
          </cell>
        </row>
        <row r="6227">
          <cell r="J6227" t="str">
            <v>9789579554725</v>
          </cell>
          <cell r="K6227">
            <v>2010</v>
          </cell>
          <cell r="L6227" t="str">
            <v>710</v>
          </cell>
        </row>
        <row r="6228">
          <cell r="J6228" t="str">
            <v>9789579554718</v>
          </cell>
          <cell r="K6228">
            <v>2010</v>
          </cell>
          <cell r="L6228" t="str">
            <v>710</v>
          </cell>
        </row>
        <row r="6229">
          <cell r="J6229" t="str">
            <v>9789579554695</v>
          </cell>
          <cell r="K6229">
            <v>2010</v>
          </cell>
          <cell r="L6229" t="str">
            <v>710</v>
          </cell>
        </row>
        <row r="6230">
          <cell r="J6230" t="str">
            <v>9789579554732</v>
          </cell>
          <cell r="K6230">
            <v>2010</v>
          </cell>
          <cell r="L6230" t="str">
            <v>710</v>
          </cell>
        </row>
        <row r="6231">
          <cell r="J6231" t="str">
            <v>9789579554701</v>
          </cell>
          <cell r="K6231">
            <v>2010</v>
          </cell>
          <cell r="L6231" t="str">
            <v>710</v>
          </cell>
        </row>
        <row r="6232">
          <cell r="J6232" t="str">
            <v>9789579554657</v>
          </cell>
          <cell r="K6232">
            <v>2010</v>
          </cell>
          <cell r="L6232" t="str">
            <v>710</v>
          </cell>
        </row>
        <row r="6233">
          <cell r="J6233" t="str">
            <v>9789861204321</v>
          </cell>
          <cell r="K6233">
            <v>2010</v>
          </cell>
          <cell r="L6233" t="str">
            <v>387.752</v>
          </cell>
        </row>
        <row r="6234">
          <cell r="J6234" t="str">
            <v>9789861773278</v>
          </cell>
          <cell r="K6234">
            <v>2010</v>
          </cell>
          <cell r="L6234" t="str">
            <v>417.1</v>
          </cell>
        </row>
        <row r="6235">
          <cell r="J6235" t="str">
            <v>9789866544330</v>
          </cell>
          <cell r="K6235">
            <v>2010</v>
          </cell>
          <cell r="L6235" t="str">
            <v>859.6</v>
          </cell>
        </row>
        <row r="6236">
          <cell r="J6236" t="str">
            <v>9789862620052</v>
          </cell>
          <cell r="K6236">
            <v>2010</v>
          </cell>
          <cell r="L6236" t="str">
            <v>322</v>
          </cell>
        </row>
        <row r="6237">
          <cell r="J6237" t="str">
            <v>9789866735950</v>
          </cell>
          <cell r="K6237">
            <v>2010</v>
          </cell>
          <cell r="L6237" t="str">
            <v>244.95</v>
          </cell>
        </row>
        <row r="6238">
          <cell r="J6238" t="str">
            <v>9789866271229</v>
          </cell>
          <cell r="K6238">
            <v>2010</v>
          </cell>
          <cell r="L6238" t="str">
            <v>916.107</v>
          </cell>
        </row>
        <row r="6239">
          <cell r="J6239" t="str">
            <v>9789861576954</v>
          </cell>
          <cell r="K6239">
            <v>2010</v>
          </cell>
          <cell r="L6239" t="str">
            <v>494.35</v>
          </cell>
        </row>
        <row r="6240">
          <cell r="J6240" t="str">
            <v>9789861577159</v>
          </cell>
          <cell r="K6240">
            <v>2010</v>
          </cell>
          <cell r="L6240" t="str">
            <v>494.35</v>
          </cell>
        </row>
        <row r="6241">
          <cell r="J6241" t="str">
            <v>9789861773681</v>
          </cell>
          <cell r="K6241">
            <v>2010</v>
          </cell>
          <cell r="L6241" t="str">
            <v>857.7</v>
          </cell>
        </row>
        <row r="6242">
          <cell r="J6242" t="str">
            <v>9789861773674</v>
          </cell>
          <cell r="K6242">
            <v>2010</v>
          </cell>
          <cell r="L6242" t="str">
            <v>851.486</v>
          </cell>
        </row>
        <row r="6243">
          <cell r="J6243" t="str">
            <v>9789861773612</v>
          </cell>
          <cell r="K6243">
            <v>2010</v>
          </cell>
          <cell r="L6243" t="str">
            <v>913.8</v>
          </cell>
        </row>
        <row r="6244">
          <cell r="J6244" t="str">
            <v>9789861972442</v>
          </cell>
          <cell r="K6244">
            <v>2010</v>
          </cell>
          <cell r="L6244" t="str">
            <v>463.81</v>
          </cell>
        </row>
        <row r="6245">
          <cell r="J6245" t="str">
            <v>9789861773759</v>
          </cell>
          <cell r="K6245">
            <v>2010</v>
          </cell>
          <cell r="L6245" t="str">
            <v>913.8</v>
          </cell>
        </row>
        <row r="6246">
          <cell r="J6246" t="str">
            <v>9789861773766</v>
          </cell>
          <cell r="K6246">
            <v>2010</v>
          </cell>
          <cell r="L6246" t="str">
            <v>913.8</v>
          </cell>
        </row>
        <row r="6247">
          <cell r="J6247" t="str">
            <v>9789866972959</v>
          </cell>
          <cell r="K6247">
            <v>2010</v>
          </cell>
          <cell r="L6247" t="str">
            <v>413</v>
          </cell>
        </row>
        <row r="6248">
          <cell r="J6248" t="str">
            <v>9789866145025</v>
          </cell>
          <cell r="K6248">
            <v>2010</v>
          </cell>
          <cell r="L6248" t="str">
            <v>413</v>
          </cell>
        </row>
        <row r="6249">
          <cell r="J6249" t="str">
            <v>9789861773896</v>
          </cell>
          <cell r="K6249">
            <v>2010</v>
          </cell>
          <cell r="L6249" t="str">
            <v>413.165</v>
          </cell>
        </row>
        <row r="6250">
          <cell r="J6250" t="str">
            <v>9789575747886</v>
          </cell>
          <cell r="K6250">
            <v>2010</v>
          </cell>
          <cell r="L6250" t="str">
            <v>176.52</v>
          </cell>
        </row>
        <row r="6251">
          <cell r="J6251" t="str">
            <v>9789575748036</v>
          </cell>
          <cell r="K6251">
            <v>2010</v>
          </cell>
          <cell r="L6251" t="str">
            <v>177.2</v>
          </cell>
        </row>
        <row r="6252">
          <cell r="J6252" t="str">
            <v>9789575747855</v>
          </cell>
          <cell r="K6252">
            <v>2010</v>
          </cell>
          <cell r="L6252" t="str">
            <v>527.4</v>
          </cell>
        </row>
        <row r="6253">
          <cell r="J6253" t="str">
            <v>9789575747831</v>
          </cell>
          <cell r="K6253">
            <v>2010</v>
          </cell>
          <cell r="L6253" t="str">
            <v>416.8</v>
          </cell>
        </row>
        <row r="6254">
          <cell r="J6254" t="str">
            <v>9789575747763</v>
          </cell>
          <cell r="K6254">
            <v>2010</v>
          </cell>
          <cell r="L6254" t="str">
            <v>523.313</v>
          </cell>
        </row>
        <row r="6255">
          <cell r="J6255" t="str">
            <v>9789866544484</v>
          </cell>
          <cell r="K6255">
            <v>2010</v>
          </cell>
          <cell r="L6255" t="str">
            <v>859.6</v>
          </cell>
        </row>
        <row r="6256">
          <cell r="J6256" t="str">
            <v>9789866544361</v>
          </cell>
          <cell r="K6256">
            <v>2010</v>
          </cell>
          <cell r="L6256" t="str">
            <v>859.6</v>
          </cell>
        </row>
        <row r="6257">
          <cell r="J6257" t="str">
            <v>9789866544422</v>
          </cell>
          <cell r="K6257">
            <v>2010</v>
          </cell>
          <cell r="L6257" t="str">
            <v>859.6</v>
          </cell>
        </row>
        <row r="6258">
          <cell r="J6258" t="str">
            <v>9789866544378</v>
          </cell>
          <cell r="K6258">
            <v>2010</v>
          </cell>
          <cell r="L6258" t="str">
            <v>859.6</v>
          </cell>
        </row>
        <row r="6259">
          <cell r="J6259" t="str">
            <v>9789866544354</v>
          </cell>
          <cell r="K6259">
            <v>2010</v>
          </cell>
          <cell r="L6259" t="str">
            <v>859.6</v>
          </cell>
        </row>
        <row r="6260">
          <cell r="J6260" t="str">
            <v>9789866544309</v>
          </cell>
          <cell r="K6260">
            <v>2010</v>
          </cell>
          <cell r="L6260" t="str">
            <v>859.6</v>
          </cell>
        </row>
        <row r="6261">
          <cell r="J6261" t="str">
            <v>9789866544415</v>
          </cell>
          <cell r="K6261">
            <v>2010</v>
          </cell>
          <cell r="L6261" t="str">
            <v>859.6</v>
          </cell>
        </row>
        <row r="6262">
          <cell r="J6262" t="str">
            <v>9789866544392</v>
          </cell>
          <cell r="K6262">
            <v>2010</v>
          </cell>
          <cell r="L6262" t="str">
            <v>859.6</v>
          </cell>
        </row>
        <row r="6263">
          <cell r="J6263" t="str">
            <v>9789866544316</v>
          </cell>
          <cell r="K6263">
            <v>2010</v>
          </cell>
          <cell r="L6263" t="str">
            <v>859.6</v>
          </cell>
        </row>
        <row r="6264">
          <cell r="J6264" t="str">
            <v>9789866544408</v>
          </cell>
          <cell r="K6264">
            <v>2010</v>
          </cell>
          <cell r="L6264" t="str">
            <v>859.6</v>
          </cell>
        </row>
        <row r="6265">
          <cell r="J6265" t="str">
            <v>9789866544477</v>
          </cell>
          <cell r="K6265">
            <v>2010</v>
          </cell>
          <cell r="L6265" t="str">
            <v>859.6</v>
          </cell>
        </row>
        <row r="6266">
          <cell r="J6266" t="str">
            <v>9789576966750</v>
          </cell>
          <cell r="K6266">
            <v>2010</v>
          </cell>
          <cell r="L6266" t="str">
            <v>415.74</v>
          </cell>
        </row>
        <row r="6267">
          <cell r="J6267" t="str">
            <v>9789866276231</v>
          </cell>
          <cell r="K6267">
            <v>2010</v>
          </cell>
          <cell r="L6267" t="str">
            <v>524.31</v>
          </cell>
        </row>
        <row r="6268">
          <cell r="J6268" t="str">
            <v>9789866276248</v>
          </cell>
          <cell r="K6268">
            <v>2010</v>
          </cell>
          <cell r="L6268" t="str">
            <v>524.31</v>
          </cell>
        </row>
        <row r="6269">
          <cell r="J6269" t="str">
            <v>9789861577036</v>
          </cell>
          <cell r="K6269">
            <v>2010</v>
          </cell>
          <cell r="L6269" t="str">
            <v>494.2</v>
          </cell>
        </row>
        <row r="6270">
          <cell r="J6270" t="str">
            <v>9789866549397</v>
          </cell>
          <cell r="K6270">
            <v>2010</v>
          </cell>
          <cell r="L6270" t="str">
            <v>731.72609</v>
          </cell>
        </row>
        <row r="6271">
          <cell r="J6271" t="str">
            <v>9789868598843</v>
          </cell>
          <cell r="K6271">
            <v>2010</v>
          </cell>
          <cell r="L6271" t="str">
            <v>783.3886</v>
          </cell>
        </row>
        <row r="6272">
          <cell r="J6272" t="str">
            <v>9789862620014</v>
          </cell>
          <cell r="K6272">
            <v>2010</v>
          </cell>
          <cell r="L6272" t="str">
            <v>927.1</v>
          </cell>
        </row>
        <row r="6273">
          <cell r="J6273" t="str">
            <v>9789861576947</v>
          </cell>
          <cell r="K6273">
            <v>2010</v>
          </cell>
          <cell r="L6273" t="str">
            <v>494.3</v>
          </cell>
        </row>
        <row r="6274">
          <cell r="J6274" t="str">
            <v>9789868523623</v>
          </cell>
          <cell r="K6274">
            <v>2010</v>
          </cell>
          <cell r="L6274" t="str">
            <v>545.1933</v>
          </cell>
        </row>
        <row r="6275">
          <cell r="J6275" t="str">
            <v>9789577042910</v>
          </cell>
          <cell r="K6275">
            <v>2010</v>
          </cell>
          <cell r="L6275" t="str">
            <v>521.8131</v>
          </cell>
        </row>
        <row r="6276">
          <cell r="J6276" t="str">
            <v>9789861576985</v>
          </cell>
          <cell r="K6276">
            <v>2010</v>
          </cell>
          <cell r="L6276" t="str">
            <v>496.5</v>
          </cell>
        </row>
        <row r="6277">
          <cell r="J6277" t="str">
            <v>9789866271083</v>
          </cell>
          <cell r="K6277">
            <v>2010</v>
          </cell>
          <cell r="L6277" t="str">
            <v>783.3886</v>
          </cell>
        </row>
        <row r="6278">
          <cell r="J6278" t="str">
            <v>9789866436246</v>
          </cell>
          <cell r="K6278">
            <v>2010</v>
          </cell>
          <cell r="L6278" t="str">
            <v>175.9</v>
          </cell>
        </row>
        <row r="6279">
          <cell r="J6279" t="str">
            <v>9789570835991</v>
          </cell>
          <cell r="K6279">
            <v>2010</v>
          </cell>
          <cell r="L6279" t="str">
            <v>859.6</v>
          </cell>
        </row>
        <row r="6280">
          <cell r="J6280" t="str">
            <v>9789866375880</v>
          </cell>
          <cell r="K6280">
            <v>2010</v>
          </cell>
          <cell r="L6280" t="str">
            <v>857.9</v>
          </cell>
        </row>
        <row r="6281">
          <cell r="J6281" t="str">
            <v>9789862900871</v>
          </cell>
          <cell r="K6281">
            <v>2010</v>
          </cell>
          <cell r="L6281" t="str">
            <v>857.9</v>
          </cell>
        </row>
        <row r="6282">
          <cell r="J6282" t="str">
            <v>9789570836417</v>
          </cell>
          <cell r="K6282">
            <v>2010</v>
          </cell>
          <cell r="L6282" t="str">
            <v>859.6</v>
          </cell>
        </row>
        <row r="6283">
          <cell r="J6283" t="str">
            <v>9789570836301</v>
          </cell>
          <cell r="K6283">
            <v>2010</v>
          </cell>
          <cell r="L6283" t="str">
            <v>859.6</v>
          </cell>
        </row>
        <row r="6284">
          <cell r="J6284" t="str">
            <v>9789575747701</v>
          </cell>
          <cell r="K6284">
            <v>2010</v>
          </cell>
          <cell r="L6284" t="str">
            <v>859.6</v>
          </cell>
        </row>
        <row r="6285">
          <cell r="J6285" t="str">
            <v>9789866334269</v>
          </cell>
          <cell r="K6285">
            <v>2010</v>
          </cell>
          <cell r="L6285" t="str">
            <v>427.07</v>
          </cell>
        </row>
        <row r="6286">
          <cell r="J6286" t="str">
            <v>9789571352633</v>
          </cell>
          <cell r="K6286">
            <v>2010</v>
          </cell>
          <cell r="L6286" t="str">
            <v>802.29</v>
          </cell>
        </row>
        <row r="6287">
          <cell r="J6287" t="str">
            <v>9789570837025</v>
          </cell>
          <cell r="K6287">
            <v>2010</v>
          </cell>
          <cell r="L6287" t="str">
            <v>563.53</v>
          </cell>
        </row>
        <row r="6288">
          <cell r="J6288" t="str">
            <v>9789574514663</v>
          </cell>
          <cell r="K6288">
            <v>2010</v>
          </cell>
          <cell r="L6288" t="str">
            <v>859.6</v>
          </cell>
        </row>
        <row r="6289">
          <cell r="J6289" t="str">
            <v>9789862430552</v>
          </cell>
          <cell r="K6289">
            <v>2010</v>
          </cell>
          <cell r="L6289" t="str">
            <v>859.6</v>
          </cell>
        </row>
        <row r="6290">
          <cell r="J6290" t="str">
            <v>9789862430569</v>
          </cell>
          <cell r="K6290">
            <v>2010</v>
          </cell>
          <cell r="L6290" t="str">
            <v>859.6</v>
          </cell>
        </row>
        <row r="6291">
          <cell r="J6291" t="str">
            <v>9789862430576</v>
          </cell>
          <cell r="K6291">
            <v>2010</v>
          </cell>
          <cell r="L6291" t="str">
            <v>859.6</v>
          </cell>
        </row>
        <row r="6292">
          <cell r="J6292" t="str">
            <v>9789866544439</v>
          </cell>
          <cell r="K6292">
            <v>2010</v>
          </cell>
          <cell r="L6292" t="str">
            <v>859.6</v>
          </cell>
        </row>
        <row r="6293">
          <cell r="J6293" t="str">
            <v>9789861781716</v>
          </cell>
          <cell r="K6293">
            <v>2010</v>
          </cell>
          <cell r="L6293" t="str">
            <v>876.57</v>
          </cell>
        </row>
        <row r="6294">
          <cell r="J6294" t="str">
            <v>9789861781662</v>
          </cell>
          <cell r="K6294">
            <v>2010</v>
          </cell>
          <cell r="L6294" t="str">
            <v>876.57</v>
          </cell>
        </row>
        <row r="6295">
          <cell r="J6295" t="str">
            <v>9789861781655</v>
          </cell>
          <cell r="K6295">
            <v>2010</v>
          </cell>
          <cell r="L6295" t="str">
            <v>876.57</v>
          </cell>
        </row>
        <row r="6296">
          <cell r="J6296" t="str">
            <v>9789861781648</v>
          </cell>
          <cell r="K6296">
            <v>2010</v>
          </cell>
          <cell r="L6296" t="str">
            <v>876.57</v>
          </cell>
        </row>
        <row r="6297">
          <cell r="J6297" t="str">
            <v>9789861973081</v>
          </cell>
          <cell r="K6297">
            <v>2010</v>
          </cell>
          <cell r="L6297" t="str">
            <v>177.2</v>
          </cell>
        </row>
        <row r="6298">
          <cell r="J6298" t="str">
            <v>9789861972596</v>
          </cell>
          <cell r="K6298">
            <v>2010</v>
          </cell>
          <cell r="L6298" t="str">
            <v>177.2</v>
          </cell>
        </row>
        <row r="6299">
          <cell r="J6299" t="str">
            <v>9789868612600</v>
          </cell>
          <cell r="K6299">
            <v>2010</v>
          </cell>
          <cell r="L6299" t="str">
            <v>540.92</v>
          </cell>
        </row>
        <row r="6300">
          <cell r="J6300" t="str">
            <v>9789866271205</v>
          </cell>
          <cell r="K6300">
            <v>2010</v>
          </cell>
          <cell r="L6300" t="str">
            <v>418.995</v>
          </cell>
        </row>
        <row r="6301">
          <cell r="J6301" t="str">
            <v>9789867344106</v>
          </cell>
          <cell r="K6301">
            <v>2010</v>
          </cell>
          <cell r="L6301" t="str">
            <v>855</v>
          </cell>
        </row>
        <row r="6302">
          <cell r="J6302" t="str">
            <v>9789861772905</v>
          </cell>
          <cell r="K6302">
            <v>2010</v>
          </cell>
          <cell r="L6302" t="str">
            <v>388.791025</v>
          </cell>
        </row>
        <row r="6303">
          <cell r="J6303" t="str">
            <v>9789862620373</v>
          </cell>
          <cell r="K6303">
            <v>2010</v>
          </cell>
          <cell r="L6303" t="str">
            <v>419.53</v>
          </cell>
        </row>
        <row r="6304">
          <cell r="J6304" t="str">
            <v>9789862231074</v>
          </cell>
          <cell r="K6304">
            <v>2010</v>
          </cell>
          <cell r="L6304" t="str">
            <v>802.81</v>
          </cell>
        </row>
        <row r="6305">
          <cell r="J6305" t="str">
            <v>9789862390504</v>
          </cell>
          <cell r="K6305">
            <v>2010</v>
          </cell>
          <cell r="L6305" t="str">
            <v>998.4</v>
          </cell>
        </row>
        <row r="6306">
          <cell r="J6306" t="str">
            <v>9789861773636</v>
          </cell>
          <cell r="K6306">
            <v>2010</v>
          </cell>
          <cell r="L6306" t="str">
            <v>863.51</v>
          </cell>
        </row>
        <row r="6307">
          <cell r="J6307" t="str">
            <v>9789862710142</v>
          </cell>
          <cell r="K6307">
            <v>2010</v>
          </cell>
          <cell r="L6307" t="str">
            <v>876.57</v>
          </cell>
        </row>
        <row r="6308">
          <cell r="J6308" t="str">
            <v>9789861279985</v>
          </cell>
          <cell r="K6308">
            <v>2010</v>
          </cell>
          <cell r="L6308" t="str">
            <v>833.5</v>
          </cell>
        </row>
        <row r="6309">
          <cell r="J6309" t="str">
            <v>9789861279909</v>
          </cell>
          <cell r="K6309">
            <v>2010</v>
          </cell>
          <cell r="L6309" t="str">
            <v>831.4</v>
          </cell>
        </row>
        <row r="6310">
          <cell r="J6310" t="str">
            <v>9789572061923</v>
          </cell>
          <cell r="K6310">
            <v>2010</v>
          </cell>
          <cell r="L6310" t="str">
            <v>811.7</v>
          </cell>
        </row>
        <row r="6311">
          <cell r="J6311" t="str">
            <v>9789861576961</v>
          </cell>
          <cell r="K6311">
            <v>2010</v>
          </cell>
          <cell r="L6311" t="str">
            <v>497.1</v>
          </cell>
        </row>
        <row r="6312">
          <cell r="J6312" t="str">
            <v>9789861577043</v>
          </cell>
          <cell r="K6312">
            <v>2010</v>
          </cell>
          <cell r="L6312" t="str">
            <v>177.1</v>
          </cell>
        </row>
        <row r="6313">
          <cell r="J6313" t="str">
            <v>9789861774244</v>
          </cell>
          <cell r="K6313">
            <v>2010</v>
          </cell>
          <cell r="L6313" t="str">
            <v>863.851</v>
          </cell>
        </row>
        <row r="6314">
          <cell r="J6314" t="str">
            <v>9789861773186</v>
          </cell>
          <cell r="K6314">
            <v>2010</v>
          </cell>
          <cell r="L6314" t="str">
            <v>411.15</v>
          </cell>
        </row>
        <row r="6315">
          <cell r="J6315" t="str">
            <v>9789861972985</v>
          </cell>
          <cell r="K6315">
            <v>2010</v>
          </cell>
          <cell r="L6315" t="str">
            <v>428</v>
          </cell>
        </row>
        <row r="6316">
          <cell r="J6316" t="str">
            <v>9789579201452</v>
          </cell>
          <cell r="K6316">
            <v>2010</v>
          </cell>
          <cell r="L6316" t="str">
            <v>585.79</v>
          </cell>
        </row>
        <row r="6317">
          <cell r="J6317" t="str">
            <v>9789861279992</v>
          </cell>
          <cell r="K6317">
            <v>2010</v>
          </cell>
          <cell r="L6317" t="str">
            <v>414.1213</v>
          </cell>
        </row>
        <row r="6318">
          <cell r="J6318" t="str">
            <v>9789861774855</v>
          </cell>
          <cell r="K6318">
            <v>2010</v>
          </cell>
          <cell r="L6318" t="str">
            <v>999.9</v>
          </cell>
        </row>
        <row r="6319">
          <cell r="J6319" t="str">
            <v>9789571352534</v>
          </cell>
          <cell r="K6319">
            <v>2010</v>
          </cell>
          <cell r="L6319" t="str">
            <v>855</v>
          </cell>
        </row>
        <row r="6320">
          <cell r="J6320" t="str">
            <v>9789868654808</v>
          </cell>
          <cell r="K6320">
            <v>2010</v>
          </cell>
          <cell r="L6320" t="str">
            <v>947.41</v>
          </cell>
        </row>
        <row r="6321">
          <cell r="J6321" t="str">
            <v>9574598187</v>
          </cell>
          <cell r="K6321">
            <v>2010</v>
          </cell>
          <cell r="L6321" t="str">
            <v>877.59</v>
          </cell>
        </row>
        <row r="6322">
          <cell r="J6322" t="str">
            <v>9861275096</v>
          </cell>
          <cell r="K6322">
            <v>2010</v>
          </cell>
          <cell r="L6322" t="str">
            <v>874.6</v>
          </cell>
        </row>
        <row r="6323">
          <cell r="J6323" t="str">
            <v>9861271287</v>
          </cell>
          <cell r="K6323">
            <v>2010</v>
          </cell>
          <cell r="L6323" t="str">
            <v>880.57</v>
          </cell>
        </row>
        <row r="6324">
          <cell r="J6324" t="str">
            <v>9789868245402</v>
          </cell>
          <cell r="K6324">
            <v>2010</v>
          </cell>
          <cell r="L6324" t="str">
            <v>877.57</v>
          </cell>
        </row>
        <row r="6325">
          <cell r="J6325" t="str">
            <v>9861276211</v>
          </cell>
          <cell r="K6325">
            <v>2010</v>
          </cell>
          <cell r="L6325" t="str">
            <v>873.57</v>
          </cell>
        </row>
        <row r="6326">
          <cell r="J6326" t="str">
            <v>9861272623</v>
          </cell>
          <cell r="K6326">
            <v>2010</v>
          </cell>
          <cell r="L6326" t="str">
            <v>874.57</v>
          </cell>
        </row>
        <row r="6327">
          <cell r="J6327" t="str">
            <v>9789866205101</v>
          </cell>
          <cell r="K6327">
            <v>2010</v>
          </cell>
          <cell r="L6327" t="str">
            <v>245</v>
          </cell>
        </row>
        <row r="6328">
          <cell r="J6328" t="str">
            <v>9789866299032</v>
          </cell>
          <cell r="K6328">
            <v>2010</v>
          </cell>
          <cell r="L6328" t="str">
            <v>411.1</v>
          </cell>
        </row>
        <row r="6329">
          <cell r="J6329" t="str">
            <v>9789576966873</v>
          </cell>
          <cell r="K6329">
            <v>2010</v>
          </cell>
          <cell r="L6329" t="str">
            <v>411.1</v>
          </cell>
        </row>
        <row r="6330">
          <cell r="J6330" t="str">
            <v>9789861972732</v>
          </cell>
          <cell r="K6330">
            <v>2010</v>
          </cell>
          <cell r="L6330" t="str">
            <v>177.2</v>
          </cell>
        </row>
        <row r="6331">
          <cell r="J6331" t="str">
            <v>9789867468550</v>
          </cell>
          <cell r="K6331">
            <v>2010</v>
          </cell>
          <cell r="L6331" t="str">
            <v>494.35</v>
          </cell>
        </row>
        <row r="6332">
          <cell r="J6332" t="str">
            <v>9789866453977</v>
          </cell>
          <cell r="K6332">
            <v>2010</v>
          </cell>
          <cell r="L6332" t="str">
            <v>855</v>
          </cell>
        </row>
        <row r="6333">
          <cell r="J6333" t="str">
            <v>9789576598067</v>
          </cell>
          <cell r="K6333">
            <v>2010</v>
          </cell>
          <cell r="L6333" t="str">
            <v>192.1</v>
          </cell>
        </row>
        <row r="6334">
          <cell r="J6334" t="str">
            <v>9789868515918</v>
          </cell>
          <cell r="K6334">
            <v>2010</v>
          </cell>
          <cell r="L6334" t="str">
            <v>411.711</v>
          </cell>
        </row>
        <row r="6335">
          <cell r="J6335" t="str">
            <v>9789868654815</v>
          </cell>
          <cell r="K6335">
            <v>2010</v>
          </cell>
          <cell r="L6335" t="str">
            <v>947.41</v>
          </cell>
        </row>
        <row r="6336">
          <cell r="J6336" t="str">
            <v>9789866271212</v>
          </cell>
          <cell r="K6336">
            <v>2010</v>
          </cell>
          <cell r="L6336" t="str">
            <v>910.9943</v>
          </cell>
        </row>
        <row r="6337">
          <cell r="J6337" t="str">
            <v>9789868590847</v>
          </cell>
          <cell r="K6337">
            <v>2010</v>
          </cell>
          <cell r="L6337" t="str">
            <v>177.2</v>
          </cell>
        </row>
        <row r="6338">
          <cell r="J6338" t="str">
            <v>9789868598874</v>
          </cell>
          <cell r="K6338">
            <v>2010</v>
          </cell>
          <cell r="L6338" t="str">
            <v>528.2</v>
          </cell>
        </row>
        <row r="6339">
          <cell r="J6339" t="str">
            <v>9789576598074</v>
          </cell>
          <cell r="K6339">
            <v>2010</v>
          </cell>
          <cell r="L6339" t="str">
            <v>551.2</v>
          </cell>
        </row>
        <row r="6340">
          <cell r="J6340" t="str">
            <v>9789571352206</v>
          </cell>
          <cell r="K6340">
            <v>2010</v>
          </cell>
          <cell r="L6340" t="str">
            <v>855</v>
          </cell>
        </row>
        <row r="6341">
          <cell r="J6341" t="str">
            <v>9789868621718</v>
          </cell>
          <cell r="K6341">
            <v>2010</v>
          </cell>
          <cell r="L6341" t="str">
            <v>563.53</v>
          </cell>
        </row>
        <row r="6342">
          <cell r="J6342" t="str">
            <v>9789576937606</v>
          </cell>
          <cell r="K6342">
            <v>2010</v>
          </cell>
          <cell r="L6342" t="str">
            <v>418.986</v>
          </cell>
        </row>
        <row r="6343">
          <cell r="J6343" t="str">
            <v>9789862481127</v>
          </cell>
          <cell r="K6343">
            <v>2010</v>
          </cell>
          <cell r="L6343" t="str">
            <v>803.16</v>
          </cell>
        </row>
        <row r="6344">
          <cell r="J6344" t="str">
            <v>9789868680913</v>
          </cell>
          <cell r="K6344">
            <v>2010</v>
          </cell>
          <cell r="L6344" t="str">
            <v>855</v>
          </cell>
        </row>
        <row r="6345">
          <cell r="J6345" t="str">
            <v>9789868553569</v>
          </cell>
          <cell r="K6345">
            <v>2010</v>
          </cell>
          <cell r="L6345" t="str">
            <v>245.6</v>
          </cell>
        </row>
        <row r="6346">
          <cell r="J6346" t="str">
            <v>9789577323958</v>
          </cell>
          <cell r="K6346">
            <v>2010</v>
          </cell>
          <cell r="L6346" t="str">
            <v>899.933</v>
          </cell>
        </row>
        <row r="6347">
          <cell r="J6347" t="str">
            <v>9789577323545</v>
          </cell>
          <cell r="K6347">
            <v>2010</v>
          </cell>
          <cell r="L6347" t="str">
            <v>557.776</v>
          </cell>
        </row>
        <row r="6348">
          <cell r="J6348" t="str">
            <v>9789570836189</v>
          </cell>
          <cell r="K6348">
            <v>2010</v>
          </cell>
          <cell r="L6348" t="str">
            <v>947.1</v>
          </cell>
        </row>
        <row r="6349">
          <cell r="J6349" t="str">
            <v>9789571351896</v>
          </cell>
          <cell r="K6349">
            <v>2010</v>
          </cell>
          <cell r="L6349" t="str">
            <v>783.3886</v>
          </cell>
        </row>
        <row r="6350">
          <cell r="J6350" t="str">
            <v>9789861577425</v>
          </cell>
          <cell r="K6350">
            <v>2010</v>
          </cell>
          <cell r="L6350" t="str">
            <v>494.2014</v>
          </cell>
        </row>
        <row r="6351">
          <cell r="J6351" t="str">
            <v>9789861577418</v>
          </cell>
          <cell r="K6351">
            <v>2010</v>
          </cell>
          <cell r="L6351" t="str">
            <v>552.1</v>
          </cell>
        </row>
        <row r="6352">
          <cell r="J6352" t="str">
            <v>9789862710128</v>
          </cell>
          <cell r="K6352">
            <v>2010</v>
          </cell>
          <cell r="L6352" t="str">
            <v>496.5</v>
          </cell>
        </row>
        <row r="6353">
          <cell r="J6353" t="str">
            <v>9789574172931</v>
          </cell>
          <cell r="K6353">
            <v>2010</v>
          </cell>
          <cell r="L6353" t="str">
            <v>415.991</v>
          </cell>
        </row>
        <row r="6354">
          <cell r="J6354" t="str">
            <v>9789861577326</v>
          </cell>
          <cell r="K6354">
            <v>2010</v>
          </cell>
          <cell r="L6354" t="str">
            <v>484.6</v>
          </cell>
        </row>
        <row r="6355">
          <cell r="J6355" t="str">
            <v>9789866617270</v>
          </cell>
          <cell r="K6355">
            <v>2010</v>
          </cell>
          <cell r="L6355" t="str">
            <v>494</v>
          </cell>
        </row>
        <row r="6356">
          <cell r="J6356" t="str">
            <v>9789862620397</v>
          </cell>
          <cell r="K6356">
            <v>2010</v>
          </cell>
          <cell r="L6356" t="str">
            <v>771.9</v>
          </cell>
        </row>
        <row r="6357">
          <cell r="J6357" t="str">
            <v>9789866544460</v>
          </cell>
          <cell r="K6357">
            <v>2010</v>
          </cell>
          <cell r="L6357" t="str">
            <v>859.6</v>
          </cell>
        </row>
        <row r="6358">
          <cell r="J6358" t="str">
            <v>9789866749612</v>
          </cell>
          <cell r="K6358">
            <v>2010</v>
          </cell>
          <cell r="L6358" t="str">
            <v>524.313</v>
          </cell>
        </row>
        <row r="6359">
          <cell r="J6359" t="str">
            <v>9789570835496</v>
          </cell>
          <cell r="K6359">
            <v>2010</v>
          </cell>
          <cell r="L6359" t="str">
            <v>859.7</v>
          </cell>
        </row>
        <row r="6360">
          <cell r="J6360" t="str">
            <v>9789861774121</v>
          </cell>
          <cell r="K6360">
            <v>2010</v>
          </cell>
          <cell r="L6360" t="str">
            <v>863.857</v>
          </cell>
        </row>
        <row r="6361">
          <cell r="J6361" t="str">
            <v>9789571352596</v>
          </cell>
          <cell r="K6361">
            <v>2010</v>
          </cell>
          <cell r="L6361" t="str">
            <v>528.2</v>
          </cell>
        </row>
        <row r="6362">
          <cell r="J6362" t="str">
            <v>9789861973265</v>
          </cell>
          <cell r="K6362">
            <v>2010</v>
          </cell>
          <cell r="L6362" t="str">
            <v>855</v>
          </cell>
        </row>
        <row r="6363">
          <cell r="J6363" t="str">
            <v>9789866544446</v>
          </cell>
          <cell r="K6363">
            <v>2010</v>
          </cell>
          <cell r="L6363" t="str">
            <v>859.6</v>
          </cell>
        </row>
        <row r="6364">
          <cell r="J6364" t="str">
            <v>9789861773124</v>
          </cell>
          <cell r="K6364">
            <v>2010</v>
          </cell>
          <cell r="L6364" t="str">
            <v>913.8</v>
          </cell>
        </row>
        <row r="6365">
          <cell r="J6365" t="str">
            <v>9789861774015</v>
          </cell>
          <cell r="K6365">
            <v>2010</v>
          </cell>
          <cell r="L6365" t="str">
            <v>733.6</v>
          </cell>
        </row>
        <row r="6366">
          <cell r="J6366" t="str">
            <v>9789571352640</v>
          </cell>
          <cell r="K6366">
            <v>2010</v>
          </cell>
          <cell r="L6366" t="str">
            <v>419.47</v>
          </cell>
        </row>
        <row r="6367">
          <cell r="J6367" t="str">
            <v>9789868590816</v>
          </cell>
          <cell r="K6367">
            <v>2010</v>
          </cell>
          <cell r="L6367" t="str">
            <v>427.31</v>
          </cell>
        </row>
        <row r="6368">
          <cell r="J6368" t="str">
            <v>9789866453618</v>
          </cell>
          <cell r="K6368">
            <v>2010</v>
          </cell>
          <cell r="L6368" t="str">
            <v>177.2</v>
          </cell>
        </row>
        <row r="6369">
          <cell r="J6369" t="str">
            <v>9789868641624</v>
          </cell>
          <cell r="K6369">
            <v>2010</v>
          </cell>
          <cell r="L6369" t="str">
            <v>967</v>
          </cell>
        </row>
        <row r="6370">
          <cell r="J6370" t="str">
            <v>9789577484253</v>
          </cell>
          <cell r="K6370">
            <v>2010</v>
          </cell>
          <cell r="L6370" t="str">
            <v>528.44</v>
          </cell>
        </row>
        <row r="6371">
          <cell r="J6371" t="str">
            <v>9789866293214</v>
          </cell>
          <cell r="K6371">
            <v>2010</v>
          </cell>
          <cell r="L6371" t="str">
            <v>542.78</v>
          </cell>
        </row>
        <row r="6372">
          <cell r="J6372" t="str">
            <v>9789861773254</v>
          </cell>
          <cell r="K6372">
            <v>2010</v>
          </cell>
          <cell r="L6372" t="str">
            <v>417.1</v>
          </cell>
        </row>
        <row r="6373">
          <cell r="J6373" t="str">
            <v>4717048161322</v>
          </cell>
          <cell r="K6373">
            <v>2010</v>
          </cell>
          <cell r="L6373" t="str">
            <v>575.86022</v>
          </cell>
        </row>
        <row r="6374">
          <cell r="J6374" t="str">
            <v>9789868521261</v>
          </cell>
          <cell r="K6374">
            <v>2010</v>
          </cell>
          <cell r="L6374" t="str">
            <v>249.941</v>
          </cell>
        </row>
        <row r="6375">
          <cell r="J6375" t="str">
            <v>9789862620434</v>
          </cell>
          <cell r="K6375">
            <v>2010</v>
          </cell>
          <cell r="L6375" t="str">
            <v>487.773</v>
          </cell>
        </row>
        <row r="6376">
          <cell r="J6376" t="str">
            <v>9789862710029</v>
          </cell>
          <cell r="K6376">
            <v>2010</v>
          </cell>
          <cell r="L6376" t="str">
            <v>411.1</v>
          </cell>
        </row>
        <row r="6377">
          <cell r="J6377" t="str">
            <v>9789576966859</v>
          </cell>
          <cell r="K6377">
            <v>2010</v>
          </cell>
          <cell r="L6377" t="str">
            <v>411.1</v>
          </cell>
        </row>
        <row r="6378">
          <cell r="J6378" t="str">
            <v>9789861772899</v>
          </cell>
          <cell r="K6378">
            <v>2010</v>
          </cell>
          <cell r="L6378" t="str">
            <v>947.16</v>
          </cell>
        </row>
        <row r="6379">
          <cell r="J6379" t="str">
            <v>9789574176496</v>
          </cell>
          <cell r="K6379">
            <v>2010</v>
          </cell>
          <cell r="L6379" t="str">
            <v>191.9</v>
          </cell>
        </row>
        <row r="6380">
          <cell r="J6380" t="str">
            <v>9789576966682</v>
          </cell>
          <cell r="K6380">
            <v>2010</v>
          </cell>
          <cell r="L6380" t="str">
            <v>416.617</v>
          </cell>
        </row>
        <row r="6381">
          <cell r="J6381" t="str">
            <v>9789576966910</v>
          </cell>
          <cell r="K6381">
            <v>2010</v>
          </cell>
          <cell r="L6381" t="str">
            <v>441.577</v>
          </cell>
        </row>
        <row r="6382">
          <cell r="J6382" t="str">
            <v>9789577323613</v>
          </cell>
          <cell r="K6382">
            <v>2010</v>
          </cell>
          <cell r="L6382" t="str">
            <v>328.8018</v>
          </cell>
        </row>
        <row r="6383">
          <cell r="J6383" t="str">
            <v>9789576597510</v>
          </cell>
          <cell r="K6383">
            <v>2010</v>
          </cell>
          <cell r="L6383" t="str">
            <v>782.886</v>
          </cell>
        </row>
        <row r="6384">
          <cell r="J6384" t="str">
            <v>9789861577012</v>
          </cell>
          <cell r="K6384">
            <v>2010</v>
          </cell>
          <cell r="L6384" t="str">
            <v>419</v>
          </cell>
        </row>
        <row r="6385">
          <cell r="J6385" t="str">
            <v>9789861201825</v>
          </cell>
          <cell r="K6385">
            <v>2010</v>
          </cell>
          <cell r="L6385" t="str">
            <v>733.9</v>
          </cell>
        </row>
        <row r="6386">
          <cell r="J6386" t="str">
            <v>9789575566333</v>
          </cell>
          <cell r="K6386">
            <v>2010</v>
          </cell>
          <cell r="L6386" t="str">
            <v>244.99</v>
          </cell>
        </row>
        <row r="6387">
          <cell r="J6387" t="str">
            <v>9789862710135</v>
          </cell>
          <cell r="K6387">
            <v>2010</v>
          </cell>
          <cell r="L6387" t="str">
            <v>428.3</v>
          </cell>
        </row>
        <row r="6388">
          <cell r="J6388" t="str">
            <v>9789862620267</v>
          </cell>
          <cell r="K6388">
            <v>2010</v>
          </cell>
          <cell r="L6388" t="str">
            <v>330.13</v>
          </cell>
        </row>
        <row r="6389">
          <cell r="J6389" t="str">
            <v>9789861773964</v>
          </cell>
          <cell r="K6389">
            <v>2010</v>
          </cell>
          <cell r="L6389" t="str">
            <v>176.4</v>
          </cell>
        </row>
        <row r="6390">
          <cell r="J6390" t="str">
            <v>9789861577074</v>
          </cell>
          <cell r="K6390">
            <v>2010</v>
          </cell>
          <cell r="L6390" t="str">
            <v>411.3</v>
          </cell>
        </row>
        <row r="6391">
          <cell r="J6391" t="str">
            <v>9789575747695</v>
          </cell>
          <cell r="K6391">
            <v>2010</v>
          </cell>
          <cell r="L6391" t="str">
            <v>628</v>
          </cell>
        </row>
        <row r="6392">
          <cell r="J6392" t="str">
            <v>9789861279008</v>
          </cell>
          <cell r="K6392">
            <v>2010</v>
          </cell>
          <cell r="L6392" t="str">
            <v>177.2</v>
          </cell>
        </row>
        <row r="6393">
          <cell r="J6393" t="str">
            <v>9789862710265</v>
          </cell>
          <cell r="K6393">
            <v>2010</v>
          </cell>
          <cell r="L6393" t="str">
            <v>494.35</v>
          </cell>
        </row>
        <row r="6394">
          <cell r="J6394" t="str">
            <v>9789866782848</v>
          </cell>
          <cell r="K6394">
            <v>2010</v>
          </cell>
          <cell r="L6394" t="str">
            <v>855</v>
          </cell>
        </row>
        <row r="6395">
          <cell r="J6395" t="str">
            <v>9789571351568</v>
          </cell>
          <cell r="K6395">
            <v>2010</v>
          </cell>
          <cell r="L6395" t="str">
            <v>415.55</v>
          </cell>
        </row>
        <row r="6396">
          <cell r="J6396" t="str">
            <v>9789570836837</v>
          </cell>
          <cell r="K6396">
            <v>2010</v>
          </cell>
          <cell r="L6396" t="str">
            <v>731.75219</v>
          </cell>
        </row>
        <row r="6397">
          <cell r="J6397" t="str">
            <v>9789861279961</v>
          </cell>
          <cell r="K6397">
            <v>2010</v>
          </cell>
          <cell r="L6397" t="str">
            <v>121.222</v>
          </cell>
        </row>
        <row r="6398">
          <cell r="J6398" t="str">
            <v>9789866137013</v>
          </cell>
          <cell r="K6398">
            <v>2010</v>
          </cell>
          <cell r="L6398" t="str">
            <v>855</v>
          </cell>
        </row>
        <row r="6399">
          <cell r="J6399" t="str">
            <v>9789861773643</v>
          </cell>
          <cell r="K6399">
            <v>2010</v>
          </cell>
          <cell r="L6399" t="str">
            <v>544.2933</v>
          </cell>
        </row>
        <row r="6400">
          <cell r="J6400" t="str">
            <v>9789570835687</v>
          </cell>
          <cell r="K6400">
            <v>2010</v>
          </cell>
          <cell r="L6400" t="str">
            <v>859.6</v>
          </cell>
        </row>
        <row r="6401">
          <cell r="J6401" t="str">
            <v>9789570836745</v>
          </cell>
          <cell r="K6401">
            <v>2010</v>
          </cell>
          <cell r="L6401" t="str">
            <v>859.6</v>
          </cell>
        </row>
        <row r="6402">
          <cell r="J6402" t="str">
            <v>9789866789809</v>
          </cell>
          <cell r="K6402">
            <v>2010</v>
          </cell>
          <cell r="L6402" t="str">
            <v>885</v>
          </cell>
        </row>
        <row r="6403">
          <cell r="J6403" t="str">
            <v>9789866617249</v>
          </cell>
          <cell r="K6403">
            <v>2010</v>
          </cell>
          <cell r="L6403" t="str">
            <v>191.9</v>
          </cell>
        </row>
        <row r="6404">
          <cell r="J6404" t="str">
            <v>9789575985233</v>
          </cell>
          <cell r="K6404">
            <v>2010</v>
          </cell>
          <cell r="L6404" t="str">
            <v>224.515</v>
          </cell>
        </row>
        <row r="6405">
          <cell r="J6405" t="str">
            <v>9789576937538</v>
          </cell>
          <cell r="K6405">
            <v>2010</v>
          </cell>
          <cell r="L6405" t="str">
            <v>178.8</v>
          </cell>
        </row>
        <row r="6406">
          <cell r="J6406" t="str">
            <v>9789861577456</v>
          </cell>
          <cell r="K6406">
            <v>2010</v>
          </cell>
          <cell r="L6406" t="str">
            <v>552.1</v>
          </cell>
        </row>
        <row r="6407">
          <cell r="J6407" t="str">
            <v>9789861781570</v>
          </cell>
          <cell r="K6407">
            <v>2010</v>
          </cell>
          <cell r="L6407" t="str">
            <v>528.951</v>
          </cell>
        </row>
        <row r="6408">
          <cell r="J6408" t="str">
            <v>9789862710036</v>
          </cell>
          <cell r="K6408">
            <v>2010</v>
          </cell>
          <cell r="L6408" t="str">
            <v>292.22</v>
          </cell>
        </row>
        <row r="6409">
          <cell r="J6409" t="str">
            <v>9789862710197</v>
          </cell>
          <cell r="K6409">
            <v>2010</v>
          </cell>
          <cell r="L6409" t="str">
            <v>413.92</v>
          </cell>
        </row>
        <row r="6410">
          <cell r="J6410" t="str">
            <v>9789862710241</v>
          </cell>
          <cell r="K6410">
            <v>2010</v>
          </cell>
          <cell r="L6410" t="str">
            <v>413.241</v>
          </cell>
        </row>
        <row r="6411">
          <cell r="J6411" t="str">
            <v>9789861576916</v>
          </cell>
          <cell r="K6411">
            <v>2010</v>
          </cell>
          <cell r="L6411" t="str">
            <v>496</v>
          </cell>
        </row>
        <row r="6412">
          <cell r="J6412" t="str">
            <v>9789577323965</v>
          </cell>
          <cell r="K6412">
            <v>2010</v>
          </cell>
          <cell r="L6412" t="str">
            <v>552.33</v>
          </cell>
        </row>
        <row r="6413">
          <cell r="J6413" t="str">
            <v>9789866372377</v>
          </cell>
          <cell r="K6413">
            <v>2010</v>
          </cell>
          <cell r="L6413" t="str">
            <v>859.6</v>
          </cell>
        </row>
        <row r="6414">
          <cell r="J6414" t="str">
            <v>9789866372346</v>
          </cell>
          <cell r="K6414">
            <v>2010</v>
          </cell>
          <cell r="L6414" t="str">
            <v>859.6</v>
          </cell>
        </row>
        <row r="6415">
          <cell r="J6415" t="str">
            <v>9789866372360</v>
          </cell>
          <cell r="K6415">
            <v>2010</v>
          </cell>
          <cell r="L6415" t="str">
            <v>859.6</v>
          </cell>
        </row>
        <row r="6416">
          <cell r="J6416" t="str">
            <v>9789866372353</v>
          </cell>
          <cell r="K6416">
            <v>2010</v>
          </cell>
          <cell r="L6416" t="str">
            <v>859.6</v>
          </cell>
        </row>
        <row r="6417">
          <cell r="J6417" t="str">
            <v>9789868559776</v>
          </cell>
          <cell r="K6417">
            <v>2010</v>
          </cell>
          <cell r="L6417" t="str">
            <v>859.6</v>
          </cell>
        </row>
        <row r="6418">
          <cell r="J6418" t="str">
            <v>9789868598829</v>
          </cell>
          <cell r="K6418">
            <v>2010</v>
          </cell>
          <cell r="L6418" t="str">
            <v>425.3</v>
          </cell>
        </row>
        <row r="6419">
          <cell r="J6419" t="str">
            <v>9789866216008</v>
          </cell>
          <cell r="K6419">
            <v>2010</v>
          </cell>
          <cell r="L6419" t="str">
            <v>216.9</v>
          </cell>
        </row>
        <row r="6420">
          <cell r="J6420" t="str">
            <v>9789575658786</v>
          </cell>
          <cell r="K6420">
            <v>2010</v>
          </cell>
          <cell r="L6420" t="str">
            <v>411.15</v>
          </cell>
        </row>
        <row r="6421">
          <cell r="J6421" t="str">
            <v>9789866490361</v>
          </cell>
          <cell r="K6421">
            <v>2010</v>
          </cell>
          <cell r="L6421" t="str">
            <v>427.31</v>
          </cell>
        </row>
        <row r="6422">
          <cell r="J6422" t="str">
            <v>9789577105516</v>
          </cell>
          <cell r="K6422">
            <v>2010</v>
          </cell>
          <cell r="L6422" t="str">
            <v>902.33</v>
          </cell>
        </row>
        <row r="6423">
          <cell r="J6423" t="str">
            <v>9867014561</v>
          </cell>
          <cell r="K6423">
            <v>2010</v>
          </cell>
          <cell r="L6423" t="str">
            <v>428.81</v>
          </cell>
        </row>
        <row r="6424">
          <cell r="J6424" t="str">
            <v>986701457X</v>
          </cell>
          <cell r="K6424">
            <v>2010</v>
          </cell>
          <cell r="L6424" t="str">
            <v>428.81</v>
          </cell>
        </row>
        <row r="6425">
          <cell r="J6425" t="str">
            <v>9867014588</v>
          </cell>
          <cell r="K6425">
            <v>2010</v>
          </cell>
          <cell r="L6425" t="str">
            <v>428.81</v>
          </cell>
        </row>
        <row r="6426">
          <cell r="J6426" t="str">
            <v>9867014596</v>
          </cell>
          <cell r="K6426">
            <v>2010</v>
          </cell>
          <cell r="L6426" t="str">
            <v>428.81</v>
          </cell>
        </row>
        <row r="6427">
          <cell r="J6427" t="str">
            <v>986701460X</v>
          </cell>
          <cell r="K6427">
            <v>2010</v>
          </cell>
          <cell r="L6427" t="str">
            <v>428.81</v>
          </cell>
        </row>
        <row r="6428">
          <cell r="J6428" t="str">
            <v>9867014510</v>
          </cell>
          <cell r="K6428">
            <v>2010</v>
          </cell>
          <cell r="L6428" t="str">
            <v>428.81</v>
          </cell>
        </row>
        <row r="6429">
          <cell r="J6429" t="str">
            <v>9867014529</v>
          </cell>
          <cell r="K6429">
            <v>2010</v>
          </cell>
          <cell r="L6429" t="str">
            <v>428.81</v>
          </cell>
        </row>
        <row r="6430">
          <cell r="J6430" t="str">
            <v>9867014537</v>
          </cell>
          <cell r="K6430">
            <v>2010</v>
          </cell>
          <cell r="L6430" t="str">
            <v>428.81</v>
          </cell>
        </row>
        <row r="6431">
          <cell r="J6431" t="str">
            <v>9867014545</v>
          </cell>
          <cell r="K6431">
            <v>2010</v>
          </cell>
          <cell r="L6431" t="str">
            <v>428.81</v>
          </cell>
        </row>
        <row r="6432">
          <cell r="J6432" t="str">
            <v>9867014553</v>
          </cell>
          <cell r="K6432">
            <v>2010</v>
          </cell>
          <cell r="L6432" t="str">
            <v>428.81</v>
          </cell>
        </row>
        <row r="6433">
          <cell r="J6433" t="str">
            <v>9789571352756</v>
          </cell>
          <cell r="K6433">
            <v>2010</v>
          </cell>
          <cell r="L6433" t="str">
            <v>857.7</v>
          </cell>
        </row>
        <row r="6434">
          <cell r="J6434" t="str">
            <v>9789575747756</v>
          </cell>
          <cell r="K6434">
            <v>2010</v>
          </cell>
          <cell r="L6434" t="str">
            <v>859.6</v>
          </cell>
        </row>
        <row r="6435">
          <cell r="J6435" t="str">
            <v>9789866749629</v>
          </cell>
          <cell r="K6435">
            <v>2010</v>
          </cell>
          <cell r="L6435" t="str">
            <v>527.59</v>
          </cell>
        </row>
        <row r="6436">
          <cell r="J6436" t="str">
            <v>9789571352374</v>
          </cell>
          <cell r="K6436">
            <v>2010</v>
          </cell>
          <cell r="L6436" t="str">
            <v>855</v>
          </cell>
        </row>
        <row r="6437">
          <cell r="J6437" t="str">
            <v>9789866437274</v>
          </cell>
          <cell r="K6437">
            <v>2010</v>
          </cell>
          <cell r="L6437" t="str">
            <v>859.6</v>
          </cell>
        </row>
        <row r="6438">
          <cell r="J6438" t="str">
            <v>9789868567153</v>
          </cell>
          <cell r="K6438">
            <v>2010</v>
          </cell>
          <cell r="L6438" t="str">
            <v>400.11</v>
          </cell>
        </row>
        <row r="6439">
          <cell r="J6439" t="str">
            <v>9789866271199</v>
          </cell>
          <cell r="K6439">
            <v>2010</v>
          </cell>
          <cell r="L6439" t="str">
            <v>947.5</v>
          </cell>
        </row>
        <row r="6440">
          <cell r="J6440" t="str">
            <v>9789866271113</v>
          </cell>
          <cell r="K6440">
            <v>2010</v>
          </cell>
          <cell r="L6440" t="str">
            <v>940.98</v>
          </cell>
        </row>
        <row r="6441">
          <cell r="J6441" t="str">
            <v>9789866271090</v>
          </cell>
          <cell r="K6441">
            <v>2010</v>
          </cell>
          <cell r="L6441" t="str">
            <v>940.994</v>
          </cell>
        </row>
        <row r="6442">
          <cell r="J6442" t="str">
            <v>9789866271038</v>
          </cell>
          <cell r="K6442">
            <v>2010</v>
          </cell>
          <cell r="L6442" t="str">
            <v>071.5</v>
          </cell>
        </row>
        <row r="6443">
          <cell r="J6443" t="str">
            <v>9789868567184</v>
          </cell>
          <cell r="K6443">
            <v>2010</v>
          </cell>
          <cell r="L6443" t="str">
            <v>425.5</v>
          </cell>
        </row>
        <row r="6444">
          <cell r="J6444" t="str">
            <v>9789866437441</v>
          </cell>
          <cell r="K6444">
            <v>2010</v>
          </cell>
          <cell r="L6444" t="str">
            <v>859.6</v>
          </cell>
        </row>
        <row r="6445">
          <cell r="J6445" t="str">
            <v>9789867788061</v>
          </cell>
          <cell r="K6445">
            <v>2010</v>
          </cell>
          <cell r="L6445" t="str">
            <v>947.41</v>
          </cell>
        </row>
        <row r="6446">
          <cell r="J6446" t="str">
            <v>9789867788078</v>
          </cell>
          <cell r="K6446">
            <v>2010</v>
          </cell>
          <cell r="L6446" t="str">
            <v>947.41</v>
          </cell>
        </row>
        <row r="6447">
          <cell r="J6447" t="str">
            <v>9789867788108</v>
          </cell>
          <cell r="K6447">
            <v>2010</v>
          </cell>
          <cell r="L6447" t="str">
            <v>947.41</v>
          </cell>
        </row>
        <row r="6448">
          <cell r="J6448" t="str">
            <v>9789867788122</v>
          </cell>
          <cell r="K6448">
            <v>2010</v>
          </cell>
          <cell r="L6448" t="str">
            <v>947.41</v>
          </cell>
        </row>
        <row r="6449">
          <cell r="J6449" t="str">
            <v>9789867788153</v>
          </cell>
          <cell r="K6449">
            <v>2010</v>
          </cell>
          <cell r="L6449" t="str">
            <v>947.41</v>
          </cell>
        </row>
        <row r="6450">
          <cell r="J6450" t="str">
            <v>9789867788160</v>
          </cell>
          <cell r="K6450">
            <v>2010</v>
          </cell>
          <cell r="L6450" t="str">
            <v>947.41</v>
          </cell>
        </row>
        <row r="6451">
          <cell r="J6451" t="str">
            <v>9789867788191</v>
          </cell>
          <cell r="K6451">
            <v>2010</v>
          </cell>
          <cell r="L6451" t="str">
            <v>947.41</v>
          </cell>
        </row>
        <row r="6452">
          <cell r="J6452" t="str">
            <v>9789867788207</v>
          </cell>
          <cell r="K6452">
            <v>2010</v>
          </cell>
          <cell r="L6452" t="str">
            <v>947.41</v>
          </cell>
        </row>
        <row r="6453">
          <cell r="J6453" t="str">
            <v>9789867788283</v>
          </cell>
          <cell r="K6453">
            <v>2010</v>
          </cell>
          <cell r="L6453" t="str">
            <v>947.41</v>
          </cell>
        </row>
        <row r="6454">
          <cell r="J6454" t="str">
            <v>9789867788313</v>
          </cell>
          <cell r="K6454">
            <v>2010</v>
          </cell>
          <cell r="L6454" t="str">
            <v>947.41</v>
          </cell>
        </row>
        <row r="6455">
          <cell r="J6455" t="str">
            <v>9789571352305</v>
          </cell>
          <cell r="K6455">
            <v>2010</v>
          </cell>
          <cell r="L6455" t="str">
            <v>528.2</v>
          </cell>
        </row>
        <row r="6456">
          <cell r="J6456" t="str">
            <v>9789571352527</v>
          </cell>
          <cell r="K6456">
            <v>2010</v>
          </cell>
          <cell r="L6456" t="str">
            <v>490.29</v>
          </cell>
        </row>
        <row r="6457">
          <cell r="J6457" t="str">
            <v>9789570835571</v>
          </cell>
          <cell r="K6457">
            <v>2010</v>
          </cell>
          <cell r="L6457" t="str">
            <v>859.6</v>
          </cell>
        </row>
        <row r="6458">
          <cell r="J6458" t="str">
            <v>9789576966743</v>
          </cell>
          <cell r="K6458">
            <v>2010</v>
          </cell>
          <cell r="L6458" t="str">
            <v>328.8018</v>
          </cell>
        </row>
        <row r="6459">
          <cell r="J6459" t="str">
            <v>9789570837131</v>
          </cell>
          <cell r="K6459">
            <v>2010</v>
          </cell>
          <cell r="L6459" t="str">
            <v>859.8</v>
          </cell>
        </row>
        <row r="6460">
          <cell r="J6460" t="str">
            <v>9789570836585</v>
          </cell>
          <cell r="K6460">
            <v>2010</v>
          </cell>
          <cell r="L6460" t="str">
            <v>859.6</v>
          </cell>
        </row>
        <row r="6461">
          <cell r="J6461" t="str">
            <v>9789570837032</v>
          </cell>
          <cell r="K6461">
            <v>2010</v>
          </cell>
          <cell r="L6461" t="str">
            <v>859.7</v>
          </cell>
        </row>
        <row r="6462">
          <cell r="J6462" t="str">
            <v>9789570836738</v>
          </cell>
          <cell r="K6462">
            <v>2010</v>
          </cell>
          <cell r="L6462" t="str">
            <v>859.7</v>
          </cell>
        </row>
        <row r="6463">
          <cell r="J6463" t="str">
            <v>9789570835502</v>
          </cell>
          <cell r="K6463">
            <v>2010</v>
          </cell>
          <cell r="L6463" t="str">
            <v>859.6</v>
          </cell>
        </row>
        <row r="6464">
          <cell r="J6464" t="str">
            <v>9789570835670</v>
          </cell>
          <cell r="K6464">
            <v>2010</v>
          </cell>
          <cell r="L6464" t="str">
            <v>859.7</v>
          </cell>
        </row>
        <row r="6465">
          <cell r="J6465" t="str">
            <v>9789570836714</v>
          </cell>
          <cell r="K6465">
            <v>2010</v>
          </cell>
          <cell r="L6465" t="str">
            <v>859.6</v>
          </cell>
        </row>
        <row r="6466">
          <cell r="J6466" t="str">
            <v>9789570837254</v>
          </cell>
          <cell r="K6466">
            <v>2010</v>
          </cell>
          <cell r="L6466" t="str">
            <v>859.6</v>
          </cell>
        </row>
        <row r="6467">
          <cell r="J6467" t="str">
            <v>9789570836011</v>
          </cell>
          <cell r="K6467">
            <v>2010</v>
          </cell>
          <cell r="L6467" t="str">
            <v>859.6</v>
          </cell>
        </row>
        <row r="6468">
          <cell r="J6468" t="str">
            <v>9789570836592</v>
          </cell>
          <cell r="K6468">
            <v>2010</v>
          </cell>
          <cell r="L6468" t="str">
            <v>859.6</v>
          </cell>
        </row>
        <row r="6469">
          <cell r="J6469" t="str">
            <v>9789576856204</v>
          </cell>
          <cell r="K6469">
            <v>2010</v>
          </cell>
          <cell r="L6469" t="str">
            <v>192.1</v>
          </cell>
        </row>
        <row r="6470">
          <cell r="J6470" t="str">
            <v>9789861577098</v>
          </cell>
          <cell r="K6470">
            <v>2010</v>
          </cell>
          <cell r="L6470" t="str">
            <v>494.3</v>
          </cell>
        </row>
        <row r="6471">
          <cell r="J6471" t="str">
            <v>9789861577319</v>
          </cell>
          <cell r="K6471">
            <v>2010</v>
          </cell>
          <cell r="L6471" t="str">
            <v>494.35</v>
          </cell>
        </row>
        <row r="6472">
          <cell r="J6472" t="str">
            <v>9789571351681</v>
          </cell>
          <cell r="K6472">
            <v>2010</v>
          </cell>
          <cell r="L6472" t="str">
            <v>782.886</v>
          </cell>
        </row>
        <row r="6473">
          <cell r="J6473" t="str">
            <v>9789571351513</v>
          </cell>
          <cell r="K6473">
            <v>2010</v>
          </cell>
          <cell r="L6473" t="str">
            <v>783.3886</v>
          </cell>
        </row>
        <row r="6474">
          <cell r="J6474" t="str">
            <v>9789575566234</v>
          </cell>
          <cell r="K6474">
            <v>2010</v>
          </cell>
          <cell r="L6474" t="str">
            <v>541.776</v>
          </cell>
        </row>
        <row r="6475">
          <cell r="J6475" t="str">
            <v>9789866517174</v>
          </cell>
          <cell r="K6475">
            <v>2010</v>
          </cell>
          <cell r="L6475" t="str">
            <v>173.32</v>
          </cell>
        </row>
        <row r="6476">
          <cell r="J6476" t="str">
            <v>9789866487361</v>
          </cell>
          <cell r="K6476">
            <v>2010</v>
          </cell>
          <cell r="L6476" t="str">
            <v>012.4</v>
          </cell>
        </row>
        <row r="6477">
          <cell r="J6477" t="str">
            <v>9789866617201</v>
          </cell>
          <cell r="K6477">
            <v>2010</v>
          </cell>
          <cell r="L6477" t="str">
            <v>177.2</v>
          </cell>
        </row>
        <row r="6478">
          <cell r="J6478" t="str">
            <v>9789861577142</v>
          </cell>
          <cell r="K6478">
            <v>2010</v>
          </cell>
          <cell r="L6478" t="str">
            <v>496</v>
          </cell>
        </row>
        <row r="6479">
          <cell r="J6479" t="str">
            <v>9789862480670</v>
          </cell>
          <cell r="K6479">
            <v>2010</v>
          </cell>
          <cell r="L6479" t="str">
            <v>805.18</v>
          </cell>
        </row>
        <row r="6480">
          <cell r="J6480" t="str">
            <v>9789867120274</v>
          </cell>
          <cell r="K6480">
            <v>2010</v>
          </cell>
          <cell r="L6480" t="str">
            <v>748.729</v>
          </cell>
        </row>
        <row r="6481">
          <cell r="J6481" t="str">
            <v>9789866801594</v>
          </cell>
          <cell r="K6481">
            <v>2010</v>
          </cell>
          <cell r="L6481" t="str">
            <v>387.785</v>
          </cell>
        </row>
        <row r="6482">
          <cell r="J6482" t="str">
            <v>9789866801600</v>
          </cell>
          <cell r="K6482">
            <v>2010</v>
          </cell>
          <cell r="L6482" t="str">
            <v>387.53</v>
          </cell>
        </row>
        <row r="6483">
          <cell r="J6483" t="str">
            <v>9789866801617</v>
          </cell>
          <cell r="K6483">
            <v>2010</v>
          </cell>
          <cell r="L6483" t="str">
            <v>387.53</v>
          </cell>
        </row>
        <row r="6484">
          <cell r="J6484" t="str">
            <v>9789866801655</v>
          </cell>
          <cell r="K6484">
            <v>2010</v>
          </cell>
          <cell r="L6484" t="str">
            <v>435.4</v>
          </cell>
        </row>
        <row r="6485">
          <cell r="J6485" t="str">
            <v>9789866801662</v>
          </cell>
          <cell r="K6485">
            <v>2010</v>
          </cell>
          <cell r="L6485" t="str">
            <v>388.8</v>
          </cell>
        </row>
        <row r="6486">
          <cell r="J6486" t="str">
            <v>9867382838</v>
          </cell>
          <cell r="K6486">
            <v>2010</v>
          </cell>
          <cell r="L6486" t="str">
            <v>781</v>
          </cell>
        </row>
        <row r="6487">
          <cell r="J6487" t="str">
            <v>9789866612879</v>
          </cell>
          <cell r="K6487">
            <v>2010</v>
          </cell>
          <cell r="L6487" t="str">
            <v>413.241</v>
          </cell>
        </row>
        <row r="6488">
          <cell r="J6488" t="str">
            <v>9789866722677</v>
          </cell>
          <cell r="K6488">
            <v>2010</v>
          </cell>
          <cell r="L6488" t="str">
            <v>302.2</v>
          </cell>
        </row>
        <row r="6489">
          <cell r="J6489" t="str">
            <v>9789867233912</v>
          </cell>
          <cell r="K6489">
            <v>2010</v>
          </cell>
          <cell r="L6489" t="str">
            <v>857.7</v>
          </cell>
        </row>
        <row r="6490">
          <cell r="J6490" t="str">
            <v>9789866612657</v>
          </cell>
          <cell r="K6490">
            <v>2010</v>
          </cell>
          <cell r="L6490" t="str">
            <v>417.1</v>
          </cell>
        </row>
        <row r="6491">
          <cell r="J6491" t="str">
            <v>9789864135059</v>
          </cell>
          <cell r="K6491">
            <v>2010</v>
          </cell>
          <cell r="L6491" t="str">
            <v>733.4</v>
          </cell>
        </row>
        <row r="6492">
          <cell r="J6492" t="str">
            <v>9789866722714</v>
          </cell>
          <cell r="K6492">
            <v>2010</v>
          </cell>
          <cell r="L6492" t="str">
            <v>625.16</v>
          </cell>
        </row>
        <row r="6493">
          <cell r="J6493" t="str">
            <v>9789866722738</v>
          </cell>
          <cell r="K6493">
            <v>2010</v>
          </cell>
          <cell r="L6493" t="str">
            <v>857.7</v>
          </cell>
        </row>
        <row r="6494">
          <cell r="J6494" t="str">
            <v>9789866612800</v>
          </cell>
          <cell r="K6494">
            <v>2010</v>
          </cell>
          <cell r="L6494" t="str">
            <v>415.5</v>
          </cell>
        </row>
        <row r="6495">
          <cell r="J6495" t="str">
            <v>9789866612770</v>
          </cell>
          <cell r="K6495">
            <v>2010</v>
          </cell>
          <cell r="L6495" t="str">
            <v>428.3</v>
          </cell>
        </row>
        <row r="6496">
          <cell r="J6496" t="str">
            <v>9789866612725</v>
          </cell>
          <cell r="K6496">
            <v>2010</v>
          </cell>
          <cell r="L6496" t="str">
            <v>411.3</v>
          </cell>
        </row>
        <row r="6497">
          <cell r="J6497" t="str">
            <v>9789866612817</v>
          </cell>
          <cell r="K6497">
            <v>2010</v>
          </cell>
          <cell r="L6497" t="str">
            <v>413.21</v>
          </cell>
        </row>
        <row r="6498">
          <cell r="J6498" t="str">
            <v>4715443016759</v>
          </cell>
          <cell r="K6498">
            <v>2010</v>
          </cell>
          <cell r="L6498" t="str">
            <v>428.82</v>
          </cell>
        </row>
        <row r="6499">
          <cell r="J6499" t="str">
            <v>4715443016766</v>
          </cell>
          <cell r="K6499">
            <v>2010</v>
          </cell>
          <cell r="L6499" t="str">
            <v>428.82</v>
          </cell>
        </row>
        <row r="6500">
          <cell r="J6500" t="str">
            <v>4715443016773</v>
          </cell>
          <cell r="K6500">
            <v>2010</v>
          </cell>
          <cell r="L6500" t="str">
            <v>428.82</v>
          </cell>
        </row>
        <row r="6501">
          <cell r="J6501" t="str">
            <v>4715443016780</v>
          </cell>
          <cell r="K6501">
            <v>2010</v>
          </cell>
          <cell r="L6501" t="str">
            <v>428.82</v>
          </cell>
        </row>
        <row r="6502">
          <cell r="J6502" t="str">
            <v>4715443016711</v>
          </cell>
          <cell r="K6502">
            <v>2010</v>
          </cell>
          <cell r="L6502" t="str">
            <v>420</v>
          </cell>
        </row>
        <row r="6503">
          <cell r="J6503" t="str">
            <v>4715443016728</v>
          </cell>
          <cell r="K6503">
            <v>2010</v>
          </cell>
          <cell r="L6503" t="str">
            <v>420</v>
          </cell>
        </row>
        <row r="6504">
          <cell r="J6504" t="str">
            <v>4715443016735</v>
          </cell>
          <cell r="K6504">
            <v>2010</v>
          </cell>
          <cell r="L6504" t="str">
            <v>420</v>
          </cell>
        </row>
        <row r="6505">
          <cell r="J6505" t="str">
            <v>4715443016742</v>
          </cell>
          <cell r="K6505">
            <v>2010</v>
          </cell>
          <cell r="L6505" t="str">
            <v>420</v>
          </cell>
        </row>
        <row r="6506">
          <cell r="J6506" t="str">
            <v>4715443016537</v>
          </cell>
          <cell r="K6506">
            <v>2010</v>
          </cell>
          <cell r="L6506" t="str">
            <v>420</v>
          </cell>
        </row>
        <row r="6507">
          <cell r="J6507" t="str">
            <v>4715443016544</v>
          </cell>
          <cell r="K6507">
            <v>2010</v>
          </cell>
          <cell r="L6507" t="str">
            <v>420</v>
          </cell>
        </row>
        <row r="6508">
          <cell r="J6508" t="str">
            <v>4715443016551</v>
          </cell>
          <cell r="K6508">
            <v>2010</v>
          </cell>
          <cell r="L6508" t="str">
            <v>420</v>
          </cell>
        </row>
        <row r="6509">
          <cell r="J6509" t="str">
            <v>4715443016568</v>
          </cell>
          <cell r="K6509">
            <v>2010</v>
          </cell>
          <cell r="L6509" t="str">
            <v>420</v>
          </cell>
        </row>
        <row r="6510">
          <cell r="J6510" t="str">
            <v>4715443016575</v>
          </cell>
          <cell r="K6510">
            <v>2010</v>
          </cell>
          <cell r="L6510" t="str">
            <v>420</v>
          </cell>
        </row>
        <row r="6511">
          <cell r="J6511" t="str">
            <v>4715443016582</v>
          </cell>
          <cell r="K6511">
            <v>2010</v>
          </cell>
          <cell r="L6511" t="str">
            <v>420</v>
          </cell>
        </row>
        <row r="6512">
          <cell r="J6512" t="str">
            <v>4715443016599</v>
          </cell>
          <cell r="K6512">
            <v>2010</v>
          </cell>
          <cell r="L6512" t="str">
            <v>420</v>
          </cell>
        </row>
        <row r="6513">
          <cell r="J6513" t="str">
            <v>4715443016605</v>
          </cell>
          <cell r="K6513">
            <v>2010</v>
          </cell>
          <cell r="L6513" t="str">
            <v>420</v>
          </cell>
        </row>
        <row r="6514">
          <cell r="J6514" t="str">
            <v>4715443016612</v>
          </cell>
          <cell r="K6514">
            <v>2010</v>
          </cell>
          <cell r="L6514" t="str">
            <v>420</v>
          </cell>
        </row>
        <row r="6515">
          <cell r="J6515" t="str">
            <v>4715443016629</v>
          </cell>
          <cell r="K6515">
            <v>2010</v>
          </cell>
          <cell r="L6515" t="str">
            <v>420</v>
          </cell>
        </row>
        <row r="6516">
          <cell r="J6516" t="str">
            <v>9789866612732</v>
          </cell>
          <cell r="K6516">
            <v>2010</v>
          </cell>
          <cell r="L6516" t="str">
            <v>418.91</v>
          </cell>
        </row>
        <row r="6517">
          <cell r="J6517" t="str">
            <v>9789866722745</v>
          </cell>
          <cell r="K6517">
            <v>2010</v>
          </cell>
          <cell r="L6517" t="str">
            <v>857.7</v>
          </cell>
        </row>
        <row r="6518">
          <cell r="J6518" t="str">
            <v>9789866722752</v>
          </cell>
          <cell r="K6518">
            <v>2010</v>
          </cell>
          <cell r="L6518" t="str">
            <v>857.2</v>
          </cell>
        </row>
        <row r="6519">
          <cell r="J6519" t="str">
            <v>9789866612831</v>
          </cell>
          <cell r="K6519">
            <v>2010</v>
          </cell>
          <cell r="L6519" t="str">
            <v>427.1</v>
          </cell>
        </row>
        <row r="6520">
          <cell r="J6520" t="str">
            <v>9789866238000</v>
          </cell>
          <cell r="K6520">
            <v>2010</v>
          </cell>
          <cell r="L6520" t="str">
            <v>427.8022</v>
          </cell>
        </row>
        <row r="6521">
          <cell r="J6521" t="str">
            <v>9789866612992</v>
          </cell>
          <cell r="K6521">
            <v>2010</v>
          </cell>
          <cell r="L6521" t="str">
            <v>427.61</v>
          </cell>
        </row>
        <row r="6522">
          <cell r="J6522" t="str">
            <v>4715443016636</v>
          </cell>
          <cell r="K6522">
            <v>2010</v>
          </cell>
          <cell r="L6522" t="str">
            <v>428.82</v>
          </cell>
        </row>
        <row r="6523">
          <cell r="J6523" t="str">
            <v>4715443016643</v>
          </cell>
          <cell r="K6523">
            <v>2010</v>
          </cell>
          <cell r="L6523" t="str">
            <v>428.82</v>
          </cell>
        </row>
        <row r="6524">
          <cell r="J6524" t="str">
            <v>4715443016650</v>
          </cell>
          <cell r="K6524">
            <v>2010</v>
          </cell>
          <cell r="L6524" t="str">
            <v>428.82</v>
          </cell>
        </row>
        <row r="6525">
          <cell r="J6525" t="str">
            <v>4715443016667</v>
          </cell>
          <cell r="K6525">
            <v>2010</v>
          </cell>
          <cell r="L6525" t="str">
            <v>428.82</v>
          </cell>
        </row>
        <row r="6526">
          <cell r="J6526" t="str">
            <v>4715443016674</v>
          </cell>
          <cell r="K6526">
            <v>2010</v>
          </cell>
          <cell r="L6526" t="str">
            <v>428.82</v>
          </cell>
        </row>
        <row r="6527">
          <cell r="J6527" t="str">
            <v>4715443016681</v>
          </cell>
          <cell r="K6527">
            <v>2010</v>
          </cell>
          <cell r="L6527" t="str">
            <v>428.82</v>
          </cell>
        </row>
        <row r="6528">
          <cell r="J6528" t="str">
            <v>4715443016698</v>
          </cell>
          <cell r="K6528">
            <v>2010</v>
          </cell>
          <cell r="L6528" t="str">
            <v>428.82</v>
          </cell>
        </row>
        <row r="6529">
          <cell r="J6529" t="str">
            <v>4715443016704</v>
          </cell>
          <cell r="K6529">
            <v>2010</v>
          </cell>
          <cell r="L6529" t="str">
            <v>428.82</v>
          </cell>
        </row>
        <row r="6530">
          <cell r="J6530" t="str">
            <v>9789866612664</v>
          </cell>
          <cell r="K6530">
            <v>2010</v>
          </cell>
          <cell r="L6530" t="str">
            <v>415.53</v>
          </cell>
        </row>
        <row r="6531">
          <cell r="J6531" t="str">
            <v>9789866722851</v>
          </cell>
          <cell r="K6531">
            <v>2010</v>
          </cell>
          <cell r="L6531" t="str">
            <v>541.84</v>
          </cell>
        </row>
        <row r="6532">
          <cell r="J6532" t="str">
            <v>9789866722868</v>
          </cell>
          <cell r="K6532">
            <v>2010</v>
          </cell>
          <cell r="L6532" t="str">
            <v>431.4</v>
          </cell>
        </row>
        <row r="6533">
          <cell r="J6533" t="str">
            <v>9789866722882</v>
          </cell>
          <cell r="K6533">
            <v>2010</v>
          </cell>
          <cell r="L6533" t="str">
            <v>296.5</v>
          </cell>
        </row>
        <row r="6534">
          <cell r="J6534" t="str">
            <v>4715443017022</v>
          </cell>
          <cell r="K6534">
            <v>2010</v>
          </cell>
          <cell r="L6534" t="str">
            <v>428.82</v>
          </cell>
        </row>
        <row r="6535">
          <cell r="J6535" t="str">
            <v>4715443017039</v>
          </cell>
          <cell r="K6535">
            <v>2010</v>
          </cell>
          <cell r="L6535" t="str">
            <v>428.82</v>
          </cell>
        </row>
        <row r="6536">
          <cell r="J6536" t="str">
            <v>4715443017046</v>
          </cell>
          <cell r="K6536">
            <v>2010</v>
          </cell>
          <cell r="L6536" t="str">
            <v>428.82</v>
          </cell>
        </row>
        <row r="6537">
          <cell r="J6537" t="str">
            <v>4715443017053</v>
          </cell>
          <cell r="K6537">
            <v>2010</v>
          </cell>
          <cell r="L6537" t="str">
            <v>428.82</v>
          </cell>
        </row>
        <row r="6538">
          <cell r="J6538" t="str">
            <v>4715443017060</v>
          </cell>
          <cell r="K6538">
            <v>2010</v>
          </cell>
          <cell r="L6538" t="str">
            <v>428.82</v>
          </cell>
        </row>
        <row r="6539">
          <cell r="J6539" t="str">
            <v>4715443017077</v>
          </cell>
          <cell r="K6539">
            <v>2010</v>
          </cell>
          <cell r="L6539" t="str">
            <v>428.82</v>
          </cell>
        </row>
        <row r="6540">
          <cell r="J6540" t="str">
            <v>4715443017084</v>
          </cell>
          <cell r="K6540">
            <v>2010</v>
          </cell>
          <cell r="L6540" t="str">
            <v>428.82</v>
          </cell>
        </row>
        <row r="6541">
          <cell r="J6541" t="str">
            <v>4715443017091</v>
          </cell>
          <cell r="K6541">
            <v>2010</v>
          </cell>
          <cell r="L6541" t="str">
            <v>428.82</v>
          </cell>
        </row>
        <row r="6542">
          <cell r="J6542" t="str">
            <v>9789866722905</v>
          </cell>
          <cell r="K6542">
            <v>2010</v>
          </cell>
          <cell r="L6542" t="str">
            <v>437.364022</v>
          </cell>
        </row>
        <row r="6543">
          <cell r="J6543" t="str">
            <v>9789866612893</v>
          </cell>
          <cell r="K6543">
            <v>2010</v>
          </cell>
          <cell r="L6543" t="str">
            <v>418.91</v>
          </cell>
        </row>
        <row r="6544">
          <cell r="J6544" t="str">
            <v>9789864135288</v>
          </cell>
          <cell r="K6544">
            <v>2010</v>
          </cell>
          <cell r="L6544" t="str">
            <v>997</v>
          </cell>
        </row>
        <row r="6545">
          <cell r="J6545" t="str">
            <v>9789866612930</v>
          </cell>
          <cell r="K6545">
            <v>2010</v>
          </cell>
          <cell r="L6545" t="str">
            <v>411.94</v>
          </cell>
        </row>
        <row r="6546">
          <cell r="J6546" t="str">
            <v>9789866722950</v>
          </cell>
          <cell r="K6546">
            <v>2010</v>
          </cell>
          <cell r="L6546" t="str">
            <v>367.7</v>
          </cell>
        </row>
        <row r="6547">
          <cell r="J6547" t="str">
            <v>9789866238086</v>
          </cell>
          <cell r="K6547">
            <v>2010</v>
          </cell>
          <cell r="L6547" t="str">
            <v>427.1</v>
          </cell>
        </row>
        <row r="6548">
          <cell r="J6548" t="str">
            <v>9789866612787</v>
          </cell>
          <cell r="K6548">
            <v>2010</v>
          </cell>
          <cell r="L6548" t="str">
            <v>411.38</v>
          </cell>
        </row>
        <row r="6549">
          <cell r="J6549" t="str">
            <v>9789866238123</v>
          </cell>
          <cell r="K6549">
            <v>2010</v>
          </cell>
          <cell r="L6549" t="str">
            <v>413.11</v>
          </cell>
        </row>
        <row r="6550">
          <cell r="J6550" t="str">
            <v>9789866238147</v>
          </cell>
          <cell r="K6550">
            <v>2010</v>
          </cell>
          <cell r="L6550" t="str">
            <v>413.21</v>
          </cell>
        </row>
        <row r="6551">
          <cell r="J6551" t="str">
            <v>9789864135325</v>
          </cell>
          <cell r="K6551">
            <v>2010</v>
          </cell>
          <cell r="L6551" t="str">
            <v>528.5</v>
          </cell>
        </row>
        <row r="6552">
          <cell r="J6552" t="str">
            <v>9789864135332</v>
          </cell>
          <cell r="K6552">
            <v>2010</v>
          </cell>
          <cell r="L6552" t="str">
            <v>528.5</v>
          </cell>
        </row>
        <row r="6553">
          <cell r="J6553" t="str">
            <v>9789867233219</v>
          </cell>
          <cell r="K6553">
            <v>2010</v>
          </cell>
          <cell r="L6553" t="str">
            <v>610.9</v>
          </cell>
        </row>
        <row r="6554">
          <cell r="J6554" t="str">
            <v>9789866612909</v>
          </cell>
          <cell r="K6554">
            <v>2010</v>
          </cell>
          <cell r="L6554" t="str">
            <v>427.1</v>
          </cell>
        </row>
        <row r="6555">
          <cell r="J6555" t="str">
            <v>9789866238116</v>
          </cell>
          <cell r="K6555">
            <v>2010</v>
          </cell>
          <cell r="L6555" t="str">
            <v>415.595</v>
          </cell>
        </row>
        <row r="6556">
          <cell r="J6556" t="str">
            <v>9789864135349</v>
          </cell>
          <cell r="K6556">
            <v>2010</v>
          </cell>
          <cell r="L6556" t="str">
            <v>948.9</v>
          </cell>
        </row>
        <row r="6557">
          <cell r="J6557" t="str">
            <v>9789864135356</v>
          </cell>
          <cell r="K6557">
            <v>2010</v>
          </cell>
          <cell r="L6557" t="str">
            <v>859.6</v>
          </cell>
        </row>
        <row r="6558">
          <cell r="J6558" t="str">
            <v>9789866238178</v>
          </cell>
          <cell r="K6558">
            <v>2010</v>
          </cell>
          <cell r="L6558" t="str">
            <v>427.1</v>
          </cell>
        </row>
        <row r="6559">
          <cell r="J6559" t="str">
            <v>9789866238277</v>
          </cell>
          <cell r="K6559">
            <v>2010</v>
          </cell>
          <cell r="L6559" t="str">
            <v>427.1</v>
          </cell>
        </row>
        <row r="6560">
          <cell r="J6560" t="str">
            <v>9789866238185</v>
          </cell>
          <cell r="K6560">
            <v>2010</v>
          </cell>
          <cell r="L6560" t="str">
            <v>429.12</v>
          </cell>
        </row>
        <row r="6561">
          <cell r="J6561" t="str">
            <v>4715443018227</v>
          </cell>
          <cell r="K6561">
            <v>2010</v>
          </cell>
          <cell r="L6561" t="str">
            <v>428.82</v>
          </cell>
        </row>
        <row r="6562">
          <cell r="J6562" t="str">
            <v>4715443018234</v>
          </cell>
          <cell r="K6562">
            <v>2010</v>
          </cell>
          <cell r="L6562" t="str">
            <v>428.82</v>
          </cell>
        </row>
        <row r="6563">
          <cell r="J6563" t="str">
            <v>4715443018241</v>
          </cell>
          <cell r="K6563">
            <v>2010</v>
          </cell>
          <cell r="L6563" t="str">
            <v>428.82</v>
          </cell>
        </row>
        <row r="6564">
          <cell r="J6564" t="str">
            <v>4715443018258</v>
          </cell>
          <cell r="K6564">
            <v>2010</v>
          </cell>
          <cell r="L6564" t="str">
            <v>428.82</v>
          </cell>
        </row>
        <row r="6565">
          <cell r="J6565" t="str">
            <v>9789867233523</v>
          </cell>
          <cell r="K6565">
            <v>2010</v>
          </cell>
          <cell r="L6565" t="str">
            <v>411.1</v>
          </cell>
        </row>
        <row r="6566">
          <cell r="J6566" t="str">
            <v>9789867233929</v>
          </cell>
          <cell r="K6566">
            <v>2010</v>
          </cell>
          <cell r="L6566" t="str">
            <v>294.1</v>
          </cell>
        </row>
        <row r="6567">
          <cell r="J6567" t="str">
            <v>9789866238192</v>
          </cell>
          <cell r="K6567">
            <v>2010</v>
          </cell>
          <cell r="L6567" t="str">
            <v>413.165</v>
          </cell>
        </row>
        <row r="6568">
          <cell r="J6568" t="str">
            <v>9789866238390</v>
          </cell>
          <cell r="K6568">
            <v>2010</v>
          </cell>
          <cell r="L6568" t="str">
            <v>413.21</v>
          </cell>
        </row>
        <row r="6569">
          <cell r="J6569" t="str">
            <v>9789866238222</v>
          </cell>
          <cell r="K6569">
            <v>2010</v>
          </cell>
          <cell r="L6569" t="str">
            <v>413.98</v>
          </cell>
        </row>
        <row r="6570">
          <cell r="J6570" t="str">
            <v>9789866238406</v>
          </cell>
          <cell r="K6570">
            <v>2010</v>
          </cell>
          <cell r="L6570" t="str">
            <v>413.98</v>
          </cell>
        </row>
        <row r="6571">
          <cell r="J6571" t="str">
            <v>9789866238437</v>
          </cell>
          <cell r="K6571">
            <v>2010</v>
          </cell>
          <cell r="L6571" t="str">
            <v>428.3</v>
          </cell>
        </row>
        <row r="6572">
          <cell r="J6572" t="str">
            <v>9789866238062</v>
          </cell>
          <cell r="K6572">
            <v>2010</v>
          </cell>
          <cell r="L6572" t="str">
            <v>411.373</v>
          </cell>
        </row>
        <row r="6573">
          <cell r="J6573" t="str">
            <v>9789866238260</v>
          </cell>
          <cell r="K6573">
            <v>2010</v>
          </cell>
          <cell r="L6573" t="str">
            <v>415.506</v>
          </cell>
        </row>
        <row r="6574">
          <cell r="J6574" t="str">
            <v>9789866238307</v>
          </cell>
          <cell r="K6574">
            <v>2010</v>
          </cell>
          <cell r="L6574" t="str">
            <v>427.61</v>
          </cell>
        </row>
        <row r="6575">
          <cell r="J6575" t="str">
            <v>9789867233981</v>
          </cell>
          <cell r="K6575">
            <v>2010</v>
          </cell>
          <cell r="L6575" t="str">
            <v>856.9</v>
          </cell>
        </row>
        <row r="6576">
          <cell r="J6576" t="str">
            <v>9789866137020</v>
          </cell>
          <cell r="K6576">
            <v>2010</v>
          </cell>
          <cell r="L6576" t="str">
            <v>293.1</v>
          </cell>
        </row>
        <row r="6577">
          <cell r="J6577" t="str">
            <v>9789866137037</v>
          </cell>
          <cell r="K6577">
            <v>2010</v>
          </cell>
          <cell r="L6577" t="str">
            <v>292.22</v>
          </cell>
        </row>
        <row r="6578">
          <cell r="J6578" t="str">
            <v>9789866612619</v>
          </cell>
          <cell r="K6578">
            <v>2010</v>
          </cell>
          <cell r="L6578" t="str">
            <v>418.91</v>
          </cell>
        </row>
        <row r="6579">
          <cell r="J6579" t="str">
            <v>9789866612572</v>
          </cell>
          <cell r="K6579">
            <v>2010</v>
          </cell>
          <cell r="L6579" t="str">
            <v>427.1</v>
          </cell>
        </row>
        <row r="6580">
          <cell r="J6580" t="str">
            <v>9789866137044</v>
          </cell>
          <cell r="K6580">
            <v>2010</v>
          </cell>
          <cell r="L6580" t="str">
            <v>292.1</v>
          </cell>
        </row>
        <row r="6581">
          <cell r="J6581" t="str">
            <v>9789866137327</v>
          </cell>
          <cell r="K6581">
            <v>2010</v>
          </cell>
          <cell r="L6581" t="str">
            <v>857.7</v>
          </cell>
        </row>
        <row r="6582">
          <cell r="J6582" t="str">
            <v>9789864135363</v>
          </cell>
          <cell r="K6582">
            <v>2010</v>
          </cell>
          <cell r="L6582" t="str">
            <v>859.6</v>
          </cell>
        </row>
        <row r="6583">
          <cell r="J6583" t="str">
            <v>9789866612794</v>
          </cell>
          <cell r="K6583">
            <v>2010</v>
          </cell>
          <cell r="L6583" t="str">
            <v>413.98</v>
          </cell>
        </row>
        <row r="6584">
          <cell r="J6584" t="str">
            <v>4715443017138</v>
          </cell>
          <cell r="K6584">
            <v>2010</v>
          </cell>
          <cell r="L6584" t="str">
            <v>859.9</v>
          </cell>
        </row>
        <row r="6585">
          <cell r="J6585" t="str">
            <v>4715443017145</v>
          </cell>
          <cell r="K6585">
            <v>2010</v>
          </cell>
          <cell r="L6585" t="str">
            <v>859.9</v>
          </cell>
        </row>
        <row r="6586">
          <cell r="J6586" t="str">
            <v>9789866722912</v>
          </cell>
          <cell r="K6586">
            <v>2010</v>
          </cell>
          <cell r="L6586" t="str">
            <v>621.8</v>
          </cell>
        </row>
        <row r="6587">
          <cell r="J6587" t="str">
            <v>9789866722943</v>
          </cell>
          <cell r="K6587">
            <v>2010</v>
          </cell>
          <cell r="L6587" t="str">
            <v>484.6</v>
          </cell>
        </row>
        <row r="6588">
          <cell r="J6588" t="str">
            <v>9789862430682</v>
          </cell>
          <cell r="K6588">
            <v>2010</v>
          </cell>
          <cell r="L6588" t="str">
            <v>859.4</v>
          </cell>
        </row>
        <row r="6589">
          <cell r="J6589" t="str">
            <v>9789862430675</v>
          </cell>
          <cell r="K6589">
            <v>2010</v>
          </cell>
          <cell r="L6589" t="str">
            <v>859.4</v>
          </cell>
        </row>
        <row r="6590">
          <cell r="J6590" t="str">
            <v>9789862430668</v>
          </cell>
          <cell r="K6590">
            <v>2010</v>
          </cell>
          <cell r="L6590" t="str">
            <v>859.4</v>
          </cell>
        </row>
        <row r="6591">
          <cell r="J6591" t="str">
            <v>9789577479365</v>
          </cell>
          <cell r="K6591">
            <v>2010</v>
          </cell>
          <cell r="L6591" t="str">
            <v>284.95</v>
          </cell>
        </row>
        <row r="6592">
          <cell r="J6592" t="str">
            <v>9789577479372</v>
          </cell>
          <cell r="K6592">
            <v>2010</v>
          </cell>
          <cell r="L6592" t="str">
            <v>874.59</v>
          </cell>
        </row>
        <row r="6593">
          <cell r="J6593" t="str">
            <v>9789862430729</v>
          </cell>
          <cell r="K6593">
            <v>2010</v>
          </cell>
          <cell r="L6593" t="str">
            <v>307.9</v>
          </cell>
        </row>
        <row r="6594">
          <cell r="J6594" t="str">
            <v>9789862430736</v>
          </cell>
          <cell r="K6594">
            <v>2010</v>
          </cell>
          <cell r="L6594" t="str">
            <v>320</v>
          </cell>
        </row>
        <row r="6595">
          <cell r="J6595" t="str">
            <v>9789862430750</v>
          </cell>
          <cell r="K6595">
            <v>2010</v>
          </cell>
          <cell r="L6595" t="str">
            <v>307.9</v>
          </cell>
        </row>
        <row r="6596">
          <cell r="J6596" t="str">
            <v>9789862430743</v>
          </cell>
          <cell r="K6596">
            <v>2010</v>
          </cell>
          <cell r="L6596" t="str">
            <v>307.9</v>
          </cell>
        </row>
        <row r="6597">
          <cell r="J6597" t="str">
            <v>9789862430811</v>
          </cell>
          <cell r="K6597">
            <v>2010</v>
          </cell>
          <cell r="L6597" t="str">
            <v>859.9</v>
          </cell>
        </row>
        <row r="6598">
          <cell r="J6598" t="str">
            <v>9789862430774</v>
          </cell>
          <cell r="K6598">
            <v>2010</v>
          </cell>
          <cell r="L6598" t="str">
            <v>859.9</v>
          </cell>
        </row>
        <row r="6599">
          <cell r="J6599" t="str">
            <v>9789862430804</v>
          </cell>
          <cell r="K6599">
            <v>2010</v>
          </cell>
          <cell r="L6599" t="str">
            <v>859.9</v>
          </cell>
        </row>
        <row r="6600">
          <cell r="J6600" t="str">
            <v>9789862430798</v>
          </cell>
          <cell r="K6600">
            <v>2010</v>
          </cell>
          <cell r="L6600" t="str">
            <v>859.9</v>
          </cell>
        </row>
        <row r="6601">
          <cell r="J6601" t="str">
            <v>9789862430781</v>
          </cell>
          <cell r="K6601">
            <v>2010</v>
          </cell>
          <cell r="L6601" t="str">
            <v>859.9</v>
          </cell>
        </row>
        <row r="6602">
          <cell r="J6602" t="str">
            <v>9789862430767</v>
          </cell>
          <cell r="K6602">
            <v>2010</v>
          </cell>
          <cell r="L6602" t="str">
            <v>859.9</v>
          </cell>
        </row>
        <row r="6603">
          <cell r="J6603" t="str">
            <v>9789862430705</v>
          </cell>
          <cell r="K6603">
            <v>2010</v>
          </cell>
          <cell r="L6603" t="str">
            <v>859.4</v>
          </cell>
        </row>
        <row r="6604">
          <cell r="J6604" t="str">
            <v>9789862430699</v>
          </cell>
          <cell r="K6604">
            <v>2010</v>
          </cell>
          <cell r="L6604" t="str">
            <v>859.4</v>
          </cell>
        </row>
        <row r="6605">
          <cell r="J6605" t="str">
            <v>9789862430651</v>
          </cell>
          <cell r="K6605">
            <v>2010</v>
          </cell>
          <cell r="L6605" t="str">
            <v>859.4</v>
          </cell>
        </row>
        <row r="6606">
          <cell r="J6606" t="str">
            <v>9789862430644</v>
          </cell>
          <cell r="K6606">
            <v>2010</v>
          </cell>
          <cell r="L6606" t="str">
            <v>859.4</v>
          </cell>
        </row>
        <row r="6607">
          <cell r="J6607" t="str">
            <v>9789862430637</v>
          </cell>
          <cell r="K6607">
            <v>2010</v>
          </cell>
          <cell r="L6607" t="str">
            <v>859.4</v>
          </cell>
        </row>
        <row r="6608">
          <cell r="J6608" t="str">
            <v>9789862430620</v>
          </cell>
          <cell r="K6608">
            <v>2010</v>
          </cell>
          <cell r="L6608" t="str">
            <v>859.4</v>
          </cell>
        </row>
        <row r="6609">
          <cell r="J6609" t="str">
            <v>9789862430613</v>
          </cell>
          <cell r="K6609">
            <v>2010</v>
          </cell>
          <cell r="L6609" t="str">
            <v>859.4</v>
          </cell>
        </row>
        <row r="6610">
          <cell r="J6610" t="str">
            <v>9789862430606</v>
          </cell>
          <cell r="K6610">
            <v>2010</v>
          </cell>
          <cell r="L6610" t="str">
            <v>859.4</v>
          </cell>
        </row>
        <row r="6611">
          <cell r="J6611" t="str">
            <v>9789862430590</v>
          </cell>
          <cell r="K6611">
            <v>2010</v>
          </cell>
          <cell r="L6611" t="str">
            <v>859.4</v>
          </cell>
        </row>
        <row r="6612">
          <cell r="J6612" t="str">
            <v>9789862281321</v>
          </cell>
          <cell r="K6612">
            <v>2010</v>
          </cell>
          <cell r="L6612" t="str">
            <v>177.2</v>
          </cell>
        </row>
        <row r="6613">
          <cell r="J6613" t="str">
            <v>9789862281413</v>
          </cell>
          <cell r="K6613">
            <v>2010</v>
          </cell>
          <cell r="L6613" t="str">
            <v>415.382</v>
          </cell>
        </row>
        <row r="6614">
          <cell r="J6614" t="str">
            <v>9789862281420</v>
          </cell>
          <cell r="K6614">
            <v>2010</v>
          </cell>
          <cell r="L6614" t="str">
            <v>415.668</v>
          </cell>
        </row>
        <row r="6615">
          <cell r="J6615" t="str">
            <v>9789862281284</v>
          </cell>
          <cell r="K6615">
            <v>2010</v>
          </cell>
          <cell r="L6615" t="str">
            <v>422.5</v>
          </cell>
        </row>
        <row r="6616">
          <cell r="J6616" t="str">
            <v>9789862280836</v>
          </cell>
          <cell r="K6616">
            <v>2010</v>
          </cell>
          <cell r="L6616" t="str">
            <v>528.2</v>
          </cell>
        </row>
        <row r="6617">
          <cell r="J6617" t="str">
            <v>9789862280706</v>
          </cell>
          <cell r="K6617">
            <v>2010</v>
          </cell>
          <cell r="L6617" t="str">
            <v>528.2</v>
          </cell>
        </row>
        <row r="6618">
          <cell r="J6618" t="str">
            <v>9789862281574</v>
          </cell>
          <cell r="K6618">
            <v>2010</v>
          </cell>
          <cell r="L6618" t="str">
            <v>528.2</v>
          </cell>
        </row>
        <row r="6619">
          <cell r="J6619" t="str">
            <v>9789866843709</v>
          </cell>
          <cell r="K6619">
            <v>2010</v>
          </cell>
          <cell r="L6619" t="str">
            <v>413.92</v>
          </cell>
        </row>
        <row r="6620">
          <cell r="J6620" t="str">
            <v>9789862281208</v>
          </cell>
          <cell r="K6620">
            <v>2010</v>
          </cell>
          <cell r="L6620" t="str">
            <v>429.12</v>
          </cell>
        </row>
        <row r="6621">
          <cell r="J6621" t="str">
            <v>9789862281550</v>
          </cell>
          <cell r="K6621">
            <v>2010</v>
          </cell>
          <cell r="L6621" t="str">
            <v>415.85</v>
          </cell>
        </row>
        <row r="6622">
          <cell r="J6622" t="str">
            <v>9789862281253</v>
          </cell>
          <cell r="K6622">
            <v>2010</v>
          </cell>
          <cell r="L6622" t="str">
            <v>177.2</v>
          </cell>
        </row>
        <row r="6623">
          <cell r="J6623" t="str">
            <v>9789862281307</v>
          </cell>
          <cell r="K6623">
            <v>2010</v>
          </cell>
          <cell r="L6623" t="str">
            <v>177.2</v>
          </cell>
        </row>
        <row r="6624">
          <cell r="J6624" t="str">
            <v>9789862250679</v>
          </cell>
          <cell r="K6624">
            <v>2010</v>
          </cell>
          <cell r="L6624" t="str">
            <v>177.2</v>
          </cell>
        </row>
        <row r="6625">
          <cell r="J6625" t="str">
            <v>9789862250723</v>
          </cell>
          <cell r="K6625">
            <v>2010</v>
          </cell>
          <cell r="L6625" t="str">
            <v>177.3</v>
          </cell>
        </row>
        <row r="6626">
          <cell r="J6626" t="str">
            <v>9789862251478</v>
          </cell>
          <cell r="K6626">
            <v>2010</v>
          </cell>
          <cell r="L6626" t="str">
            <v>997.6</v>
          </cell>
        </row>
        <row r="6627">
          <cell r="J6627" t="str">
            <v>9789862250471</v>
          </cell>
          <cell r="K6627">
            <v>2010</v>
          </cell>
          <cell r="L6627" t="str">
            <v>413.92</v>
          </cell>
        </row>
        <row r="6628">
          <cell r="J6628" t="str">
            <v>9789862250853</v>
          </cell>
          <cell r="K6628">
            <v>2010</v>
          </cell>
          <cell r="L6628" t="str">
            <v>415.237</v>
          </cell>
        </row>
        <row r="6629">
          <cell r="J6629" t="str">
            <v>9789862251492</v>
          </cell>
          <cell r="K6629">
            <v>2010</v>
          </cell>
          <cell r="L6629" t="str">
            <v>563.5</v>
          </cell>
        </row>
        <row r="6630">
          <cell r="J6630" t="str">
            <v>9789862250891</v>
          </cell>
          <cell r="K6630">
            <v>2010</v>
          </cell>
          <cell r="L6630" t="str">
            <v>496</v>
          </cell>
        </row>
        <row r="6631">
          <cell r="J6631" t="str">
            <v>9789862250877</v>
          </cell>
          <cell r="K6631">
            <v>2010</v>
          </cell>
          <cell r="L6631" t="str">
            <v>563.53</v>
          </cell>
        </row>
        <row r="6632">
          <cell r="J6632" t="str">
            <v>9789862250846</v>
          </cell>
          <cell r="K6632">
            <v>2010</v>
          </cell>
          <cell r="L6632" t="str">
            <v>521.11</v>
          </cell>
        </row>
        <row r="6633">
          <cell r="J6633" t="str">
            <v>9789862250839</v>
          </cell>
          <cell r="K6633">
            <v>2010</v>
          </cell>
          <cell r="L6633" t="str">
            <v>521.18</v>
          </cell>
        </row>
        <row r="6634">
          <cell r="J6634" t="str">
            <v>9789862250815</v>
          </cell>
          <cell r="K6634">
            <v>2010</v>
          </cell>
          <cell r="L6634" t="str">
            <v>521.16</v>
          </cell>
        </row>
        <row r="6635">
          <cell r="J6635" t="str">
            <v>9789866786914</v>
          </cell>
          <cell r="K6635">
            <v>2010</v>
          </cell>
          <cell r="L6635" t="str">
            <v>947.41</v>
          </cell>
        </row>
        <row r="6636">
          <cell r="J6636" t="str">
            <v>9789866786907</v>
          </cell>
          <cell r="K6636">
            <v>2010</v>
          </cell>
          <cell r="L6636" t="str">
            <v>947.41</v>
          </cell>
        </row>
        <row r="6637">
          <cell r="J6637" t="str">
            <v>9789866880926</v>
          </cell>
          <cell r="K6637">
            <v>2010</v>
          </cell>
          <cell r="L6637" t="str">
            <v>947.41</v>
          </cell>
        </row>
        <row r="6638">
          <cell r="J6638" t="str">
            <v>9789577004703</v>
          </cell>
          <cell r="K6638">
            <v>2010</v>
          </cell>
          <cell r="L6638" t="str">
            <v>947.41</v>
          </cell>
        </row>
        <row r="6639">
          <cell r="J6639" t="str">
            <v>9789862251591</v>
          </cell>
          <cell r="K6639">
            <v>2010</v>
          </cell>
          <cell r="L6639" t="str">
            <v>359</v>
          </cell>
        </row>
        <row r="6640">
          <cell r="J6640" t="str">
            <v>9789862251614</v>
          </cell>
          <cell r="K6640">
            <v>2010</v>
          </cell>
          <cell r="L6640" t="str">
            <v>323</v>
          </cell>
        </row>
        <row r="6641">
          <cell r="J6641" t="str">
            <v>9789862251607</v>
          </cell>
          <cell r="K6641">
            <v>2010</v>
          </cell>
          <cell r="L6641" t="str">
            <v>595.9</v>
          </cell>
        </row>
        <row r="6642">
          <cell r="J6642" t="str">
            <v>9789862251621</v>
          </cell>
          <cell r="K6642">
            <v>2010</v>
          </cell>
          <cell r="L6642" t="str">
            <v>380</v>
          </cell>
        </row>
        <row r="6643">
          <cell r="J6643" t="str">
            <v>9789862251584</v>
          </cell>
          <cell r="K6643">
            <v>2010</v>
          </cell>
          <cell r="L6643" t="str">
            <v>370</v>
          </cell>
        </row>
        <row r="6644">
          <cell r="J6644" t="str">
            <v>9789862251232</v>
          </cell>
          <cell r="K6644">
            <v>2010</v>
          </cell>
          <cell r="L6644" t="str">
            <v>997.6</v>
          </cell>
        </row>
        <row r="6645">
          <cell r="J6645" t="str">
            <v>9789862251546</v>
          </cell>
          <cell r="K6645">
            <v>2010</v>
          </cell>
          <cell r="L6645" t="str">
            <v>311.1</v>
          </cell>
        </row>
        <row r="6646">
          <cell r="J6646" t="str">
            <v>9789862251553</v>
          </cell>
          <cell r="K6646">
            <v>2010</v>
          </cell>
          <cell r="L6646" t="str">
            <v>177.3</v>
          </cell>
        </row>
        <row r="6647">
          <cell r="J6647" t="str">
            <v>9789862251560</v>
          </cell>
          <cell r="K6647">
            <v>2010</v>
          </cell>
          <cell r="L6647" t="str">
            <v>781</v>
          </cell>
        </row>
        <row r="6648">
          <cell r="J6648" t="str">
            <v>9789862251577</v>
          </cell>
          <cell r="K6648">
            <v>2010</v>
          </cell>
          <cell r="L6648" t="str">
            <v>192.32</v>
          </cell>
        </row>
        <row r="6649">
          <cell r="J6649" t="str">
            <v>9789862250754</v>
          </cell>
          <cell r="K6649">
            <v>2010</v>
          </cell>
          <cell r="L6649" t="str">
            <v>177.2</v>
          </cell>
        </row>
        <row r="6650">
          <cell r="J6650" t="str">
            <v>9789862251485</v>
          </cell>
          <cell r="K6650">
            <v>2010</v>
          </cell>
          <cell r="L6650" t="str">
            <v>997.6</v>
          </cell>
        </row>
        <row r="6651">
          <cell r="J6651" t="str">
            <v>9789862251195</v>
          </cell>
          <cell r="K6651">
            <v>2010</v>
          </cell>
          <cell r="L6651" t="str">
            <v>997.6</v>
          </cell>
        </row>
        <row r="6652">
          <cell r="J6652" t="str">
            <v>9789862251249</v>
          </cell>
          <cell r="K6652">
            <v>2010</v>
          </cell>
          <cell r="L6652" t="str">
            <v>997.6</v>
          </cell>
        </row>
        <row r="6653">
          <cell r="J6653" t="str">
            <v>9789862251218</v>
          </cell>
          <cell r="K6653">
            <v>2010</v>
          </cell>
          <cell r="L6653" t="str">
            <v>997.6</v>
          </cell>
        </row>
        <row r="6654">
          <cell r="J6654" t="str">
            <v>9789866351853</v>
          </cell>
          <cell r="K6654">
            <v>2010</v>
          </cell>
          <cell r="L6654" t="str">
            <v>997</v>
          </cell>
        </row>
        <row r="6655">
          <cell r="J6655" t="str">
            <v>9789866351860</v>
          </cell>
          <cell r="K6655">
            <v>2010</v>
          </cell>
          <cell r="L6655" t="str">
            <v>997</v>
          </cell>
        </row>
        <row r="6656">
          <cell r="J6656" t="str">
            <v>9789866351846</v>
          </cell>
          <cell r="K6656">
            <v>2010</v>
          </cell>
          <cell r="L6656" t="str">
            <v>179.1</v>
          </cell>
        </row>
        <row r="6657">
          <cell r="J6657" t="str">
            <v>9789866351839</v>
          </cell>
          <cell r="K6657">
            <v>2010</v>
          </cell>
          <cell r="L6657" t="str">
            <v>293.6</v>
          </cell>
        </row>
        <row r="6658">
          <cell r="J6658" t="str">
            <v>9789866214141</v>
          </cell>
          <cell r="K6658">
            <v>2010</v>
          </cell>
          <cell r="L6658" t="str">
            <v>192.1</v>
          </cell>
        </row>
        <row r="6659">
          <cell r="J6659" t="str">
            <v>9789866351747</v>
          </cell>
          <cell r="K6659">
            <v>2010</v>
          </cell>
          <cell r="L6659" t="str">
            <v>998.4</v>
          </cell>
        </row>
        <row r="6660">
          <cell r="J6660" t="str">
            <v>9789866214035</v>
          </cell>
          <cell r="K6660">
            <v>2010</v>
          </cell>
          <cell r="L6660" t="str">
            <v>292.22</v>
          </cell>
        </row>
        <row r="6661">
          <cell r="J6661" t="str">
            <v>9789866214059</v>
          </cell>
          <cell r="K6661">
            <v>2010</v>
          </cell>
          <cell r="L6661" t="str">
            <v>292.22</v>
          </cell>
        </row>
        <row r="6662">
          <cell r="J6662" t="str">
            <v>9789866214066</v>
          </cell>
          <cell r="K6662">
            <v>2010</v>
          </cell>
          <cell r="L6662" t="str">
            <v>292.22</v>
          </cell>
        </row>
        <row r="6663">
          <cell r="J6663" t="str">
            <v>9789866214073</v>
          </cell>
          <cell r="K6663">
            <v>2010</v>
          </cell>
          <cell r="L6663" t="str">
            <v>292.22</v>
          </cell>
        </row>
        <row r="6664">
          <cell r="J6664" t="str">
            <v>9789866214097</v>
          </cell>
          <cell r="K6664">
            <v>2010</v>
          </cell>
          <cell r="L6664" t="str">
            <v>292.22</v>
          </cell>
        </row>
        <row r="6665">
          <cell r="J6665" t="str">
            <v>9789866351990</v>
          </cell>
          <cell r="K6665">
            <v>2010</v>
          </cell>
          <cell r="L6665" t="str">
            <v>292.22</v>
          </cell>
        </row>
        <row r="6666">
          <cell r="J6666" t="str">
            <v>9789866351686</v>
          </cell>
          <cell r="K6666">
            <v>2010</v>
          </cell>
          <cell r="L6666" t="str">
            <v>742.1</v>
          </cell>
        </row>
        <row r="6667">
          <cell r="J6667" t="str">
            <v>9789866351730</v>
          </cell>
          <cell r="K6667">
            <v>2010</v>
          </cell>
          <cell r="L6667" t="str">
            <v>413.92</v>
          </cell>
        </row>
        <row r="6668">
          <cell r="J6668" t="str">
            <v>9789866351822</v>
          </cell>
          <cell r="K6668">
            <v>2010</v>
          </cell>
          <cell r="L6668" t="str">
            <v>413.92</v>
          </cell>
        </row>
        <row r="6669">
          <cell r="J6669" t="str">
            <v>9789866351815</v>
          </cell>
          <cell r="K6669">
            <v>2010</v>
          </cell>
          <cell r="L6669" t="str">
            <v>293.6</v>
          </cell>
        </row>
        <row r="6670">
          <cell r="J6670" t="str">
            <v>9789866351983</v>
          </cell>
          <cell r="K6670">
            <v>2010</v>
          </cell>
          <cell r="L6670" t="str">
            <v>293.6</v>
          </cell>
        </row>
        <row r="6671">
          <cell r="J6671" t="str">
            <v>9789866351976</v>
          </cell>
          <cell r="K6671">
            <v>2010</v>
          </cell>
          <cell r="L6671" t="str">
            <v>293.6</v>
          </cell>
        </row>
        <row r="6672">
          <cell r="J6672" t="str">
            <v>9789866351914</v>
          </cell>
          <cell r="K6672">
            <v>2010</v>
          </cell>
          <cell r="L6672" t="str">
            <v>592.092</v>
          </cell>
        </row>
        <row r="6673">
          <cell r="J6673" t="str">
            <v>9789866214158</v>
          </cell>
          <cell r="K6673">
            <v>2010</v>
          </cell>
          <cell r="L6673" t="str">
            <v>192.8</v>
          </cell>
        </row>
        <row r="6674">
          <cell r="J6674" t="str">
            <v>9789866452505</v>
          </cell>
          <cell r="K6674">
            <v>2010</v>
          </cell>
          <cell r="L6674" t="str">
            <v>422</v>
          </cell>
        </row>
        <row r="6675">
          <cell r="J6675" t="str">
            <v>9789866452734</v>
          </cell>
          <cell r="K6675">
            <v>2010</v>
          </cell>
          <cell r="L6675" t="str">
            <v>422.5</v>
          </cell>
        </row>
        <row r="6676">
          <cell r="J6676" t="str">
            <v>9789866452895</v>
          </cell>
          <cell r="K6676">
            <v>2010</v>
          </cell>
          <cell r="L6676" t="str">
            <v>740.9</v>
          </cell>
        </row>
        <row r="6677">
          <cell r="J6677" t="str">
            <v>9789866452949</v>
          </cell>
          <cell r="K6677">
            <v>2010</v>
          </cell>
          <cell r="L6677" t="str">
            <v>411.6</v>
          </cell>
        </row>
        <row r="6678">
          <cell r="J6678" t="str">
            <v>9789866209185</v>
          </cell>
          <cell r="K6678">
            <v>2010</v>
          </cell>
          <cell r="L6678" t="str">
            <v>435.11</v>
          </cell>
        </row>
        <row r="6679">
          <cell r="J6679" t="str">
            <v>9789866452499</v>
          </cell>
          <cell r="K6679">
            <v>2010</v>
          </cell>
          <cell r="L6679" t="str">
            <v>992.7</v>
          </cell>
        </row>
        <row r="6680">
          <cell r="J6680" t="str">
            <v>9789866209178</v>
          </cell>
          <cell r="K6680">
            <v>2010</v>
          </cell>
          <cell r="L6680" t="str">
            <v>447.164</v>
          </cell>
        </row>
        <row r="6681">
          <cell r="J6681" t="str">
            <v>9789866452512</v>
          </cell>
          <cell r="K6681">
            <v>2010</v>
          </cell>
          <cell r="L6681" t="str">
            <v>426</v>
          </cell>
        </row>
        <row r="6682">
          <cell r="J6682" t="str">
            <v>9789866452741</v>
          </cell>
          <cell r="K6682">
            <v>2010</v>
          </cell>
          <cell r="L6682" t="str">
            <v>422.3</v>
          </cell>
        </row>
        <row r="6683">
          <cell r="J6683" t="str">
            <v>9789866452543</v>
          </cell>
          <cell r="K6683">
            <v>2010</v>
          </cell>
          <cell r="L6683" t="str">
            <v>426</v>
          </cell>
        </row>
        <row r="6684">
          <cell r="J6684" t="str">
            <v>9789866452888</v>
          </cell>
          <cell r="K6684">
            <v>2010</v>
          </cell>
          <cell r="L6684" t="str">
            <v>427.61</v>
          </cell>
        </row>
        <row r="6685">
          <cell r="J6685" t="str">
            <v>9789866452871</v>
          </cell>
          <cell r="K6685">
            <v>2010</v>
          </cell>
          <cell r="L6685" t="str">
            <v>427.61</v>
          </cell>
        </row>
        <row r="6686">
          <cell r="J6686" t="str">
            <v>9789866452772</v>
          </cell>
          <cell r="K6686">
            <v>2010</v>
          </cell>
          <cell r="L6686" t="str">
            <v>859.6</v>
          </cell>
        </row>
        <row r="6687">
          <cell r="J6687" t="str">
            <v>9789866209130</v>
          </cell>
          <cell r="K6687">
            <v>2010</v>
          </cell>
          <cell r="L6687" t="str">
            <v>177</v>
          </cell>
        </row>
        <row r="6688">
          <cell r="J6688" t="str">
            <v>9789866452017</v>
          </cell>
          <cell r="K6688">
            <v>2010</v>
          </cell>
          <cell r="L6688" t="str">
            <v>411.35</v>
          </cell>
        </row>
        <row r="6689">
          <cell r="J6689" t="str">
            <v>9789866351587</v>
          </cell>
          <cell r="K6689">
            <v>2010</v>
          </cell>
          <cell r="L6689" t="str">
            <v>399.6</v>
          </cell>
        </row>
        <row r="6690">
          <cell r="J6690" t="str">
            <v>9789866351785</v>
          </cell>
          <cell r="K6690">
            <v>2010</v>
          </cell>
          <cell r="L6690" t="str">
            <v>805.123</v>
          </cell>
        </row>
        <row r="6691">
          <cell r="J6691" t="str">
            <v>9789866351792</v>
          </cell>
          <cell r="K6691">
            <v>2010</v>
          </cell>
          <cell r="L6691" t="str">
            <v>805.123</v>
          </cell>
        </row>
        <row r="6692">
          <cell r="J6692" t="str">
            <v>9789866351761</v>
          </cell>
          <cell r="K6692">
            <v>2010</v>
          </cell>
          <cell r="L6692" t="str">
            <v>805.123</v>
          </cell>
        </row>
        <row r="6693">
          <cell r="J6693" t="str">
            <v>9789577479396</v>
          </cell>
          <cell r="K6693">
            <v>2010</v>
          </cell>
          <cell r="L6693" t="str">
            <v>781</v>
          </cell>
        </row>
        <row r="6694">
          <cell r="J6694" t="str">
            <v>9789577478641</v>
          </cell>
          <cell r="K6694">
            <v>2010</v>
          </cell>
          <cell r="L6694" t="str">
            <v>874.59</v>
          </cell>
        </row>
        <row r="6695">
          <cell r="J6695" t="str">
            <v>9789577478665</v>
          </cell>
          <cell r="K6695">
            <v>2010</v>
          </cell>
          <cell r="L6695" t="str">
            <v>880.59</v>
          </cell>
        </row>
        <row r="6696">
          <cell r="J6696" t="str">
            <v>9789577478726</v>
          </cell>
          <cell r="K6696">
            <v>2010</v>
          </cell>
          <cell r="L6696" t="str">
            <v>876.59</v>
          </cell>
        </row>
        <row r="6697">
          <cell r="J6697" t="str">
            <v>9789577478672</v>
          </cell>
          <cell r="K6697">
            <v>2010</v>
          </cell>
          <cell r="L6697" t="str">
            <v>876.59</v>
          </cell>
        </row>
        <row r="6698">
          <cell r="J6698" t="str">
            <v>9789577478733</v>
          </cell>
          <cell r="K6698">
            <v>2010</v>
          </cell>
          <cell r="L6698" t="str">
            <v>880.59</v>
          </cell>
        </row>
        <row r="6699">
          <cell r="J6699" t="str">
            <v>9789577478689</v>
          </cell>
          <cell r="K6699">
            <v>2010</v>
          </cell>
          <cell r="L6699" t="str">
            <v>876.59</v>
          </cell>
        </row>
        <row r="6700">
          <cell r="J6700" t="str">
            <v>9789577478740</v>
          </cell>
          <cell r="K6700">
            <v>2010</v>
          </cell>
          <cell r="L6700" t="str">
            <v>873.59</v>
          </cell>
        </row>
        <row r="6701">
          <cell r="J6701" t="str">
            <v>9789577478696</v>
          </cell>
          <cell r="K6701">
            <v>2010</v>
          </cell>
          <cell r="L6701" t="str">
            <v>873.59</v>
          </cell>
        </row>
        <row r="6702">
          <cell r="J6702" t="str">
            <v>9789577478757</v>
          </cell>
          <cell r="K6702">
            <v>2010</v>
          </cell>
          <cell r="L6702" t="str">
            <v>878.59</v>
          </cell>
        </row>
        <row r="6703">
          <cell r="J6703" t="str">
            <v>9789862281567</v>
          </cell>
          <cell r="K6703">
            <v>2010</v>
          </cell>
          <cell r="L6703" t="str">
            <v>423</v>
          </cell>
        </row>
        <row r="6704">
          <cell r="J6704" t="str">
            <v>9789866843716</v>
          </cell>
          <cell r="K6704">
            <v>2010</v>
          </cell>
          <cell r="L6704" t="str">
            <v>413.92</v>
          </cell>
        </row>
        <row r="6705">
          <cell r="J6705" t="str">
            <v>9789862281666</v>
          </cell>
          <cell r="K6705">
            <v>2010</v>
          </cell>
          <cell r="L6705" t="str">
            <v>414.34</v>
          </cell>
        </row>
        <row r="6706">
          <cell r="J6706" t="str">
            <v>9789862280386</v>
          </cell>
          <cell r="K6706">
            <v>2010</v>
          </cell>
          <cell r="L6706" t="str">
            <v>173.32</v>
          </cell>
        </row>
        <row r="6707">
          <cell r="J6707" t="str">
            <v>9789862281536</v>
          </cell>
          <cell r="K6707">
            <v>2010</v>
          </cell>
          <cell r="L6707" t="str">
            <v>856.9</v>
          </cell>
        </row>
        <row r="6708">
          <cell r="J6708" t="str">
            <v>9789862281529</v>
          </cell>
          <cell r="K6708">
            <v>2010</v>
          </cell>
          <cell r="L6708" t="str">
            <v>856.9</v>
          </cell>
        </row>
        <row r="6709">
          <cell r="J6709" t="str">
            <v>9789862280003</v>
          </cell>
          <cell r="K6709">
            <v>2010</v>
          </cell>
          <cell r="L6709" t="str">
            <v>427.31</v>
          </cell>
        </row>
        <row r="6710">
          <cell r="J6710" t="str">
            <v>9789862280010</v>
          </cell>
          <cell r="K6710">
            <v>2010</v>
          </cell>
          <cell r="L6710" t="str">
            <v>427.38</v>
          </cell>
        </row>
        <row r="6711">
          <cell r="J6711" t="str">
            <v>9789866678998</v>
          </cell>
          <cell r="K6711">
            <v>2010</v>
          </cell>
          <cell r="L6711" t="str">
            <v>427.1</v>
          </cell>
        </row>
        <row r="6712">
          <cell r="J6712" t="str">
            <v>9789866673832</v>
          </cell>
          <cell r="K6712">
            <v>2010</v>
          </cell>
          <cell r="L6712" t="str">
            <v>411.7</v>
          </cell>
        </row>
        <row r="6713">
          <cell r="J6713" t="str">
            <v>9789866673825</v>
          </cell>
          <cell r="K6713">
            <v>2010</v>
          </cell>
          <cell r="L6713" t="str">
            <v>411.7</v>
          </cell>
        </row>
        <row r="6714">
          <cell r="J6714" t="str">
            <v>9789862251515</v>
          </cell>
          <cell r="K6714">
            <v>2010</v>
          </cell>
          <cell r="L6714" t="str">
            <v>563.53</v>
          </cell>
        </row>
        <row r="6715">
          <cell r="J6715" t="str">
            <v>9789862251522</v>
          </cell>
          <cell r="K6715">
            <v>2010</v>
          </cell>
          <cell r="L6715" t="str">
            <v>563.53</v>
          </cell>
        </row>
        <row r="6716">
          <cell r="J6716" t="str">
            <v>9789862251027</v>
          </cell>
          <cell r="K6716">
            <v>2010</v>
          </cell>
          <cell r="L6716" t="str">
            <v>544.37</v>
          </cell>
        </row>
        <row r="6717">
          <cell r="J6717" t="str">
            <v>9789862251508</v>
          </cell>
          <cell r="K6717">
            <v>2010</v>
          </cell>
          <cell r="L6717" t="str">
            <v>563.53</v>
          </cell>
        </row>
        <row r="6718">
          <cell r="J6718" t="str">
            <v>9789866786518</v>
          </cell>
          <cell r="K6718">
            <v>2010</v>
          </cell>
          <cell r="L6718" t="str">
            <v>427.8</v>
          </cell>
        </row>
        <row r="6719">
          <cell r="J6719" t="str">
            <v>9789574171699</v>
          </cell>
          <cell r="K6719">
            <v>2010</v>
          </cell>
          <cell r="L6719" t="str">
            <v>783.3886</v>
          </cell>
        </row>
        <row r="6720">
          <cell r="J6720" t="str">
            <v>9789577479358</v>
          </cell>
          <cell r="K6720">
            <v>2010</v>
          </cell>
          <cell r="L6720" t="str">
            <v>873.59</v>
          </cell>
        </row>
        <row r="6721">
          <cell r="J6721" t="str">
            <v>9789577479389</v>
          </cell>
          <cell r="K6721">
            <v>2010</v>
          </cell>
          <cell r="L6721" t="str">
            <v>874.59</v>
          </cell>
        </row>
        <row r="6722">
          <cell r="J6722" t="str">
            <v>9789577479303</v>
          </cell>
          <cell r="K6722">
            <v>2010</v>
          </cell>
          <cell r="L6722" t="str">
            <v>873.59</v>
          </cell>
        </row>
        <row r="6723">
          <cell r="J6723" t="str">
            <v>9789577479310</v>
          </cell>
          <cell r="K6723">
            <v>2010</v>
          </cell>
          <cell r="L6723" t="str">
            <v>873.59</v>
          </cell>
        </row>
        <row r="6724">
          <cell r="J6724" t="str">
            <v>9789577479327</v>
          </cell>
          <cell r="K6724">
            <v>2010</v>
          </cell>
          <cell r="L6724" t="str">
            <v>876.59</v>
          </cell>
        </row>
        <row r="6725">
          <cell r="J6725" t="str">
            <v>9789577479334</v>
          </cell>
          <cell r="K6725">
            <v>2010</v>
          </cell>
          <cell r="L6725" t="str">
            <v>387.7</v>
          </cell>
        </row>
        <row r="6726">
          <cell r="J6726" t="str">
            <v>9789577479341</v>
          </cell>
          <cell r="K6726">
            <v>2010</v>
          </cell>
          <cell r="L6726" t="str">
            <v>874.59</v>
          </cell>
        </row>
        <row r="6727">
          <cell r="J6727" t="str">
            <v>9789862281352</v>
          </cell>
          <cell r="K6727">
            <v>2010</v>
          </cell>
          <cell r="L6727" t="str">
            <v>177.2</v>
          </cell>
        </row>
        <row r="6728">
          <cell r="J6728" t="str">
            <v>9789862281543</v>
          </cell>
          <cell r="K6728">
            <v>2010</v>
          </cell>
          <cell r="L6728" t="str">
            <v>415.52</v>
          </cell>
        </row>
        <row r="6729">
          <cell r="J6729" t="str">
            <v>9789862280829</v>
          </cell>
          <cell r="K6729">
            <v>2010</v>
          </cell>
          <cell r="L6729" t="str">
            <v>415.21</v>
          </cell>
        </row>
        <row r="6730">
          <cell r="J6730" t="str">
            <v>9789862250716</v>
          </cell>
          <cell r="K6730">
            <v>2010</v>
          </cell>
          <cell r="L6730" t="str">
            <v>176.5</v>
          </cell>
        </row>
        <row r="6731">
          <cell r="J6731" t="str">
            <v>9789862250860</v>
          </cell>
          <cell r="K6731">
            <v>2010</v>
          </cell>
          <cell r="L6731" t="str">
            <v>193</v>
          </cell>
        </row>
        <row r="6732">
          <cell r="J6732" t="str">
            <v>9789866351723</v>
          </cell>
          <cell r="K6732">
            <v>2010</v>
          </cell>
          <cell r="L6732" t="str">
            <v>293.6</v>
          </cell>
        </row>
        <row r="6733">
          <cell r="J6733" t="str">
            <v>9789866266089</v>
          </cell>
          <cell r="K6733">
            <v>2010</v>
          </cell>
          <cell r="L6733" t="str">
            <v>413.11</v>
          </cell>
        </row>
        <row r="6734">
          <cell r="J6734" t="str">
            <v>9789866266140</v>
          </cell>
          <cell r="K6734">
            <v>2010</v>
          </cell>
          <cell r="L6734" t="str">
            <v>411.15</v>
          </cell>
        </row>
        <row r="6735">
          <cell r="J6735" t="str">
            <v>9789866266126</v>
          </cell>
          <cell r="K6735">
            <v>2010</v>
          </cell>
          <cell r="L6735" t="str">
            <v>411.1</v>
          </cell>
        </row>
        <row r="6736">
          <cell r="J6736" t="str">
            <v>9789866266157</v>
          </cell>
          <cell r="K6736">
            <v>2010</v>
          </cell>
          <cell r="L6736" t="str">
            <v>550.1842</v>
          </cell>
        </row>
        <row r="6737">
          <cell r="J6737" t="str">
            <v>9789866266072</v>
          </cell>
          <cell r="K6737">
            <v>2010</v>
          </cell>
          <cell r="L6737" t="str">
            <v>887.157</v>
          </cell>
        </row>
        <row r="6738">
          <cell r="J6738" t="str">
            <v>9789866266058</v>
          </cell>
          <cell r="K6738">
            <v>2010</v>
          </cell>
          <cell r="L6738" t="str">
            <v>873.57</v>
          </cell>
        </row>
        <row r="6739">
          <cell r="J6739" t="str">
            <v>9789866266065</v>
          </cell>
          <cell r="K6739">
            <v>2010</v>
          </cell>
          <cell r="L6739" t="str">
            <v>873.57</v>
          </cell>
        </row>
        <row r="6740">
          <cell r="J6740" t="str">
            <v>9789868538689</v>
          </cell>
          <cell r="K6740">
            <v>2010</v>
          </cell>
          <cell r="L6740" t="str">
            <v>429.12</v>
          </cell>
        </row>
        <row r="6741">
          <cell r="J6741" t="str">
            <v>9789866266164</v>
          </cell>
          <cell r="K6741">
            <v>2010</v>
          </cell>
          <cell r="L6741" t="str">
            <v>418.91</v>
          </cell>
        </row>
        <row r="6742">
          <cell r="J6742" t="str">
            <v>9789866266003</v>
          </cell>
          <cell r="K6742">
            <v>2010</v>
          </cell>
          <cell r="L6742" t="str">
            <v>418.91</v>
          </cell>
        </row>
        <row r="6743">
          <cell r="J6743" t="str">
            <v>9789866266010</v>
          </cell>
          <cell r="K6743">
            <v>2010</v>
          </cell>
          <cell r="L6743" t="str">
            <v>411.3</v>
          </cell>
        </row>
        <row r="6744">
          <cell r="J6744" t="str">
            <v>9789866266096</v>
          </cell>
          <cell r="K6744">
            <v>2010</v>
          </cell>
          <cell r="L6744" t="str">
            <v>429.12</v>
          </cell>
        </row>
        <row r="6745">
          <cell r="J6745" t="str">
            <v>9789866266041</v>
          </cell>
          <cell r="K6745">
            <v>2010</v>
          </cell>
          <cell r="L6745" t="str">
            <v>415.668</v>
          </cell>
        </row>
        <row r="6746">
          <cell r="J6746" t="str">
            <v>9789866266034</v>
          </cell>
          <cell r="K6746">
            <v>2010</v>
          </cell>
          <cell r="L6746" t="str">
            <v>428.3</v>
          </cell>
        </row>
        <row r="6747">
          <cell r="J6747" t="str">
            <v>9789866266102</v>
          </cell>
          <cell r="K6747">
            <v>2010</v>
          </cell>
          <cell r="L6747" t="str">
            <v>563.53</v>
          </cell>
        </row>
        <row r="6748">
          <cell r="J6748" t="str">
            <v>9789866266133</v>
          </cell>
          <cell r="K6748">
            <v>2010</v>
          </cell>
          <cell r="L6748" t="str">
            <v>563.53</v>
          </cell>
        </row>
        <row r="6749">
          <cell r="J6749" t="str">
            <v>9789866266119</v>
          </cell>
          <cell r="K6749">
            <v>2010</v>
          </cell>
          <cell r="L6749" t="str">
            <v>411.15</v>
          </cell>
        </row>
        <row r="6750">
          <cell r="J6750" t="str">
            <v>9789866452567</v>
          </cell>
          <cell r="K6750">
            <v>2010</v>
          </cell>
          <cell r="L6750" t="str">
            <v>474.3</v>
          </cell>
        </row>
        <row r="6751">
          <cell r="J6751" t="str">
            <v>9789866209376</v>
          </cell>
          <cell r="K6751">
            <v>2010</v>
          </cell>
          <cell r="L6751" t="str">
            <v>411.94</v>
          </cell>
        </row>
        <row r="6752">
          <cell r="J6752" t="str">
            <v>9789862253595</v>
          </cell>
          <cell r="K6752">
            <v>2010</v>
          </cell>
          <cell r="L6752" t="str">
            <v>859.6</v>
          </cell>
        </row>
        <row r="6753">
          <cell r="J6753" t="str">
            <v>9789862281314</v>
          </cell>
          <cell r="K6753">
            <v>2010</v>
          </cell>
          <cell r="L6753" t="str">
            <v>177.2</v>
          </cell>
        </row>
        <row r="6754">
          <cell r="J6754" t="str">
            <v>9789578016392</v>
          </cell>
          <cell r="K6754">
            <v>2010</v>
          </cell>
          <cell r="L6754" t="str">
            <v>535.733</v>
          </cell>
        </row>
        <row r="6755">
          <cell r="J6755" t="str">
            <v>9789578016552</v>
          </cell>
          <cell r="K6755">
            <v>2010</v>
          </cell>
          <cell r="L6755" t="str">
            <v>861.67</v>
          </cell>
        </row>
        <row r="6756">
          <cell r="J6756" t="str">
            <v>9789578016576</v>
          </cell>
          <cell r="K6756">
            <v>2010</v>
          </cell>
          <cell r="L6756" t="str">
            <v>367.707</v>
          </cell>
        </row>
        <row r="6757">
          <cell r="J6757" t="str">
            <v>9789578016484</v>
          </cell>
          <cell r="K6757">
            <v>2010</v>
          </cell>
          <cell r="L6757" t="str">
            <v>546.5933</v>
          </cell>
        </row>
        <row r="6758">
          <cell r="J6758" t="str">
            <v>9789578016408</v>
          </cell>
          <cell r="K6758">
            <v>2010</v>
          </cell>
          <cell r="L6758" t="str">
            <v>367.822</v>
          </cell>
        </row>
        <row r="6759">
          <cell r="J6759" t="str">
            <v>9789578016583</v>
          </cell>
          <cell r="K6759">
            <v>2010</v>
          </cell>
          <cell r="L6759" t="str">
            <v>536.39</v>
          </cell>
        </row>
        <row r="6760">
          <cell r="J6760" t="str">
            <v>9789578016354</v>
          </cell>
          <cell r="K6760">
            <v>2010</v>
          </cell>
          <cell r="L6760" t="str">
            <v>803.9907</v>
          </cell>
        </row>
        <row r="6761">
          <cell r="J6761" t="str">
            <v>9789578016514</v>
          </cell>
          <cell r="K6761">
            <v>2010</v>
          </cell>
          <cell r="L6761" t="str">
            <v>249.1</v>
          </cell>
        </row>
        <row r="6762">
          <cell r="J6762" t="str">
            <v>9789578016460</v>
          </cell>
          <cell r="K6762">
            <v>2010</v>
          </cell>
          <cell r="L6762" t="str">
            <v>272</v>
          </cell>
        </row>
        <row r="6763">
          <cell r="J6763" t="str">
            <v>9789578016590</v>
          </cell>
          <cell r="K6763">
            <v>2010</v>
          </cell>
          <cell r="L6763" t="str">
            <v>783.32</v>
          </cell>
        </row>
        <row r="6764">
          <cell r="J6764" t="str">
            <v>9789578016439</v>
          </cell>
          <cell r="K6764">
            <v>2010</v>
          </cell>
          <cell r="L6764" t="str">
            <v>733.27</v>
          </cell>
        </row>
        <row r="6765">
          <cell r="J6765" t="str">
            <v>9789578016385</v>
          </cell>
          <cell r="K6765">
            <v>2010</v>
          </cell>
          <cell r="L6765" t="str">
            <v>733.41</v>
          </cell>
        </row>
        <row r="6766">
          <cell r="J6766" t="str">
            <v>9789578016446</v>
          </cell>
          <cell r="K6766">
            <v>2010</v>
          </cell>
          <cell r="L6766" t="str">
            <v>733.2931</v>
          </cell>
        </row>
        <row r="6767">
          <cell r="J6767" t="str">
            <v>9789578016569</v>
          </cell>
          <cell r="K6767">
            <v>2010</v>
          </cell>
          <cell r="L6767" t="str">
            <v>563.528</v>
          </cell>
        </row>
        <row r="6768">
          <cell r="J6768" t="str">
            <v>9789578016491</v>
          </cell>
          <cell r="K6768">
            <v>2010</v>
          </cell>
          <cell r="L6768" t="str">
            <v>544.5933</v>
          </cell>
        </row>
        <row r="6769">
          <cell r="J6769" t="str">
            <v>9789578016415</v>
          </cell>
          <cell r="K6769">
            <v>2010</v>
          </cell>
          <cell r="L6769" t="str">
            <v>573.09</v>
          </cell>
        </row>
        <row r="6770">
          <cell r="J6770" t="str">
            <v>9789578016477</v>
          </cell>
          <cell r="K6770">
            <v>2010</v>
          </cell>
          <cell r="L6770" t="str">
            <v>733.22</v>
          </cell>
        </row>
        <row r="6771">
          <cell r="J6771" t="str">
            <v>9789578016521</v>
          </cell>
          <cell r="K6771">
            <v>2010</v>
          </cell>
          <cell r="L6771" t="str">
            <v>528.3</v>
          </cell>
        </row>
        <row r="6772">
          <cell r="J6772" t="str">
            <v>9789578016545</v>
          </cell>
          <cell r="K6772">
            <v>2010</v>
          </cell>
          <cell r="L6772" t="str">
            <v>573.07</v>
          </cell>
        </row>
        <row r="6773">
          <cell r="J6773" t="str">
            <v>9789578016422</v>
          </cell>
          <cell r="K6773">
            <v>2010</v>
          </cell>
          <cell r="L6773" t="str">
            <v>737.08</v>
          </cell>
        </row>
        <row r="6774">
          <cell r="J6774" t="str">
            <v>9789578016507</v>
          </cell>
          <cell r="K6774">
            <v>2010</v>
          </cell>
          <cell r="L6774" t="str">
            <v>320.9</v>
          </cell>
        </row>
        <row r="6775">
          <cell r="J6775" t="str">
            <v>9789578016538</v>
          </cell>
          <cell r="K6775">
            <v>2010</v>
          </cell>
          <cell r="L6775" t="str">
            <v>574.107</v>
          </cell>
        </row>
        <row r="6776">
          <cell r="J6776" t="str">
            <v>9789578016361</v>
          </cell>
          <cell r="K6776">
            <v>2010</v>
          </cell>
          <cell r="L6776" t="str">
            <v>573.07</v>
          </cell>
        </row>
        <row r="6777">
          <cell r="J6777" t="str">
            <v>9789866656361</v>
          </cell>
          <cell r="K6777">
            <v>2010</v>
          </cell>
          <cell r="L6777" t="str">
            <v>783.3886</v>
          </cell>
        </row>
        <row r="6778">
          <cell r="J6778" t="str">
            <v>9789866656347</v>
          </cell>
          <cell r="K6778">
            <v>2010</v>
          </cell>
          <cell r="L6778" t="str">
            <v>947.41</v>
          </cell>
        </row>
        <row r="6779">
          <cell r="J6779" t="str">
            <v>9789866656354</v>
          </cell>
          <cell r="K6779">
            <v>2010</v>
          </cell>
          <cell r="L6779" t="str">
            <v>948.5</v>
          </cell>
        </row>
        <row r="6780">
          <cell r="J6780" t="str">
            <v>9789867293961</v>
          </cell>
          <cell r="K6780">
            <v>2010</v>
          </cell>
          <cell r="L6780" t="str">
            <v>177.2</v>
          </cell>
        </row>
        <row r="6781">
          <cell r="J6781" t="str">
            <v>9789868653405</v>
          </cell>
          <cell r="K6781">
            <v>2010</v>
          </cell>
          <cell r="L6781" t="str">
            <v>177.3</v>
          </cell>
        </row>
        <row r="6782">
          <cell r="J6782" t="str">
            <v>9789868653412</v>
          </cell>
          <cell r="K6782">
            <v>2010</v>
          </cell>
          <cell r="L6782" t="str">
            <v>177</v>
          </cell>
        </row>
        <row r="6783">
          <cell r="J6783" t="str">
            <v>9789868653429</v>
          </cell>
          <cell r="K6783">
            <v>2010</v>
          </cell>
          <cell r="L6783" t="str">
            <v>177</v>
          </cell>
        </row>
        <row r="6784">
          <cell r="J6784" t="str">
            <v>9789862611661</v>
          </cell>
          <cell r="K6784">
            <v>2010</v>
          </cell>
          <cell r="L6784" t="str">
            <v>448.62</v>
          </cell>
        </row>
        <row r="6785">
          <cell r="J6785" t="str">
            <v>9789862615577</v>
          </cell>
          <cell r="K6785">
            <v>2010</v>
          </cell>
          <cell r="L6785" t="str">
            <v>495.022</v>
          </cell>
        </row>
        <row r="6786">
          <cell r="J6786" t="str">
            <v>9789862613146</v>
          </cell>
          <cell r="K6786">
            <v>2010</v>
          </cell>
          <cell r="L6786" t="str">
            <v>337.034</v>
          </cell>
        </row>
        <row r="6787">
          <cell r="J6787" t="str">
            <v>9789862610725</v>
          </cell>
          <cell r="K6787">
            <v>2010</v>
          </cell>
          <cell r="L6787" t="str">
            <v>494.7</v>
          </cell>
        </row>
        <row r="6788">
          <cell r="J6788" t="str">
            <v>9789862611043</v>
          </cell>
          <cell r="K6788">
            <v>2010</v>
          </cell>
          <cell r="L6788" t="str">
            <v>496</v>
          </cell>
        </row>
        <row r="6789">
          <cell r="J6789" t="str">
            <v>9789862614204</v>
          </cell>
          <cell r="K6789">
            <v>2010</v>
          </cell>
          <cell r="L6789" t="str">
            <v>802.791</v>
          </cell>
        </row>
        <row r="6790">
          <cell r="J6790" t="str">
            <v>9789862611098</v>
          </cell>
          <cell r="K6790">
            <v>2010</v>
          </cell>
          <cell r="L6790" t="str">
            <v>494.7022</v>
          </cell>
        </row>
        <row r="6791">
          <cell r="J6791" t="str">
            <v>9789862614044</v>
          </cell>
          <cell r="K6791">
            <v>2010</v>
          </cell>
          <cell r="L6791" t="str">
            <v>805</v>
          </cell>
        </row>
        <row r="6792">
          <cell r="J6792" t="str">
            <v>9789862613153</v>
          </cell>
          <cell r="K6792">
            <v>2010</v>
          </cell>
          <cell r="L6792" t="str">
            <v>312.9</v>
          </cell>
        </row>
        <row r="6793">
          <cell r="J6793" t="str">
            <v>9789862614563</v>
          </cell>
          <cell r="K6793">
            <v>2010</v>
          </cell>
          <cell r="L6793" t="str">
            <v>588</v>
          </cell>
        </row>
        <row r="6794">
          <cell r="J6794" t="str">
            <v>9789862612941</v>
          </cell>
          <cell r="K6794">
            <v>2010</v>
          </cell>
          <cell r="L6794" t="str">
            <v>805.1</v>
          </cell>
        </row>
        <row r="6795">
          <cell r="J6795" t="str">
            <v>9789862614914</v>
          </cell>
          <cell r="K6795">
            <v>2010</v>
          </cell>
          <cell r="L6795" t="str">
            <v>802.7022</v>
          </cell>
        </row>
        <row r="6796">
          <cell r="J6796" t="str">
            <v>9789862614716</v>
          </cell>
          <cell r="K6796">
            <v>2010</v>
          </cell>
          <cell r="L6796" t="str">
            <v>523.12</v>
          </cell>
        </row>
        <row r="6797">
          <cell r="J6797" t="str">
            <v>9789862613696</v>
          </cell>
          <cell r="K6797">
            <v>2010</v>
          </cell>
          <cell r="L6797" t="str">
            <v>805.189</v>
          </cell>
        </row>
        <row r="6798">
          <cell r="J6798" t="str">
            <v>9789862615003</v>
          </cell>
          <cell r="K6798">
            <v>2010</v>
          </cell>
          <cell r="L6798" t="str">
            <v>586.51</v>
          </cell>
        </row>
        <row r="6799">
          <cell r="J6799" t="str">
            <v>9789861954363</v>
          </cell>
          <cell r="K6799">
            <v>2010</v>
          </cell>
          <cell r="L6799" t="str">
            <v>448.873</v>
          </cell>
        </row>
        <row r="6800">
          <cell r="J6800" t="str">
            <v>9789862611616</v>
          </cell>
          <cell r="K6800">
            <v>2010</v>
          </cell>
          <cell r="L6800" t="str">
            <v>805.1</v>
          </cell>
        </row>
        <row r="6801">
          <cell r="J6801" t="str">
            <v>9789862614464</v>
          </cell>
          <cell r="K6801">
            <v>2010</v>
          </cell>
          <cell r="L6801" t="str">
            <v>528.3</v>
          </cell>
        </row>
        <row r="6802">
          <cell r="J6802" t="str">
            <v>9789576966712</v>
          </cell>
          <cell r="K6802">
            <v>2010</v>
          </cell>
          <cell r="L6802" t="str">
            <v>524.32</v>
          </cell>
        </row>
        <row r="6803">
          <cell r="J6803" t="str">
            <v>9789576966729</v>
          </cell>
          <cell r="K6803">
            <v>2010</v>
          </cell>
          <cell r="L6803" t="str">
            <v>524.32</v>
          </cell>
        </row>
        <row r="6804">
          <cell r="J6804" t="str">
            <v>9789866789656</v>
          </cell>
          <cell r="K6804">
            <v>2010</v>
          </cell>
          <cell r="L6804" t="str">
            <v>544.33</v>
          </cell>
        </row>
        <row r="6805">
          <cell r="J6805" t="str">
            <v>9789866789793</v>
          </cell>
          <cell r="K6805">
            <v>2010</v>
          </cell>
          <cell r="L6805" t="str">
            <v>442.67</v>
          </cell>
        </row>
        <row r="6806">
          <cell r="J6806" t="str">
            <v>9789866789748</v>
          </cell>
          <cell r="K6806">
            <v>2010</v>
          </cell>
          <cell r="L6806" t="str">
            <v>733.9</v>
          </cell>
        </row>
        <row r="6807">
          <cell r="J6807" t="str">
            <v>9789866789786</v>
          </cell>
          <cell r="K6807">
            <v>2010</v>
          </cell>
          <cell r="L6807" t="str">
            <v>987.85</v>
          </cell>
        </row>
        <row r="6808">
          <cell r="J6808" t="str">
            <v>9789866789915</v>
          </cell>
          <cell r="K6808">
            <v>2010</v>
          </cell>
          <cell r="L6808" t="str">
            <v>783.3886</v>
          </cell>
        </row>
        <row r="6809">
          <cell r="J6809" t="str">
            <v>9789866789922</v>
          </cell>
          <cell r="K6809">
            <v>2010</v>
          </cell>
          <cell r="L6809" t="str">
            <v>783.3886</v>
          </cell>
        </row>
        <row r="6810">
          <cell r="J6810" t="str">
            <v>9789861840079</v>
          </cell>
          <cell r="K6810">
            <v>2010</v>
          </cell>
          <cell r="L6810" t="str">
            <v>805.18</v>
          </cell>
        </row>
        <row r="6811">
          <cell r="J6811" t="str">
            <v>9789861846842</v>
          </cell>
          <cell r="K6811">
            <v>2010</v>
          </cell>
          <cell r="L6811" t="str">
            <v>805.18</v>
          </cell>
        </row>
        <row r="6812">
          <cell r="J6812" t="str">
            <v>9789861846811</v>
          </cell>
          <cell r="K6812">
            <v>2010</v>
          </cell>
          <cell r="L6812" t="str">
            <v>805.18</v>
          </cell>
        </row>
        <row r="6813">
          <cell r="J6813" t="str">
            <v>9789861847825</v>
          </cell>
          <cell r="K6813">
            <v>2010</v>
          </cell>
          <cell r="L6813" t="str">
            <v>805.18</v>
          </cell>
        </row>
        <row r="6814">
          <cell r="J6814" t="str">
            <v>9789861847405</v>
          </cell>
          <cell r="K6814">
            <v>2010</v>
          </cell>
          <cell r="L6814" t="str">
            <v>803.169</v>
          </cell>
        </row>
        <row r="6815">
          <cell r="J6815" t="str">
            <v>9789861847412</v>
          </cell>
          <cell r="K6815">
            <v>2010</v>
          </cell>
          <cell r="L6815" t="str">
            <v>803.169</v>
          </cell>
        </row>
        <row r="6816">
          <cell r="J6816" t="str">
            <v>9789861847429</v>
          </cell>
          <cell r="K6816">
            <v>2010</v>
          </cell>
          <cell r="L6816" t="str">
            <v>803.169</v>
          </cell>
        </row>
        <row r="6817">
          <cell r="J6817" t="str">
            <v>9789861846927</v>
          </cell>
          <cell r="K6817">
            <v>2010</v>
          </cell>
          <cell r="L6817" t="str">
            <v>803.188</v>
          </cell>
        </row>
        <row r="6818">
          <cell r="J6818" t="str">
            <v>9789861847269</v>
          </cell>
          <cell r="K6818">
            <v>2010</v>
          </cell>
          <cell r="L6818" t="str">
            <v>803.165</v>
          </cell>
        </row>
        <row r="6819">
          <cell r="J6819" t="str">
            <v>9789861847276</v>
          </cell>
          <cell r="K6819">
            <v>2010</v>
          </cell>
          <cell r="L6819" t="str">
            <v>805.165</v>
          </cell>
        </row>
        <row r="6820">
          <cell r="J6820" t="str">
            <v>9789866963339</v>
          </cell>
          <cell r="K6820">
            <v>2010</v>
          </cell>
          <cell r="L6820" t="str">
            <v>523.318</v>
          </cell>
        </row>
        <row r="6821">
          <cell r="J6821" t="str">
            <v>9789866963346</v>
          </cell>
          <cell r="K6821">
            <v>2010</v>
          </cell>
          <cell r="L6821" t="str">
            <v>523.318</v>
          </cell>
        </row>
        <row r="6822">
          <cell r="J6822" t="str">
            <v>9789866963353</v>
          </cell>
          <cell r="K6822">
            <v>2010</v>
          </cell>
          <cell r="L6822" t="str">
            <v>873.4332</v>
          </cell>
        </row>
        <row r="6823">
          <cell r="J6823" t="str">
            <v>9789866963360</v>
          </cell>
          <cell r="K6823">
            <v>2010</v>
          </cell>
          <cell r="L6823" t="str">
            <v>874.59</v>
          </cell>
        </row>
        <row r="6824">
          <cell r="J6824" t="str">
            <v>9789866963377</v>
          </cell>
          <cell r="K6824">
            <v>2010</v>
          </cell>
          <cell r="L6824" t="str">
            <v>885.359</v>
          </cell>
        </row>
        <row r="6825">
          <cell r="J6825" t="str">
            <v>9789866963384</v>
          </cell>
          <cell r="K6825">
            <v>2010</v>
          </cell>
          <cell r="L6825" t="str">
            <v>874.59</v>
          </cell>
        </row>
        <row r="6826">
          <cell r="J6826" t="str">
            <v>9789866963391</v>
          </cell>
          <cell r="K6826">
            <v>2010</v>
          </cell>
          <cell r="L6826" t="str">
            <v>881.559</v>
          </cell>
        </row>
        <row r="6827">
          <cell r="J6827" t="str">
            <v>9789866963407</v>
          </cell>
          <cell r="K6827">
            <v>2010</v>
          </cell>
          <cell r="L6827" t="str">
            <v>874.59</v>
          </cell>
        </row>
        <row r="6828">
          <cell r="J6828" t="str">
            <v>9789866963414</v>
          </cell>
          <cell r="K6828">
            <v>2010</v>
          </cell>
          <cell r="L6828" t="str">
            <v>873.59</v>
          </cell>
        </row>
        <row r="6829">
          <cell r="J6829" t="str">
            <v>9789861846736</v>
          </cell>
          <cell r="K6829">
            <v>2010</v>
          </cell>
          <cell r="L6829" t="str">
            <v>805.1892</v>
          </cell>
        </row>
        <row r="6830">
          <cell r="J6830" t="str">
            <v>9789861847610</v>
          </cell>
          <cell r="K6830">
            <v>2010</v>
          </cell>
          <cell r="L6830" t="str">
            <v>805.188</v>
          </cell>
        </row>
        <row r="6831">
          <cell r="J6831" t="str">
            <v>9789861847627</v>
          </cell>
          <cell r="K6831">
            <v>2010</v>
          </cell>
          <cell r="L6831" t="str">
            <v>805.188</v>
          </cell>
        </row>
        <row r="6832">
          <cell r="J6832" t="str">
            <v>9789861972558</v>
          </cell>
          <cell r="K6832">
            <v>2010</v>
          </cell>
          <cell r="L6832" t="str">
            <v>177.2</v>
          </cell>
        </row>
        <row r="6833">
          <cell r="J6833" t="str">
            <v>9789861972855</v>
          </cell>
          <cell r="K6833">
            <v>2010</v>
          </cell>
          <cell r="L6833" t="str">
            <v>494.35</v>
          </cell>
        </row>
        <row r="6834">
          <cell r="J6834" t="str">
            <v>9789861972879</v>
          </cell>
          <cell r="K6834">
            <v>2010</v>
          </cell>
          <cell r="L6834" t="str">
            <v>176.4</v>
          </cell>
        </row>
        <row r="6835">
          <cell r="J6835" t="str">
            <v>9789861973067</v>
          </cell>
          <cell r="K6835">
            <v>2010</v>
          </cell>
          <cell r="L6835" t="str">
            <v>494.35</v>
          </cell>
        </row>
        <row r="6836">
          <cell r="J6836" t="str">
            <v>9789861972527</v>
          </cell>
          <cell r="K6836">
            <v>2010</v>
          </cell>
          <cell r="L6836" t="str">
            <v>857.7</v>
          </cell>
        </row>
        <row r="6837">
          <cell r="J6837" t="str">
            <v>9789861972534</v>
          </cell>
          <cell r="K6837">
            <v>2010</v>
          </cell>
          <cell r="L6837" t="str">
            <v>857.7</v>
          </cell>
        </row>
        <row r="6838">
          <cell r="J6838" t="str">
            <v>9789861972565</v>
          </cell>
          <cell r="K6838">
            <v>2010</v>
          </cell>
          <cell r="L6838" t="str">
            <v>857.7</v>
          </cell>
        </row>
        <row r="6839">
          <cell r="J6839" t="str">
            <v>9789861972510</v>
          </cell>
          <cell r="K6839">
            <v>2010</v>
          </cell>
          <cell r="L6839" t="str">
            <v>857.7</v>
          </cell>
        </row>
        <row r="6840">
          <cell r="J6840" t="str">
            <v>9789861972695</v>
          </cell>
          <cell r="K6840">
            <v>2010</v>
          </cell>
          <cell r="L6840" t="str">
            <v>857.7</v>
          </cell>
        </row>
        <row r="6841">
          <cell r="J6841" t="str">
            <v>9789861972541</v>
          </cell>
          <cell r="K6841">
            <v>2010</v>
          </cell>
          <cell r="L6841" t="str">
            <v>815.94</v>
          </cell>
        </row>
        <row r="6842">
          <cell r="J6842" t="str">
            <v>9789861972404</v>
          </cell>
          <cell r="K6842">
            <v>2010</v>
          </cell>
          <cell r="L6842" t="str">
            <v>494.35</v>
          </cell>
        </row>
        <row r="6843">
          <cell r="J6843" t="str">
            <v>9789861972435</v>
          </cell>
          <cell r="K6843">
            <v>2010</v>
          </cell>
          <cell r="L6843" t="str">
            <v>192.1</v>
          </cell>
        </row>
        <row r="6844">
          <cell r="J6844" t="str">
            <v>9789861972763</v>
          </cell>
          <cell r="K6844">
            <v>2010</v>
          </cell>
          <cell r="L6844" t="str">
            <v>494.35</v>
          </cell>
        </row>
        <row r="6845">
          <cell r="J6845" t="str">
            <v>9789861972831</v>
          </cell>
          <cell r="K6845">
            <v>2010</v>
          </cell>
          <cell r="L6845" t="str">
            <v>177.2</v>
          </cell>
        </row>
        <row r="6846">
          <cell r="J6846" t="str">
            <v>9789861972909</v>
          </cell>
          <cell r="K6846">
            <v>2010</v>
          </cell>
          <cell r="L6846" t="str">
            <v>177.2</v>
          </cell>
        </row>
        <row r="6847">
          <cell r="J6847" t="str">
            <v>9789861973012</v>
          </cell>
          <cell r="K6847">
            <v>2010</v>
          </cell>
          <cell r="L6847" t="str">
            <v>177.2</v>
          </cell>
        </row>
        <row r="6848">
          <cell r="J6848" t="str">
            <v>9789861972725</v>
          </cell>
          <cell r="K6848">
            <v>2010</v>
          </cell>
          <cell r="L6848" t="str">
            <v>494.35</v>
          </cell>
        </row>
        <row r="6849">
          <cell r="J6849" t="str">
            <v>9789861972787</v>
          </cell>
          <cell r="K6849">
            <v>2010</v>
          </cell>
          <cell r="L6849" t="str">
            <v>494.35</v>
          </cell>
        </row>
        <row r="6850">
          <cell r="J6850" t="str">
            <v>9789861972992</v>
          </cell>
          <cell r="K6850">
            <v>2010</v>
          </cell>
          <cell r="L6850" t="str">
            <v>494.35</v>
          </cell>
        </row>
        <row r="6851">
          <cell r="J6851" t="str">
            <v>9789861972824</v>
          </cell>
          <cell r="K6851">
            <v>2010</v>
          </cell>
          <cell r="L6851" t="str">
            <v>177.2</v>
          </cell>
        </row>
        <row r="6852">
          <cell r="J6852" t="str">
            <v>9789861972893</v>
          </cell>
          <cell r="K6852">
            <v>2010</v>
          </cell>
          <cell r="L6852" t="str">
            <v>177.2</v>
          </cell>
        </row>
        <row r="6853">
          <cell r="J6853" t="str">
            <v>9789861972848</v>
          </cell>
          <cell r="K6853">
            <v>2010</v>
          </cell>
          <cell r="L6853" t="str">
            <v>177.2</v>
          </cell>
        </row>
        <row r="6854">
          <cell r="J6854" t="str">
            <v>9789861972572</v>
          </cell>
          <cell r="K6854">
            <v>2010</v>
          </cell>
          <cell r="L6854" t="str">
            <v>415.9511</v>
          </cell>
        </row>
        <row r="6855">
          <cell r="J6855" t="str">
            <v>9789861972299</v>
          </cell>
          <cell r="K6855">
            <v>2010</v>
          </cell>
          <cell r="L6855" t="str">
            <v>805.162</v>
          </cell>
        </row>
        <row r="6856">
          <cell r="J6856" t="str">
            <v>9789861972282</v>
          </cell>
          <cell r="K6856">
            <v>2010</v>
          </cell>
          <cell r="L6856" t="str">
            <v>805.165</v>
          </cell>
        </row>
        <row r="6857">
          <cell r="J6857" t="str">
            <v>9789861972664</v>
          </cell>
          <cell r="K6857">
            <v>2010</v>
          </cell>
          <cell r="L6857" t="str">
            <v>805.17</v>
          </cell>
        </row>
        <row r="6858">
          <cell r="J6858" t="str">
            <v>9789861972701</v>
          </cell>
          <cell r="K6858">
            <v>2010</v>
          </cell>
          <cell r="L6858" t="str">
            <v>805.179</v>
          </cell>
        </row>
        <row r="6859">
          <cell r="J6859" t="str">
            <v>9789861972459</v>
          </cell>
          <cell r="K6859">
            <v>2010</v>
          </cell>
          <cell r="L6859" t="str">
            <v>805.16</v>
          </cell>
        </row>
        <row r="6860">
          <cell r="J6860" t="str">
            <v>9789861972657</v>
          </cell>
          <cell r="K6860">
            <v>2010</v>
          </cell>
          <cell r="L6860" t="str">
            <v>805.169</v>
          </cell>
        </row>
        <row r="6861">
          <cell r="J6861" t="str">
            <v>9789861972619</v>
          </cell>
          <cell r="K6861">
            <v>2010</v>
          </cell>
          <cell r="L6861" t="str">
            <v>805.18</v>
          </cell>
        </row>
        <row r="6862">
          <cell r="J6862" t="str">
            <v>9789861972589</v>
          </cell>
          <cell r="K6862">
            <v>2010</v>
          </cell>
          <cell r="L6862" t="str">
            <v>805.16</v>
          </cell>
        </row>
        <row r="6863">
          <cell r="J6863" t="str">
            <v>9789861972626</v>
          </cell>
          <cell r="K6863">
            <v>2010</v>
          </cell>
          <cell r="L6863" t="str">
            <v>805.1892</v>
          </cell>
        </row>
        <row r="6864">
          <cell r="J6864" t="str">
            <v>9789861972503</v>
          </cell>
          <cell r="K6864">
            <v>2010</v>
          </cell>
          <cell r="L6864" t="str">
            <v>781</v>
          </cell>
        </row>
        <row r="6865">
          <cell r="J6865" t="str">
            <v>9789861972305</v>
          </cell>
          <cell r="K6865">
            <v>2010</v>
          </cell>
          <cell r="L6865" t="str">
            <v>803.188</v>
          </cell>
        </row>
        <row r="6866">
          <cell r="J6866" t="str">
            <v>9789861972947</v>
          </cell>
          <cell r="K6866">
            <v>2010</v>
          </cell>
          <cell r="L6866" t="str">
            <v>293.3</v>
          </cell>
        </row>
        <row r="6867">
          <cell r="J6867" t="str">
            <v>9789861972428</v>
          </cell>
          <cell r="K6867">
            <v>2010</v>
          </cell>
          <cell r="L6867" t="str">
            <v>192.32</v>
          </cell>
        </row>
        <row r="6868">
          <cell r="J6868" t="str">
            <v>9789861972602</v>
          </cell>
          <cell r="K6868">
            <v>2010</v>
          </cell>
          <cell r="L6868" t="str">
            <v>192.32</v>
          </cell>
        </row>
        <row r="6869">
          <cell r="J6869" t="str">
            <v>9789861973029</v>
          </cell>
          <cell r="K6869">
            <v>2010</v>
          </cell>
          <cell r="L6869" t="str">
            <v>192.32</v>
          </cell>
        </row>
        <row r="6870">
          <cell r="J6870" t="str">
            <v>9789861973098</v>
          </cell>
          <cell r="K6870">
            <v>2010</v>
          </cell>
          <cell r="L6870" t="str">
            <v>192.32</v>
          </cell>
        </row>
        <row r="6871">
          <cell r="J6871" t="str">
            <v>9789861972633</v>
          </cell>
          <cell r="K6871">
            <v>2010</v>
          </cell>
          <cell r="L6871" t="str">
            <v>857.7</v>
          </cell>
        </row>
        <row r="6872">
          <cell r="J6872" t="str">
            <v>9789861972916</v>
          </cell>
          <cell r="K6872">
            <v>2010</v>
          </cell>
          <cell r="L6872" t="str">
            <v>857.7</v>
          </cell>
        </row>
        <row r="6873">
          <cell r="J6873" t="str">
            <v>9789861972978</v>
          </cell>
          <cell r="K6873">
            <v>2010</v>
          </cell>
          <cell r="L6873" t="str">
            <v>857.7</v>
          </cell>
        </row>
        <row r="6874">
          <cell r="J6874" t="str">
            <v>9789861972640</v>
          </cell>
          <cell r="K6874">
            <v>2010</v>
          </cell>
          <cell r="L6874" t="str">
            <v>781.052</v>
          </cell>
        </row>
        <row r="6875">
          <cell r="J6875" t="str">
            <v>9789861973005</v>
          </cell>
          <cell r="K6875">
            <v>2010</v>
          </cell>
          <cell r="L6875" t="str">
            <v>272.92</v>
          </cell>
        </row>
        <row r="6876">
          <cell r="J6876" t="str">
            <v>9789861972688</v>
          </cell>
          <cell r="K6876">
            <v>2010</v>
          </cell>
          <cell r="L6876" t="str">
            <v>544.37</v>
          </cell>
        </row>
        <row r="6877">
          <cell r="J6877" t="str">
            <v>9789861973241</v>
          </cell>
          <cell r="K6877">
            <v>2010</v>
          </cell>
          <cell r="L6877" t="str">
            <v>805.188</v>
          </cell>
        </row>
        <row r="6878">
          <cell r="J6878" t="str">
            <v>9789861973142</v>
          </cell>
          <cell r="K6878">
            <v>2010</v>
          </cell>
          <cell r="L6878" t="str">
            <v>427.1</v>
          </cell>
        </row>
        <row r="6879">
          <cell r="J6879" t="str">
            <v>9789861973159</v>
          </cell>
          <cell r="K6879">
            <v>2010</v>
          </cell>
          <cell r="L6879" t="str">
            <v>494.35</v>
          </cell>
        </row>
        <row r="6880">
          <cell r="J6880" t="str">
            <v>9789861973203</v>
          </cell>
          <cell r="K6880">
            <v>2010</v>
          </cell>
          <cell r="L6880" t="str">
            <v>177.2</v>
          </cell>
        </row>
        <row r="6881">
          <cell r="J6881" t="str">
            <v>9789861973234</v>
          </cell>
          <cell r="K6881">
            <v>2010</v>
          </cell>
          <cell r="L6881" t="str">
            <v>856.9</v>
          </cell>
        </row>
        <row r="6882">
          <cell r="J6882" t="str">
            <v>9789861972015</v>
          </cell>
          <cell r="K6882">
            <v>2010</v>
          </cell>
          <cell r="L6882" t="str">
            <v>972.1</v>
          </cell>
        </row>
        <row r="6883">
          <cell r="J6883" t="str">
            <v>9789866260001</v>
          </cell>
          <cell r="K6883">
            <v>2010</v>
          </cell>
          <cell r="L6883" t="str">
            <v>176.52</v>
          </cell>
        </row>
        <row r="6884">
          <cell r="J6884" t="str">
            <v>9789866260049</v>
          </cell>
          <cell r="K6884">
            <v>2010</v>
          </cell>
          <cell r="L6884" t="str">
            <v>176.52</v>
          </cell>
        </row>
        <row r="6885">
          <cell r="J6885" t="str">
            <v>9789866260018</v>
          </cell>
          <cell r="K6885">
            <v>2010</v>
          </cell>
          <cell r="L6885" t="str">
            <v>528.2</v>
          </cell>
        </row>
        <row r="6886">
          <cell r="J6886" t="str">
            <v>9789866838972</v>
          </cell>
          <cell r="K6886">
            <v>2010</v>
          </cell>
          <cell r="L6886" t="str">
            <v>910.9943</v>
          </cell>
        </row>
        <row r="6887">
          <cell r="J6887" t="str">
            <v>9789866838989</v>
          </cell>
          <cell r="K6887">
            <v>2010</v>
          </cell>
          <cell r="L6887" t="str">
            <v>910.99444</v>
          </cell>
        </row>
        <row r="6888">
          <cell r="J6888" t="str">
            <v>9789866260025</v>
          </cell>
          <cell r="K6888">
            <v>2010</v>
          </cell>
          <cell r="L6888" t="str">
            <v>784.58</v>
          </cell>
        </row>
        <row r="6889">
          <cell r="J6889" t="str">
            <v>9789866260032</v>
          </cell>
          <cell r="K6889">
            <v>2010</v>
          </cell>
          <cell r="L6889" t="str">
            <v>785.27</v>
          </cell>
        </row>
        <row r="6890">
          <cell r="J6890" t="str">
            <v>9789866260056</v>
          </cell>
          <cell r="K6890">
            <v>2010</v>
          </cell>
          <cell r="L6890" t="str">
            <v>785.28</v>
          </cell>
        </row>
        <row r="6891">
          <cell r="J6891" t="str">
            <v>9789866260070</v>
          </cell>
          <cell r="K6891">
            <v>2010</v>
          </cell>
          <cell r="L6891" t="str">
            <v>940.99472</v>
          </cell>
        </row>
        <row r="6892">
          <cell r="J6892" t="str">
            <v>9789866260100</v>
          </cell>
          <cell r="K6892">
            <v>2010</v>
          </cell>
          <cell r="L6892" t="str">
            <v>784.58</v>
          </cell>
        </row>
        <row r="6893">
          <cell r="J6893" t="str">
            <v>9789866260148</v>
          </cell>
          <cell r="K6893">
            <v>2010</v>
          </cell>
          <cell r="L6893" t="str">
            <v>910.99441</v>
          </cell>
        </row>
        <row r="6894">
          <cell r="J6894" t="str">
            <v>9789866838965</v>
          </cell>
          <cell r="K6894">
            <v>2010</v>
          </cell>
          <cell r="L6894" t="str">
            <v>445.99</v>
          </cell>
        </row>
        <row r="6895">
          <cell r="J6895" t="str">
            <v>9789866260063</v>
          </cell>
          <cell r="K6895">
            <v>2010</v>
          </cell>
          <cell r="L6895" t="str">
            <v>350</v>
          </cell>
        </row>
        <row r="6896">
          <cell r="J6896" t="str">
            <v>9789866260209</v>
          </cell>
          <cell r="K6896">
            <v>2010</v>
          </cell>
          <cell r="L6896" t="str">
            <v>785.28</v>
          </cell>
        </row>
        <row r="6897">
          <cell r="J6897" t="str">
            <v>9789866260186</v>
          </cell>
          <cell r="K6897">
            <v>2010</v>
          </cell>
          <cell r="L6897" t="str">
            <v>784.18</v>
          </cell>
        </row>
        <row r="6898">
          <cell r="J6898" t="str">
            <v>9789866260162</v>
          </cell>
          <cell r="K6898">
            <v>2010</v>
          </cell>
          <cell r="L6898" t="str">
            <v>527.59</v>
          </cell>
        </row>
        <row r="6899">
          <cell r="J6899" t="str">
            <v>9789866260179</v>
          </cell>
          <cell r="K6899">
            <v>2010</v>
          </cell>
          <cell r="L6899" t="str">
            <v>859.6</v>
          </cell>
        </row>
        <row r="6900">
          <cell r="J6900" t="str">
            <v>9789866260230</v>
          </cell>
          <cell r="K6900">
            <v>2010</v>
          </cell>
          <cell r="L6900" t="str">
            <v>859.6</v>
          </cell>
        </row>
        <row r="6901">
          <cell r="J6901" t="str">
            <v>9789866260193</v>
          </cell>
          <cell r="K6901">
            <v>2010</v>
          </cell>
          <cell r="L6901" t="str">
            <v>859.6</v>
          </cell>
        </row>
        <row r="6902">
          <cell r="J6902" t="str">
            <v>9789866260223</v>
          </cell>
          <cell r="K6902">
            <v>2010</v>
          </cell>
          <cell r="L6902" t="str">
            <v>940.99461</v>
          </cell>
        </row>
        <row r="6903">
          <cell r="J6903" t="str">
            <v>9789866260216</v>
          </cell>
          <cell r="K6903">
            <v>2010</v>
          </cell>
          <cell r="L6903" t="str">
            <v>170</v>
          </cell>
        </row>
        <row r="6904">
          <cell r="J6904" t="str">
            <v>9789866260247</v>
          </cell>
          <cell r="K6904">
            <v>2010</v>
          </cell>
          <cell r="L6904" t="str">
            <v>940</v>
          </cell>
        </row>
        <row r="6905">
          <cell r="J6905" t="str">
            <v>9789866260254</v>
          </cell>
          <cell r="K6905">
            <v>2010</v>
          </cell>
          <cell r="L6905" t="str">
            <v>367.28</v>
          </cell>
        </row>
        <row r="6906">
          <cell r="J6906" t="str">
            <v>9789866260261</v>
          </cell>
          <cell r="K6906">
            <v>2010</v>
          </cell>
          <cell r="L6906" t="str">
            <v>859.6</v>
          </cell>
        </row>
        <row r="6907">
          <cell r="J6907" t="str">
            <v>9789866260155</v>
          </cell>
          <cell r="K6907">
            <v>2010</v>
          </cell>
          <cell r="L6907" t="str">
            <v>859.6</v>
          </cell>
        </row>
        <row r="6908">
          <cell r="J6908" t="str">
            <v>9789866260131</v>
          </cell>
          <cell r="K6908">
            <v>2010</v>
          </cell>
          <cell r="L6908" t="str">
            <v>857.7</v>
          </cell>
        </row>
        <row r="6909">
          <cell r="J6909" t="str">
            <v>9789866260087</v>
          </cell>
          <cell r="K6909">
            <v>2010</v>
          </cell>
          <cell r="L6909" t="str">
            <v>859.6</v>
          </cell>
        </row>
        <row r="6910">
          <cell r="J6910" t="str">
            <v>9789866260094</v>
          </cell>
          <cell r="K6910">
            <v>2010</v>
          </cell>
          <cell r="L6910" t="str">
            <v>859.6</v>
          </cell>
        </row>
        <row r="6911">
          <cell r="J6911" t="str">
            <v>9789866260124</v>
          </cell>
          <cell r="K6911">
            <v>2010</v>
          </cell>
          <cell r="L6911" t="str">
            <v>859.6</v>
          </cell>
        </row>
        <row r="6912">
          <cell r="J6912" t="str">
            <v>9789576689093</v>
          </cell>
          <cell r="K6912">
            <v>2010</v>
          </cell>
          <cell r="L6912" t="str">
            <v>213.4</v>
          </cell>
        </row>
        <row r="6913">
          <cell r="J6913" t="str">
            <v>9789576689130</v>
          </cell>
          <cell r="K6913">
            <v>2010</v>
          </cell>
          <cell r="L6913" t="str">
            <v>820.9108</v>
          </cell>
        </row>
        <row r="6914">
          <cell r="J6914" t="str">
            <v>9789576689154</v>
          </cell>
          <cell r="K6914">
            <v>2010</v>
          </cell>
          <cell r="L6914" t="str">
            <v>982.07</v>
          </cell>
        </row>
        <row r="6915">
          <cell r="J6915" t="str">
            <v>9789576689147</v>
          </cell>
          <cell r="K6915">
            <v>2010</v>
          </cell>
          <cell r="L6915" t="str">
            <v>982.07</v>
          </cell>
        </row>
        <row r="6916">
          <cell r="J6916" t="str">
            <v>9789576689208</v>
          </cell>
          <cell r="K6916">
            <v>2010</v>
          </cell>
          <cell r="L6916" t="str">
            <v>238</v>
          </cell>
        </row>
        <row r="6917">
          <cell r="J6917" t="str">
            <v>9789576689284</v>
          </cell>
          <cell r="K6917">
            <v>2010</v>
          </cell>
          <cell r="L6917" t="str">
            <v>782.8516</v>
          </cell>
        </row>
        <row r="6918">
          <cell r="J6918" t="str">
            <v>9789576689239</v>
          </cell>
          <cell r="K6918">
            <v>2010</v>
          </cell>
          <cell r="L6918" t="str">
            <v>844.15</v>
          </cell>
        </row>
        <row r="6919">
          <cell r="J6919" t="str">
            <v>9789576689185</v>
          </cell>
          <cell r="K6919">
            <v>2010</v>
          </cell>
          <cell r="L6919" t="str">
            <v>271.9</v>
          </cell>
        </row>
        <row r="6920">
          <cell r="J6920" t="str">
            <v>9789576689161</v>
          </cell>
          <cell r="K6920">
            <v>2010</v>
          </cell>
          <cell r="L6920" t="str">
            <v>224.515</v>
          </cell>
        </row>
        <row r="6921">
          <cell r="J6921" t="str">
            <v>9789576689192</v>
          </cell>
          <cell r="K6921">
            <v>2010</v>
          </cell>
          <cell r="L6921" t="str">
            <v>220.9204</v>
          </cell>
        </row>
        <row r="6922">
          <cell r="J6922" t="str">
            <v>9789576689291</v>
          </cell>
          <cell r="K6922">
            <v>2010</v>
          </cell>
          <cell r="L6922" t="str">
            <v>820.7</v>
          </cell>
        </row>
        <row r="6923">
          <cell r="J6923" t="str">
            <v>9789576689178</v>
          </cell>
          <cell r="K6923">
            <v>2010</v>
          </cell>
          <cell r="L6923" t="str">
            <v>121</v>
          </cell>
        </row>
        <row r="6924">
          <cell r="J6924" t="str">
            <v>9789576689086</v>
          </cell>
          <cell r="K6924">
            <v>2010</v>
          </cell>
          <cell r="L6924" t="str">
            <v>821.5</v>
          </cell>
        </row>
        <row r="6925">
          <cell r="J6925" t="str">
            <v>9789576689215</v>
          </cell>
          <cell r="K6925">
            <v>2010</v>
          </cell>
          <cell r="L6925" t="str">
            <v>272.21</v>
          </cell>
        </row>
        <row r="6926">
          <cell r="J6926" t="str">
            <v>9789576689277</v>
          </cell>
          <cell r="K6926">
            <v>2010</v>
          </cell>
          <cell r="L6926" t="str">
            <v>528.992</v>
          </cell>
        </row>
        <row r="6927">
          <cell r="J6927" t="str">
            <v>9789576689260</v>
          </cell>
          <cell r="K6927">
            <v>2010</v>
          </cell>
          <cell r="L6927" t="str">
            <v>991.9092</v>
          </cell>
        </row>
        <row r="6928">
          <cell r="J6928" t="str">
            <v>9789576689123</v>
          </cell>
          <cell r="K6928">
            <v>2010</v>
          </cell>
          <cell r="L6928" t="str">
            <v>863.82</v>
          </cell>
        </row>
        <row r="6929">
          <cell r="J6929" t="str">
            <v>9789575089894</v>
          </cell>
          <cell r="K6929">
            <v>2010</v>
          </cell>
          <cell r="L6929" t="str">
            <v>078</v>
          </cell>
        </row>
        <row r="6930">
          <cell r="J6930" t="str">
            <v>9789862390467</v>
          </cell>
          <cell r="K6930">
            <v>2010</v>
          </cell>
          <cell r="L6930" t="str">
            <v>173.761</v>
          </cell>
        </row>
        <row r="6931">
          <cell r="J6931" t="str">
            <v>9789862390450</v>
          </cell>
          <cell r="K6931">
            <v>2010</v>
          </cell>
          <cell r="L6931" t="str">
            <v>803.135</v>
          </cell>
        </row>
        <row r="6932">
          <cell r="J6932" t="str">
            <v>9789862390481</v>
          </cell>
          <cell r="K6932">
            <v>2010</v>
          </cell>
          <cell r="L6932" t="str">
            <v>173.7</v>
          </cell>
        </row>
        <row r="6933">
          <cell r="J6933" t="str">
            <v>9789862390443</v>
          </cell>
          <cell r="K6933">
            <v>2010</v>
          </cell>
          <cell r="L6933" t="str">
            <v>177.2</v>
          </cell>
        </row>
        <row r="6934">
          <cell r="J6934" t="str">
            <v>9789866473654</v>
          </cell>
          <cell r="K6934">
            <v>2010</v>
          </cell>
          <cell r="L6934" t="str">
            <v>857.7</v>
          </cell>
        </row>
        <row r="6935">
          <cell r="J6935" t="str">
            <v>9789866830983</v>
          </cell>
          <cell r="K6935">
            <v>2010</v>
          </cell>
          <cell r="L6935" t="str">
            <v>859.9</v>
          </cell>
        </row>
        <row r="6936">
          <cell r="J6936" t="str">
            <v>9789576012730</v>
          </cell>
          <cell r="K6936">
            <v>2010</v>
          </cell>
          <cell r="L6936" t="str">
            <v>487.83</v>
          </cell>
        </row>
        <row r="6937">
          <cell r="J6937" t="str">
            <v>9789576012747</v>
          </cell>
          <cell r="K6937">
            <v>2010</v>
          </cell>
          <cell r="L6937" t="str">
            <v>481.6041</v>
          </cell>
        </row>
        <row r="6938">
          <cell r="J6938" t="str">
            <v>9789576012723</v>
          </cell>
          <cell r="K6938">
            <v>2010</v>
          </cell>
          <cell r="L6938" t="str">
            <v>437.114026</v>
          </cell>
        </row>
        <row r="6939">
          <cell r="J6939" t="str">
            <v>9789576012716</v>
          </cell>
          <cell r="K6939">
            <v>2010</v>
          </cell>
          <cell r="L6939" t="str">
            <v>437.7</v>
          </cell>
        </row>
        <row r="6940">
          <cell r="J6940" t="str">
            <v>9789576012709</v>
          </cell>
          <cell r="K6940">
            <v>2010</v>
          </cell>
          <cell r="L6940" t="str">
            <v>437.314</v>
          </cell>
        </row>
        <row r="6941">
          <cell r="J6941" t="str">
            <v>9789576010810</v>
          </cell>
          <cell r="K6941">
            <v>2010</v>
          </cell>
          <cell r="L6941" t="str">
            <v>441.3</v>
          </cell>
        </row>
        <row r="6942">
          <cell r="J6942" t="str">
            <v>9789576012778</v>
          </cell>
          <cell r="K6942">
            <v>2010</v>
          </cell>
          <cell r="L6942" t="str">
            <v>495.04</v>
          </cell>
        </row>
        <row r="6943">
          <cell r="J6943" t="str">
            <v>9789866244032</v>
          </cell>
          <cell r="K6943">
            <v>2010</v>
          </cell>
          <cell r="L6943" t="str">
            <v>857.7</v>
          </cell>
        </row>
        <row r="6944">
          <cell r="J6944" t="str">
            <v>9789866244261</v>
          </cell>
          <cell r="K6944">
            <v>2010</v>
          </cell>
          <cell r="L6944" t="str">
            <v>857.7</v>
          </cell>
        </row>
        <row r="6945">
          <cell r="J6945" t="str">
            <v>9789577396860</v>
          </cell>
          <cell r="K6945">
            <v>2010</v>
          </cell>
          <cell r="L6945" t="str">
            <v>851.486</v>
          </cell>
        </row>
        <row r="6946">
          <cell r="J6946" t="str">
            <v>9789577396730</v>
          </cell>
          <cell r="K6946">
            <v>2010</v>
          </cell>
          <cell r="L6946" t="str">
            <v>121</v>
          </cell>
        </row>
        <row r="6947">
          <cell r="J6947" t="str">
            <v>9789577396693</v>
          </cell>
          <cell r="K6947">
            <v>2010</v>
          </cell>
          <cell r="L6947" t="str">
            <v>850</v>
          </cell>
        </row>
        <row r="6948">
          <cell r="J6948" t="str">
            <v>9789577396815</v>
          </cell>
          <cell r="K6948">
            <v>2010</v>
          </cell>
          <cell r="L6948" t="str">
            <v>800</v>
          </cell>
        </row>
        <row r="6949">
          <cell r="J6949" t="str">
            <v>9789577396877</v>
          </cell>
          <cell r="K6949">
            <v>2010</v>
          </cell>
          <cell r="L6949" t="str">
            <v>802.707</v>
          </cell>
        </row>
        <row r="6950">
          <cell r="J6950" t="str">
            <v>9789577396747</v>
          </cell>
          <cell r="K6950">
            <v>2010</v>
          </cell>
          <cell r="L6950" t="str">
            <v>121.207</v>
          </cell>
        </row>
        <row r="6951">
          <cell r="J6951" t="str">
            <v>9789577396976</v>
          </cell>
          <cell r="K6951">
            <v>2010</v>
          </cell>
          <cell r="L6951" t="str">
            <v>851.486</v>
          </cell>
        </row>
        <row r="6952">
          <cell r="J6952" t="str">
            <v>9789577396945</v>
          </cell>
          <cell r="K6952">
            <v>2010</v>
          </cell>
          <cell r="L6952" t="str">
            <v>831.86</v>
          </cell>
        </row>
        <row r="6953">
          <cell r="J6953" t="str">
            <v>9789577396792</v>
          </cell>
          <cell r="K6953">
            <v>2010</v>
          </cell>
          <cell r="L6953" t="str">
            <v>783.3886</v>
          </cell>
        </row>
        <row r="6954">
          <cell r="J6954" t="str">
            <v>9789577396778</v>
          </cell>
          <cell r="K6954">
            <v>2010</v>
          </cell>
          <cell r="L6954" t="str">
            <v>863.27</v>
          </cell>
        </row>
        <row r="6955">
          <cell r="J6955" t="str">
            <v>9789577396853</v>
          </cell>
          <cell r="K6955">
            <v>2010</v>
          </cell>
          <cell r="L6955" t="str">
            <v>827.207</v>
          </cell>
        </row>
        <row r="6956">
          <cell r="J6956" t="str">
            <v>9789577396914</v>
          </cell>
          <cell r="K6956">
            <v>2010</v>
          </cell>
          <cell r="L6956" t="str">
            <v>820.76</v>
          </cell>
        </row>
        <row r="6957">
          <cell r="J6957" t="str">
            <v>9789577396983</v>
          </cell>
          <cell r="K6957">
            <v>2010</v>
          </cell>
          <cell r="L6957" t="str">
            <v>820.9504</v>
          </cell>
        </row>
        <row r="6958">
          <cell r="J6958" t="str">
            <v>9789868567191</v>
          </cell>
          <cell r="K6958">
            <v>2010</v>
          </cell>
          <cell r="L6958" t="str">
            <v>910.99</v>
          </cell>
        </row>
        <row r="6959">
          <cell r="J6959" t="str">
            <v>9789866271007</v>
          </cell>
          <cell r="K6959">
            <v>2010</v>
          </cell>
          <cell r="L6959" t="str">
            <v>191.9</v>
          </cell>
        </row>
        <row r="6960">
          <cell r="J6960" t="str">
            <v>9789866271014</v>
          </cell>
          <cell r="K6960">
            <v>2010</v>
          </cell>
          <cell r="L6960" t="str">
            <v>857.1</v>
          </cell>
        </row>
        <row r="6961">
          <cell r="J6961" t="str">
            <v>9789866271045</v>
          </cell>
          <cell r="K6961">
            <v>2010</v>
          </cell>
          <cell r="L6961" t="str">
            <v>121.33</v>
          </cell>
        </row>
        <row r="6962">
          <cell r="J6962" t="str">
            <v>9789866271151</v>
          </cell>
          <cell r="K6962">
            <v>2010</v>
          </cell>
          <cell r="L6962" t="str">
            <v>910.89</v>
          </cell>
        </row>
        <row r="6963">
          <cell r="J6963" t="str">
            <v>9789868567177</v>
          </cell>
          <cell r="K6963">
            <v>2010</v>
          </cell>
          <cell r="L6963" t="str">
            <v>191.9</v>
          </cell>
        </row>
        <row r="6964">
          <cell r="J6964" t="str">
            <v>9789866271182</v>
          </cell>
          <cell r="K6964">
            <v>2010</v>
          </cell>
          <cell r="L6964" t="str">
            <v>415.3</v>
          </cell>
        </row>
        <row r="6965">
          <cell r="J6965" t="str">
            <v>9789866437182</v>
          </cell>
          <cell r="K6965">
            <v>2010</v>
          </cell>
          <cell r="L6965" t="str">
            <v>859.6</v>
          </cell>
        </row>
        <row r="6966">
          <cell r="J6966" t="str">
            <v>9789866437403</v>
          </cell>
          <cell r="K6966">
            <v>2010</v>
          </cell>
          <cell r="L6966" t="str">
            <v>859.6</v>
          </cell>
        </row>
        <row r="6967">
          <cell r="J6967" t="str">
            <v>9789866437304</v>
          </cell>
          <cell r="K6967">
            <v>2010</v>
          </cell>
          <cell r="L6967" t="str">
            <v>859.6</v>
          </cell>
        </row>
        <row r="6968">
          <cell r="J6968" t="str">
            <v>9789866437410</v>
          </cell>
          <cell r="K6968">
            <v>2010</v>
          </cell>
          <cell r="L6968" t="str">
            <v>859.6</v>
          </cell>
        </row>
        <row r="6969">
          <cell r="J6969" t="str">
            <v>9789866437298</v>
          </cell>
          <cell r="K6969">
            <v>2010</v>
          </cell>
          <cell r="L6969" t="str">
            <v>859.6</v>
          </cell>
        </row>
        <row r="6970">
          <cell r="J6970" t="str">
            <v>9789866437397</v>
          </cell>
          <cell r="K6970">
            <v>2010</v>
          </cell>
          <cell r="L6970" t="str">
            <v>859.6</v>
          </cell>
        </row>
        <row r="6971">
          <cell r="J6971" t="str">
            <v>9789866437496</v>
          </cell>
          <cell r="K6971">
            <v>2010</v>
          </cell>
          <cell r="L6971" t="str">
            <v>859.6</v>
          </cell>
        </row>
        <row r="6972">
          <cell r="J6972" t="str">
            <v>9789866437380</v>
          </cell>
          <cell r="K6972">
            <v>2010</v>
          </cell>
          <cell r="L6972" t="str">
            <v>859.6</v>
          </cell>
        </row>
        <row r="6973">
          <cell r="J6973" t="str">
            <v>9789866437489</v>
          </cell>
          <cell r="K6973">
            <v>2010</v>
          </cell>
          <cell r="L6973" t="str">
            <v>859.6</v>
          </cell>
        </row>
        <row r="6974">
          <cell r="J6974" t="str">
            <v>9789867788092</v>
          </cell>
          <cell r="K6974">
            <v>2010</v>
          </cell>
          <cell r="L6974" t="str">
            <v>947.41</v>
          </cell>
        </row>
        <row r="6975">
          <cell r="J6975" t="str">
            <v>9789867788115</v>
          </cell>
          <cell r="K6975">
            <v>2010</v>
          </cell>
          <cell r="L6975" t="str">
            <v>947.41</v>
          </cell>
        </row>
        <row r="6976">
          <cell r="J6976" t="str">
            <v>9789867788146</v>
          </cell>
          <cell r="K6976">
            <v>2010</v>
          </cell>
          <cell r="L6976" t="str">
            <v>947.41</v>
          </cell>
        </row>
        <row r="6977">
          <cell r="J6977" t="str">
            <v>9789867788177</v>
          </cell>
          <cell r="K6977">
            <v>2010</v>
          </cell>
          <cell r="L6977" t="str">
            <v>947.41</v>
          </cell>
        </row>
        <row r="6978">
          <cell r="J6978" t="str">
            <v>9789867788214</v>
          </cell>
          <cell r="K6978">
            <v>2010</v>
          </cell>
          <cell r="L6978" t="str">
            <v>947.41</v>
          </cell>
        </row>
        <row r="6979">
          <cell r="J6979" t="str">
            <v>9789867788238</v>
          </cell>
          <cell r="K6979">
            <v>2010</v>
          </cell>
          <cell r="L6979" t="str">
            <v>947.41</v>
          </cell>
        </row>
        <row r="6980">
          <cell r="J6980" t="str">
            <v>9789867788290</v>
          </cell>
          <cell r="K6980">
            <v>2010</v>
          </cell>
          <cell r="L6980" t="str">
            <v>947.41</v>
          </cell>
        </row>
        <row r="6981">
          <cell r="J6981" t="str">
            <v>9789867788306</v>
          </cell>
          <cell r="K6981">
            <v>2010</v>
          </cell>
          <cell r="L6981" t="str">
            <v>947.41</v>
          </cell>
        </row>
        <row r="6982">
          <cell r="J6982" t="str">
            <v>9789867788337</v>
          </cell>
          <cell r="K6982">
            <v>2010</v>
          </cell>
          <cell r="L6982" t="str">
            <v>947.41</v>
          </cell>
        </row>
        <row r="6983">
          <cell r="J6983" t="str">
            <v>9789866749599</v>
          </cell>
          <cell r="K6983">
            <v>2010</v>
          </cell>
          <cell r="L6983" t="str">
            <v>494.3</v>
          </cell>
        </row>
        <row r="6984">
          <cell r="J6984" t="str">
            <v>9789866437328</v>
          </cell>
          <cell r="K6984">
            <v>2010</v>
          </cell>
          <cell r="L6984" t="str">
            <v>428.82</v>
          </cell>
        </row>
        <row r="6985">
          <cell r="J6985" t="str">
            <v>9789866437311</v>
          </cell>
          <cell r="K6985">
            <v>2010</v>
          </cell>
          <cell r="L6985" t="str">
            <v>428.82</v>
          </cell>
        </row>
        <row r="6986">
          <cell r="J6986" t="str">
            <v>9789867788245</v>
          </cell>
          <cell r="K6986">
            <v>2010</v>
          </cell>
          <cell r="L6986" t="str">
            <v>397.13</v>
          </cell>
        </row>
        <row r="6987">
          <cell r="J6987" t="str">
            <v>9789866437519</v>
          </cell>
          <cell r="K6987">
            <v>2010</v>
          </cell>
          <cell r="L6987" t="str">
            <v>859.6</v>
          </cell>
        </row>
        <row r="6988">
          <cell r="J6988" t="str">
            <v>9789861781532</v>
          </cell>
          <cell r="K6988">
            <v>2010</v>
          </cell>
          <cell r="L6988" t="str">
            <v>857.4523</v>
          </cell>
        </row>
        <row r="6989">
          <cell r="J6989" t="str">
            <v>9789861781594</v>
          </cell>
          <cell r="K6989">
            <v>2010</v>
          </cell>
          <cell r="L6989" t="str">
            <v>782.823</v>
          </cell>
        </row>
        <row r="6990">
          <cell r="J6990" t="str">
            <v>9789861781730</v>
          </cell>
          <cell r="K6990">
            <v>2010</v>
          </cell>
          <cell r="L6990" t="str">
            <v>782.21</v>
          </cell>
        </row>
        <row r="6991">
          <cell r="J6991" t="str">
            <v>9789861781464</v>
          </cell>
          <cell r="K6991">
            <v>2010</v>
          </cell>
          <cell r="L6991" t="str">
            <v>226.65</v>
          </cell>
        </row>
        <row r="6992">
          <cell r="J6992" t="str">
            <v>9789861781563</v>
          </cell>
          <cell r="K6992">
            <v>2010</v>
          </cell>
          <cell r="L6992" t="str">
            <v>563</v>
          </cell>
        </row>
        <row r="6993">
          <cell r="J6993" t="str">
            <v>9789861781556</v>
          </cell>
          <cell r="K6993">
            <v>2010</v>
          </cell>
          <cell r="L6993" t="str">
            <v>294</v>
          </cell>
        </row>
        <row r="6994">
          <cell r="J6994" t="str">
            <v>9789861773391</v>
          </cell>
          <cell r="K6994">
            <v>2010</v>
          </cell>
          <cell r="L6994" t="str">
            <v>525.611</v>
          </cell>
        </row>
        <row r="6995">
          <cell r="J6995" t="str">
            <v>9789861774251</v>
          </cell>
          <cell r="K6995">
            <v>2010</v>
          </cell>
          <cell r="L6995" t="str">
            <v>418.915</v>
          </cell>
        </row>
        <row r="6996">
          <cell r="J6996" t="str">
            <v>9789861781419</v>
          </cell>
          <cell r="K6996">
            <v>2010</v>
          </cell>
          <cell r="L6996" t="str">
            <v>873.57</v>
          </cell>
        </row>
        <row r="6997">
          <cell r="J6997" t="str">
            <v>9789861781587</v>
          </cell>
          <cell r="K6997">
            <v>2010</v>
          </cell>
          <cell r="L6997" t="str">
            <v>876.57</v>
          </cell>
        </row>
        <row r="6998">
          <cell r="J6998" t="str">
            <v>9789861781617</v>
          </cell>
          <cell r="K6998">
            <v>2010</v>
          </cell>
          <cell r="L6998" t="str">
            <v>873.51</v>
          </cell>
        </row>
        <row r="6999">
          <cell r="J6999" t="str">
            <v>9789861781495</v>
          </cell>
          <cell r="K6999">
            <v>2010</v>
          </cell>
          <cell r="L6999" t="str">
            <v>733.21</v>
          </cell>
        </row>
        <row r="7000">
          <cell r="J7000" t="str">
            <v>9789861781624</v>
          </cell>
          <cell r="K7000">
            <v>2010</v>
          </cell>
          <cell r="L7000" t="str">
            <v>909.4</v>
          </cell>
        </row>
        <row r="7001">
          <cell r="J7001" t="str">
            <v>9789861781488</v>
          </cell>
          <cell r="K7001">
            <v>2010</v>
          </cell>
          <cell r="L7001" t="str">
            <v>121.317</v>
          </cell>
        </row>
        <row r="7002">
          <cell r="J7002" t="str">
            <v>9789861773377</v>
          </cell>
          <cell r="K7002">
            <v>2010</v>
          </cell>
          <cell r="L7002" t="str">
            <v>947.5</v>
          </cell>
        </row>
        <row r="7003">
          <cell r="J7003" t="str">
            <v>9789861773728</v>
          </cell>
          <cell r="K7003">
            <v>2010</v>
          </cell>
          <cell r="L7003" t="str">
            <v>913.8</v>
          </cell>
        </row>
        <row r="7004">
          <cell r="J7004" t="str">
            <v>9789861773025</v>
          </cell>
          <cell r="K7004">
            <v>2010</v>
          </cell>
          <cell r="L7004" t="str">
            <v>992.77</v>
          </cell>
        </row>
        <row r="7005">
          <cell r="J7005" t="str">
            <v>9789861773469</v>
          </cell>
          <cell r="K7005">
            <v>2010</v>
          </cell>
          <cell r="L7005" t="str">
            <v>968.107</v>
          </cell>
        </row>
        <row r="7006">
          <cell r="J7006" t="str">
            <v>9789861773698</v>
          </cell>
          <cell r="K7006">
            <v>2010</v>
          </cell>
          <cell r="L7006" t="str">
            <v>733.9</v>
          </cell>
        </row>
        <row r="7007">
          <cell r="J7007" t="str">
            <v>9789861774510</v>
          </cell>
          <cell r="K7007">
            <v>2010</v>
          </cell>
          <cell r="L7007" t="str">
            <v>863.2</v>
          </cell>
        </row>
        <row r="7008">
          <cell r="J7008" t="str">
            <v>9789861774671</v>
          </cell>
          <cell r="K7008">
            <v>2010</v>
          </cell>
          <cell r="L7008" t="str">
            <v>909.933</v>
          </cell>
        </row>
        <row r="7009">
          <cell r="J7009" t="str">
            <v>9789861773438</v>
          </cell>
          <cell r="K7009">
            <v>2010</v>
          </cell>
          <cell r="L7009" t="str">
            <v>375.233</v>
          </cell>
        </row>
        <row r="7010">
          <cell r="J7010" t="str">
            <v>9789861774046</v>
          </cell>
          <cell r="K7010">
            <v>2010</v>
          </cell>
          <cell r="L7010" t="str">
            <v>435.423025</v>
          </cell>
        </row>
        <row r="7011">
          <cell r="J7011" t="str">
            <v>9789861774435</v>
          </cell>
          <cell r="K7011">
            <v>2010</v>
          </cell>
          <cell r="L7011" t="str">
            <v>435.2025</v>
          </cell>
        </row>
        <row r="7012">
          <cell r="J7012" t="str">
            <v>9789861774114</v>
          </cell>
          <cell r="K7012">
            <v>2010</v>
          </cell>
          <cell r="L7012" t="str">
            <v>413.98</v>
          </cell>
        </row>
        <row r="7013">
          <cell r="J7013" t="str">
            <v>9789868524088</v>
          </cell>
          <cell r="K7013">
            <v>2010</v>
          </cell>
          <cell r="L7013" t="str">
            <v>563.5</v>
          </cell>
        </row>
        <row r="7014">
          <cell r="J7014" t="str">
            <v>9789574451685</v>
          </cell>
          <cell r="K7014">
            <v>2010</v>
          </cell>
          <cell r="L7014" t="str">
            <v>873.9</v>
          </cell>
        </row>
        <row r="7015">
          <cell r="J7015" t="str">
            <v>9789574453610</v>
          </cell>
          <cell r="K7015">
            <v>2010</v>
          </cell>
          <cell r="L7015" t="str">
            <v>802.88</v>
          </cell>
        </row>
        <row r="7016">
          <cell r="J7016" t="str">
            <v>9789574453467</v>
          </cell>
          <cell r="K7016">
            <v>2010</v>
          </cell>
          <cell r="L7016" t="str">
            <v>146.79</v>
          </cell>
        </row>
        <row r="7017">
          <cell r="J7017" t="str">
            <v>9789574453962</v>
          </cell>
          <cell r="K7017">
            <v>2010</v>
          </cell>
          <cell r="L7017" t="str">
            <v>987.07</v>
          </cell>
        </row>
        <row r="7018">
          <cell r="J7018" t="str">
            <v>9789574453412</v>
          </cell>
          <cell r="K7018">
            <v>2010</v>
          </cell>
          <cell r="L7018" t="str">
            <v>848.6</v>
          </cell>
        </row>
        <row r="7019">
          <cell r="J7019" t="str">
            <v>9789574453931</v>
          </cell>
          <cell r="K7019">
            <v>2010</v>
          </cell>
          <cell r="L7019" t="str">
            <v>802.86</v>
          </cell>
        </row>
        <row r="7020">
          <cell r="J7020" t="str">
            <v>9789574453269</v>
          </cell>
          <cell r="K7020">
            <v>2010</v>
          </cell>
          <cell r="L7020" t="str">
            <v>805.17</v>
          </cell>
        </row>
        <row r="7021">
          <cell r="J7021" t="str">
            <v>9789574453627</v>
          </cell>
          <cell r="K7021">
            <v>2010</v>
          </cell>
          <cell r="L7021" t="str">
            <v>802.88</v>
          </cell>
        </row>
        <row r="7022">
          <cell r="J7022" t="str">
            <v>9789574453924</v>
          </cell>
          <cell r="K7022">
            <v>2010</v>
          </cell>
          <cell r="L7022" t="str">
            <v>802.86</v>
          </cell>
        </row>
        <row r="7023">
          <cell r="J7023" t="str">
            <v>9789574453504</v>
          </cell>
          <cell r="K7023">
            <v>2010</v>
          </cell>
          <cell r="L7023" t="str">
            <v>783.3886</v>
          </cell>
        </row>
        <row r="7024">
          <cell r="J7024" t="str">
            <v>9789574453603</v>
          </cell>
          <cell r="K7024">
            <v>2010</v>
          </cell>
          <cell r="L7024" t="str">
            <v>802.88</v>
          </cell>
        </row>
        <row r="7025">
          <cell r="J7025" t="str">
            <v>9789574453207</v>
          </cell>
          <cell r="K7025">
            <v>2010</v>
          </cell>
          <cell r="L7025" t="str">
            <v>805.18</v>
          </cell>
        </row>
        <row r="7026">
          <cell r="J7026" t="str">
            <v>9789574453368</v>
          </cell>
          <cell r="K7026">
            <v>2010</v>
          </cell>
          <cell r="L7026" t="str">
            <v>805.18</v>
          </cell>
        </row>
        <row r="7027">
          <cell r="J7027" t="str">
            <v>9789574453917</v>
          </cell>
          <cell r="K7027">
            <v>2010</v>
          </cell>
          <cell r="L7027" t="str">
            <v>802.86</v>
          </cell>
        </row>
        <row r="7028">
          <cell r="J7028" t="str">
            <v>9789574453948</v>
          </cell>
          <cell r="K7028">
            <v>2010</v>
          </cell>
          <cell r="L7028" t="str">
            <v>802.86</v>
          </cell>
        </row>
        <row r="7029">
          <cell r="J7029" t="str">
            <v>9789576856211</v>
          </cell>
          <cell r="K7029">
            <v>2010</v>
          </cell>
          <cell r="L7029" t="str">
            <v>294.1</v>
          </cell>
        </row>
        <row r="7030">
          <cell r="J7030" t="str">
            <v>9789576856228</v>
          </cell>
          <cell r="K7030">
            <v>2010</v>
          </cell>
          <cell r="L7030" t="str">
            <v>294.1</v>
          </cell>
        </row>
        <row r="7031">
          <cell r="J7031" t="str">
            <v>9789576856372</v>
          </cell>
          <cell r="K7031">
            <v>2010</v>
          </cell>
          <cell r="L7031" t="str">
            <v>293.23</v>
          </cell>
        </row>
        <row r="7032">
          <cell r="J7032" t="str">
            <v>9789576856396</v>
          </cell>
          <cell r="K7032">
            <v>2010</v>
          </cell>
          <cell r="L7032" t="str">
            <v>293.21</v>
          </cell>
        </row>
        <row r="7033">
          <cell r="J7033" t="str">
            <v>9789576856426</v>
          </cell>
          <cell r="K7033">
            <v>2010</v>
          </cell>
          <cell r="L7033" t="str">
            <v>175.1</v>
          </cell>
        </row>
        <row r="7034">
          <cell r="J7034" t="str">
            <v>9789576856464</v>
          </cell>
          <cell r="K7034">
            <v>2010</v>
          </cell>
          <cell r="L7034" t="str">
            <v>294</v>
          </cell>
        </row>
        <row r="7035">
          <cell r="J7035" t="str">
            <v>9789576856167</v>
          </cell>
          <cell r="K7035">
            <v>2010</v>
          </cell>
          <cell r="L7035" t="str">
            <v>192.1</v>
          </cell>
        </row>
        <row r="7036">
          <cell r="J7036" t="str">
            <v>9789576856259</v>
          </cell>
          <cell r="K7036">
            <v>2010</v>
          </cell>
          <cell r="L7036" t="str">
            <v>192.1</v>
          </cell>
        </row>
        <row r="7037">
          <cell r="J7037" t="str">
            <v>9789576856266</v>
          </cell>
          <cell r="K7037">
            <v>2010</v>
          </cell>
          <cell r="L7037" t="str">
            <v>192.1</v>
          </cell>
        </row>
        <row r="7038">
          <cell r="J7038" t="str">
            <v>9789576856297</v>
          </cell>
          <cell r="K7038">
            <v>2010</v>
          </cell>
          <cell r="L7038" t="str">
            <v>192.1</v>
          </cell>
        </row>
        <row r="7039">
          <cell r="J7039" t="str">
            <v>9789576856327</v>
          </cell>
          <cell r="K7039">
            <v>2010</v>
          </cell>
          <cell r="L7039" t="str">
            <v>177.2</v>
          </cell>
        </row>
        <row r="7040">
          <cell r="J7040" t="str">
            <v>9789576856365</v>
          </cell>
          <cell r="K7040">
            <v>2010</v>
          </cell>
          <cell r="L7040" t="str">
            <v>192.1</v>
          </cell>
        </row>
        <row r="7041">
          <cell r="J7041" t="str">
            <v>9789576856389</v>
          </cell>
          <cell r="K7041">
            <v>2010</v>
          </cell>
          <cell r="L7041" t="str">
            <v>192.1</v>
          </cell>
        </row>
        <row r="7042">
          <cell r="J7042" t="str">
            <v>9789576856419</v>
          </cell>
          <cell r="K7042">
            <v>2010</v>
          </cell>
          <cell r="L7042" t="str">
            <v>192.1</v>
          </cell>
        </row>
        <row r="7043">
          <cell r="J7043" t="str">
            <v>9789576856457</v>
          </cell>
          <cell r="K7043">
            <v>2010</v>
          </cell>
          <cell r="L7043" t="str">
            <v>177.2</v>
          </cell>
        </row>
        <row r="7044">
          <cell r="J7044" t="str">
            <v>9789576856341</v>
          </cell>
          <cell r="K7044">
            <v>2010</v>
          </cell>
          <cell r="L7044" t="str">
            <v>340.9</v>
          </cell>
        </row>
        <row r="7045">
          <cell r="J7045" t="str">
            <v>9789576856174</v>
          </cell>
          <cell r="K7045">
            <v>2010</v>
          </cell>
          <cell r="L7045" t="str">
            <v>494</v>
          </cell>
        </row>
        <row r="7046">
          <cell r="J7046" t="str">
            <v>9789576856198</v>
          </cell>
          <cell r="K7046">
            <v>2010</v>
          </cell>
          <cell r="L7046" t="str">
            <v>494</v>
          </cell>
        </row>
        <row r="7047">
          <cell r="J7047" t="str">
            <v>9789576856235</v>
          </cell>
          <cell r="K7047">
            <v>2010</v>
          </cell>
          <cell r="L7047" t="str">
            <v>494</v>
          </cell>
        </row>
        <row r="7048">
          <cell r="J7048" t="str">
            <v>9789576856280</v>
          </cell>
          <cell r="K7048">
            <v>2010</v>
          </cell>
          <cell r="L7048" t="str">
            <v>494</v>
          </cell>
        </row>
        <row r="7049">
          <cell r="J7049" t="str">
            <v>9789576856303</v>
          </cell>
          <cell r="K7049">
            <v>2010</v>
          </cell>
          <cell r="L7049" t="str">
            <v>192.1</v>
          </cell>
        </row>
        <row r="7050">
          <cell r="J7050" t="str">
            <v>9789576856334</v>
          </cell>
          <cell r="K7050">
            <v>2010</v>
          </cell>
          <cell r="L7050" t="str">
            <v>192.1</v>
          </cell>
        </row>
        <row r="7051">
          <cell r="J7051" t="str">
            <v>9789576856181</v>
          </cell>
          <cell r="K7051">
            <v>2010</v>
          </cell>
          <cell r="L7051" t="str">
            <v>561.92</v>
          </cell>
        </row>
        <row r="7052">
          <cell r="J7052" t="str">
            <v>9789576856242</v>
          </cell>
          <cell r="K7052">
            <v>2010</v>
          </cell>
          <cell r="L7052" t="str">
            <v>496</v>
          </cell>
        </row>
        <row r="7053">
          <cell r="J7053" t="str">
            <v>9789576856273</v>
          </cell>
          <cell r="K7053">
            <v>2010</v>
          </cell>
          <cell r="L7053" t="str">
            <v>563</v>
          </cell>
        </row>
        <row r="7054">
          <cell r="J7054" t="str">
            <v>9789576856310</v>
          </cell>
          <cell r="K7054">
            <v>2010</v>
          </cell>
          <cell r="L7054" t="str">
            <v>177.4</v>
          </cell>
        </row>
        <row r="7055">
          <cell r="J7055" t="str">
            <v>9789576856358</v>
          </cell>
          <cell r="K7055">
            <v>2010</v>
          </cell>
          <cell r="L7055" t="str">
            <v>413.915</v>
          </cell>
        </row>
        <row r="7056">
          <cell r="J7056" t="str">
            <v>9789576856402</v>
          </cell>
          <cell r="K7056">
            <v>2010</v>
          </cell>
          <cell r="L7056" t="str">
            <v>413.1</v>
          </cell>
        </row>
        <row r="7057">
          <cell r="J7057" t="str">
            <v>9789576856471</v>
          </cell>
          <cell r="K7057">
            <v>2010</v>
          </cell>
          <cell r="L7057" t="str">
            <v>413.1</v>
          </cell>
        </row>
        <row r="7058">
          <cell r="J7058" t="str">
            <v>9789576856440</v>
          </cell>
          <cell r="K7058">
            <v>2010</v>
          </cell>
          <cell r="L7058" t="str">
            <v>191.9</v>
          </cell>
        </row>
        <row r="7059">
          <cell r="J7059" t="str">
            <v>9789862710098</v>
          </cell>
          <cell r="K7059">
            <v>2010</v>
          </cell>
          <cell r="L7059" t="str">
            <v>418.914</v>
          </cell>
        </row>
        <row r="7060">
          <cell r="J7060" t="str">
            <v>9789861279848</v>
          </cell>
          <cell r="K7060">
            <v>2010</v>
          </cell>
          <cell r="L7060" t="str">
            <v>628.62</v>
          </cell>
        </row>
        <row r="7061">
          <cell r="J7061" t="str">
            <v>9789866607967</v>
          </cell>
          <cell r="K7061">
            <v>2010</v>
          </cell>
          <cell r="L7061" t="str">
            <v>805.123</v>
          </cell>
        </row>
        <row r="7062">
          <cell r="J7062" t="str">
            <v>9789866343100</v>
          </cell>
          <cell r="K7062">
            <v>2010</v>
          </cell>
          <cell r="L7062" t="str">
            <v>330</v>
          </cell>
        </row>
        <row r="7063">
          <cell r="J7063" t="str">
            <v>9789866343117</v>
          </cell>
          <cell r="K7063">
            <v>2010</v>
          </cell>
          <cell r="L7063" t="str">
            <v>330</v>
          </cell>
        </row>
        <row r="7064">
          <cell r="J7064" t="str">
            <v>9789861279718</v>
          </cell>
          <cell r="K7064">
            <v>2010</v>
          </cell>
          <cell r="L7064" t="str">
            <v>805.12</v>
          </cell>
        </row>
        <row r="7065">
          <cell r="J7065" t="str">
            <v>9789861279954</v>
          </cell>
          <cell r="K7065">
            <v>2010</v>
          </cell>
          <cell r="L7065" t="str">
            <v>805.18</v>
          </cell>
        </row>
        <row r="7066">
          <cell r="J7066" t="str">
            <v>9789862710043</v>
          </cell>
          <cell r="K7066">
            <v>2010</v>
          </cell>
          <cell r="L7066" t="str">
            <v>805.12</v>
          </cell>
        </row>
        <row r="7067">
          <cell r="J7067" t="str">
            <v>9789861279923</v>
          </cell>
          <cell r="K7067">
            <v>2010</v>
          </cell>
          <cell r="L7067" t="str">
            <v>177.2</v>
          </cell>
        </row>
        <row r="7068">
          <cell r="J7068" t="str">
            <v>9789861279978</v>
          </cell>
          <cell r="K7068">
            <v>2010</v>
          </cell>
          <cell r="L7068" t="str">
            <v>494</v>
          </cell>
        </row>
        <row r="7069">
          <cell r="J7069" t="str">
            <v>9789862710319</v>
          </cell>
          <cell r="K7069">
            <v>2010</v>
          </cell>
          <cell r="L7069" t="str">
            <v>803.288</v>
          </cell>
        </row>
        <row r="7070">
          <cell r="J7070" t="str">
            <v>9789862710234</v>
          </cell>
          <cell r="K7070">
            <v>2010</v>
          </cell>
          <cell r="L7070" t="str">
            <v>803.283</v>
          </cell>
        </row>
        <row r="7071">
          <cell r="J7071" t="str">
            <v>9789862710210</v>
          </cell>
          <cell r="K7071">
            <v>2010</v>
          </cell>
          <cell r="L7071" t="str">
            <v>803.189</v>
          </cell>
        </row>
        <row r="7072">
          <cell r="J7072" t="str">
            <v>9789862710357</v>
          </cell>
          <cell r="K7072">
            <v>2010</v>
          </cell>
          <cell r="L7072" t="str">
            <v>805.12</v>
          </cell>
        </row>
        <row r="7073">
          <cell r="J7073" t="str">
            <v>9789862710272</v>
          </cell>
          <cell r="K7073">
            <v>2010</v>
          </cell>
          <cell r="L7073" t="str">
            <v>496.5</v>
          </cell>
        </row>
        <row r="7074">
          <cell r="J7074" t="str">
            <v>9789866187209</v>
          </cell>
          <cell r="K7074">
            <v>2010</v>
          </cell>
          <cell r="L7074" t="str">
            <v>310</v>
          </cell>
        </row>
        <row r="7075">
          <cell r="J7075" t="str">
            <v>9789866343216</v>
          </cell>
          <cell r="K7075">
            <v>2010</v>
          </cell>
          <cell r="L7075" t="str">
            <v>030</v>
          </cell>
        </row>
        <row r="7076">
          <cell r="J7076" t="str">
            <v>9789866343209</v>
          </cell>
          <cell r="K7076">
            <v>2010</v>
          </cell>
          <cell r="L7076" t="str">
            <v>310</v>
          </cell>
        </row>
        <row r="7077">
          <cell r="J7077" t="str">
            <v>9789866343193</v>
          </cell>
          <cell r="K7077">
            <v>2010</v>
          </cell>
          <cell r="L7077" t="str">
            <v>310</v>
          </cell>
        </row>
        <row r="7078">
          <cell r="J7078" t="str">
            <v>9789866187193</v>
          </cell>
          <cell r="K7078">
            <v>2010</v>
          </cell>
          <cell r="L7078" t="str">
            <v>524.31</v>
          </cell>
        </row>
        <row r="7079">
          <cell r="J7079" t="str">
            <v>9789866607936</v>
          </cell>
          <cell r="K7079">
            <v>2010</v>
          </cell>
          <cell r="L7079" t="str">
            <v>524.35</v>
          </cell>
        </row>
        <row r="7080">
          <cell r="J7080" t="str">
            <v>9789866187094</v>
          </cell>
          <cell r="K7080">
            <v>2010</v>
          </cell>
          <cell r="L7080" t="str">
            <v>524.36</v>
          </cell>
        </row>
        <row r="7081">
          <cell r="J7081" t="str">
            <v>9570446986</v>
          </cell>
          <cell r="K7081">
            <v>2010</v>
          </cell>
          <cell r="L7081" t="str">
            <v>875.57</v>
          </cell>
        </row>
        <row r="7082">
          <cell r="J7082" t="str">
            <v>9574594521</v>
          </cell>
          <cell r="K7082">
            <v>2010</v>
          </cell>
          <cell r="L7082" t="str">
            <v>873.57</v>
          </cell>
        </row>
        <row r="7083">
          <cell r="J7083" t="str">
            <v>9572087452</v>
          </cell>
          <cell r="K7083">
            <v>2010</v>
          </cell>
          <cell r="L7083" t="str">
            <v>880.57</v>
          </cell>
        </row>
        <row r="7084">
          <cell r="J7084" t="str">
            <v>9574597628</v>
          </cell>
          <cell r="K7084">
            <v>2010</v>
          </cell>
          <cell r="L7084" t="str">
            <v>876.57</v>
          </cell>
        </row>
        <row r="7085">
          <cell r="J7085" t="str">
            <v>9574598098</v>
          </cell>
          <cell r="K7085">
            <v>2010</v>
          </cell>
          <cell r="L7085" t="str">
            <v>873.57</v>
          </cell>
        </row>
        <row r="7086">
          <cell r="J7086" t="str">
            <v>9861270604</v>
          </cell>
          <cell r="K7086">
            <v>2010</v>
          </cell>
          <cell r="L7086" t="str">
            <v>873.57</v>
          </cell>
        </row>
        <row r="7087">
          <cell r="J7087" t="str">
            <v>9574595943</v>
          </cell>
          <cell r="K7087">
            <v>2010</v>
          </cell>
          <cell r="L7087" t="str">
            <v>876.57</v>
          </cell>
        </row>
        <row r="7088">
          <cell r="J7088" t="str">
            <v>9574599272</v>
          </cell>
          <cell r="K7088">
            <v>2010</v>
          </cell>
          <cell r="L7088" t="str">
            <v>873.57</v>
          </cell>
        </row>
        <row r="7089">
          <cell r="J7089" t="str">
            <v>9574598756</v>
          </cell>
          <cell r="K7089">
            <v>2010</v>
          </cell>
          <cell r="L7089" t="str">
            <v>873.57</v>
          </cell>
        </row>
        <row r="7090">
          <cell r="J7090" t="str">
            <v>957459808X</v>
          </cell>
          <cell r="K7090">
            <v>2010</v>
          </cell>
          <cell r="L7090" t="str">
            <v>876.57</v>
          </cell>
        </row>
        <row r="7091">
          <cell r="J7091" t="str">
            <v>9574598438</v>
          </cell>
          <cell r="K7091">
            <v>2010</v>
          </cell>
          <cell r="L7091" t="str">
            <v>876.57</v>
          </cell>
        </row>
        <row r="7092">
          <cell r="J7092" t="str">
            <v>9574598950</v>
          </cell>
          <cell r="K7092">
            <v>2010</v>
          </cell>
          <cell r="L7092" t="str">
            <v>873.57</v>
          </cell>
        </row>
        <row r="7093">
          <cell r="J7093" t="str">
            <v>9574597873</v>
          </cell>
          <cell r="K7093">
            <v>2010</v>
          </cell>
          <cell r="L7093" t="str">
            <v>873.57</v>
          </cell>
        </row>
        <row r="7094">
          <cell r="J7094" t="str">
            <v>9861270221</v>
          </cell>
          <cell r="K7094">
            <v>2010</v>
          </cell>
          <cell r="L7094" t="str">
            <v>876.57</v>
          </cell>
        </row>
        <row r="7095">
          <cell r="J7095" t="str">
            <v>9861270590</v>
          </cell>
          <cell r="K7095">
            <v>2010</v>
          </cell>
          <cell r="L7095" t="str">
            <v>876.57</v>
          </cell>
        </row>
        <row r="7096">
          <cell r="J7096" t="str">
            <v>9574599264</v>
          </cell>
          <cell r="K7096">
            <v>2010</v>
          </cell>
          <cell r="L7096" t="str">
            <v>876.57</v>
          </cell>
        </row>
        <row r="7097">
          <cell r="J7097" t="str">
            <v>9574599809</v>
          </cell>
          <cell r="K7097">
            <v>2010</v>
          </cell>
          <cell r="L7097" t="str">
            <v>876.57</v>
          </cell>
        </row>
        <row r="7098">
          <cell r="J7098" t="str">
            <v>9789868313323</v>
          </cell>
          <cell r="K7098">
            <v>2010</v>
          </cell>
          <cell r="L7098" t="str">
            <v>877.59</v>
          </cell>
        </row>
        <row r="7099">
          <cell r="J7099" t="str">
            <v>9789572087718</v>
          </cell>
          <cell r="K7099">
            <v>2010</v>
          </cell>
          <cell r="L7099" t="str">
            <v>874.57</v>
          </cell>
        </row>
        <row r="7100">
          <cell r="J7100" t="str">
            <v>9789862710166</v>
          </cell>
          <cell r="K7100">
            <v>2010</v>
          </cell>
          <cell r="L7100" t="str">
            <v>803.18</v>
          </cell>
        </row>
        <row r="7101">
          <cell r="J7101" t="str">
            <v>9789862710081</v>
          </cell>
          <cell r="K7101">
            <v>2010</v>
          </cell>
          <cell r="L7101" t="str">
            <v>805.12</v>
          </cell>
        </row>
        <row r="7102">
          <cell r="J7102" t="str">
            <v>9789866370175</v>
          </cell>
          <cell r="K7102">
            <v>2010</v>
          </cell>
          <cell r="L7102" t="str">
            <v>561.2</v>
          </cell>
        </row>
        <row r="7103">
          <cell r="J7103" t="str">
            <v>9789576597701</v>
          </cell>
          <cell r="K7103">
            <v>2010</v>
          </cell>
          <cell r="L7103" t="str">
            <v>523.13</v>
          </cell>
        </row>
        <row r="7104">
          <cell r="J7104" t="str">
            <v>9789576597558</v>
          </cell>
          <cell r="K7104">
            <v>2010</v>
          </cell>
          <cell r="L7104" t="str">
            <v>414.5</v>
          </cell>
        </row>
        <row r="7105">
          <cell r="J7105" t="str">
            <v>9789576598180</v>
          </cell>
          <cell r="K7105">
            <v>2010</v>
          </cell>
          <cell r="L7105" t="str">
            <v>178.8</v>
          </cell>
        </row>
        <row r="7106">
          <cell r="J7106" t="str">
            <v>9789576597572</v>
          </cell>
          <cell r="K7106">
            <v>2010</v>
          </cell>
          <cell r="L7106" t="str">
            <v>997</v>
          </cell>
        </row>
        <row r="7107">
          <cell r="J7107" t="str">
            <v>9789576598111</v>
          </cell>
          <cell r="K7107">
            <v>2010</v>
          </cell>
          <cell r="L7107" t="str">
            <v>997</v>
          </cell>
        </row>
        <row r="7108">
          <cell r="J7108" t="str">
            <v>9789576598128</v>
          </cell>
          <cell r="K7108">
            <v>2010</v>
          </cell>
          <cell r="L7108" t="str">
            <v>997</v>
          </cell>
        </row>
        <row r="7109">
          <cell r="J7109" t="str">
            <v>9789576597497</v>
          </cell>
          <cell r="K7109">
            <v>2010</v>
          </cell>
          <cell r="L7109" t="str">
            <v>225.72</v>
          </cell>
        </row>
        <row r="7110">
          <cell r="J7110" t="str">
            <v>9789576597084</v>
          </cell>
          <cell r="K7110">
            <v>2010</v>
          </cell>
          <cell r="L7110" t="str">
            <v>413.915</v>
          </cell>
        </row>
        <row r="7111">
          <cell r="J7111" t="str">
            <v>9789576597695</v>
          </cell>
          <cell r="K7111">
            <v>2010</v>
          </cell>
          <cell r="L7111" t="str">
            <v>428.82</v>
          </cell>
        </row>
        <row r="7112">
          <cell r="J7112" t="str">
            <v>9789576597619</v>
          </cell>
          <cell r="K7112">
            <v>2010</v>
          </cell>
          <cell r="L7112" t="str">
            <v>292.96</v>
          </cell>
        </row>
        <row r="7113">
          <cell r="J7113" t="str">
            <v>9789576597626</v>
          </cell>
          <cell r="K7113">
            <v>2010</v>
          </cell>
          <cell r="L7113" t="str">
            <v>292.96</v>
          </cell>
        </row>
        <row r="7114">
          <cell r="J7114" t="str">
            <v>9789576597817</v>
          </cell>
          <cell r="K7114">
            <v>2010</v>
          </cell>
          <cell r="L7114" t="str">
            <v>177.2</v>
          </cell>
        </row>
        <row r="7115">
          <cell r="J7115" t="str">
            <v>9789576597909</v>
          </cell>
          <cell r="K7115">
            <v>2010</v>
          </cell>
          <cell r="L7115" t="str">
            <v>857.7</v>
          </cell>
        </row>
        <row r="7116">
          <cell r="J7116" t="str">
            <v>9789576597671</v>
          </cell>
          <cell r="K7116">
            <v>2010</v>
          </cell>
          <cell r="L7116" t="str">
            <v>428.85</v>
          </cell>
        </row>
        <row r="7117">
          <cell r="J7117" t="str">
            <v>9789576597930</v>
          </cell>
          <cell r="K7117">
            <v>2010</v>
          </cell>
          <cell r="L7117" t="str">
            <v>418.8</v>
          </cell>
        </row>
        <row r="7118">
          <cell r="J7118" t="str">
            <v>9789576597978</v>
          </cell>
          <cell r="K7118">
            <v>2010</v>
          </cell>
          <cell r="L7118" t="str">
            <v>544.7</v>
          </cell>
        </row>
        <row r="7119">
          <cell r="J7119" t="str">
            <v>9789576597718</v>
          </cell>
          <cell r="K7119">
            <v>2010</v>
          </cell>
          <cell r="L7119" t="str">
            <v>411.1</v>
          </cell>
        </row>
        <row r="7120">
          <cell r="J7120" t="str">
            <v>9789576597688</v>
          </cell>
          <cell r="K7120">
            <v>2010</v>
          </cell>
          <cell r="L7120" t="str">
            <v>428.82</v>
          </cell>
        </row>
        <row r="7121">
          <cell r="J7121" t="str">
            <v>9789576598173</v>
          </cell>
          <cell r="K7121">
            <v>2010</v>
          </cell>
          <cell r="L7121" t="str">
            <v>857.7</v>
          </cell>
        </row>
        <row r="7122">
          <cell r="J7122" t="str">
            <v>9789576597589</v>
          </cell>
          <cell r="K7122">
            <v>2010</v>
          </cell>
          <cell r="L7122" t="str">
            <v>857.7</v>
          </cell>
        </row>
        <row r="7123">
          <cell r="J7123" t="str">
            <v>9789576598036</v>
          </cell>
          <cell r="K7123">
            <v>2010</v>
          </cell>
          <cell r="L7123" t="str">
            <v>857.7</v>
          </cell>
        </row>
        <row r="7124">
          <cell r="J7124" t="str">
            <v>9789576598029</v>
          </cell>
          <cell r="K7124">
            <v>2010</v>
          </cell>
          <cell r="L7124" t="str">
            <v>494</v>
          </cell>
        </row>
        <row r="7125">
          <cell r="J7125" t="str">
            <v>9789576597787</v>
          </cell>
          <cell r="K7125">
            <v>2010</v>
          </cell>
          <cell r="L7125" t="str">
            <v>528.2</v>
          </cell>
        </row>
        <row r="7126">
          <cell r="J7126" t="str">
            <v>9789576597985</v>
          </cell>
          <cell r="K7126">
            <v>2010</v>
          </cell>
          <cell r="L7126" t="str">
            <v>192.1</v>
          </cell>
        </row>
        <row r="7127">
          <cell r="J7127" t="str">
            <v>9789576597664</v>
          </cell>
          <cell r="K7127">
            <v>2010</v>
          </cell>
          <cell r="L7127" t="str">
            <v>523.311</v>
          </cell>
        </row>
        <row r="7128">
          <cell r="J7128" t="str">
            <v>9789576597565</v>
          </cell>
          <cell r="K7128">
            <v>2010</v>
          </cell>
          <cell r="L7128" t="str">
            <v>999</v>
          </cell>
        </row>
        <row r="7129">
          <cell r="J7129" t="str">
            <v>9789576597800</v>
          </cell>
          <cell r="K7129">
            <v>2010</v>
          </cell>
          <cell r="L7129" t="str">
            <v>494.35</v>
          </cell>
        </row>
        <row r="7130">
          <cell r="J7130" t="str">
            <v>9789576598012</v>
          </cell>
          <cell r="K7130">
            <v>2010</v>
          </cell>
          <cell r="L7130" t="str">
            <v>542.77</v>
          </cell>
        </row>
        <row r="7131">
          <cell r="J7131" t="str">
            <v>9789576598098</v>
          </cell>
          <cell r="K7131">
            <v>2010</v>
          </cell>
          <cell r="L7131" t="str">
            <v>494</v>
          </cell>
        </row>
        <row r="7132">
          <cell r="J7132" t="str">
            <v>9789576597596</v>
          </cell>
          <cell r="K7132">
            <v>2010</v>
          </cell>
          <cell r="L7132" t="str">
            <v>528.2</v>
          </cell>
        </row>
        <row r="7133">
          <cell r="J7133" t="str">
            <v>9789576597602</v>
          </cell>
          <cell r="K7133">
            <v>2010</v>
          </cell>
          <cell r="L7133" t="str">
            <v>494.23</v>
          </cell>
        </row>
        <row r="7134">
          <cell r="J7134" t="str">
            <v>9789576597916</v>
          </cell>
          <cell r="K7134">
            <v>2010</v>
          </cell>
          <cell r="L7134" t="str">
            <v>423</v>
          </cell>
        </row>
        <row r="7135">
          <cell r="J7135" t="str">
            <v>9789576598166</v>
          </cell>
          <cell r="K7135">
            <v>2010</v>
          </cell>
          <cell r="L7135" t="str">
            <v>857.7</v>
          </cell>
        </row>
        <row r="7136">
          <cell r="J7136" t="str">
            <v>9789576597640</v>
          </cell>
          <cell r="K7136">
            <v>2010</v>
          </cell>
          <cell r="L7136" t="str">
            <v>177.2</v>
          </cell>
        </row>
        <row r="7137">
          <cell r="J7137" t="str">
            <v>9789576597503</v>
          </cell>
          <cell r="K7137">
            <v>2010</v>
          </cell>
          <cell r="L7137" t="str">
            <v>399.6</v>
          </cell>
        </row>
        <row r="7138">
          <cell r="J7138" t="str">
            <v>9789576597725</v>
          </cell>
          <cell r="K7138">
            <v>2010</v>
          </cell>
          <cell r="L7138" t="str">
            <v>494.35</v>
          </cell>
        </row>
        <row r="7139">
          <cell r="J7139" t="str">
            <v>9789576598104</v>
          </cell>
          <cell r="K7139">
            <v>2010</v>
          </cell>
          <cell r="L7139" t="str">
            <v>121.17</v>
          </cell>
        </row>
        <row r="7140">
          <cell r="J7140" t="str">
            <v>9789576598203</v>
          </cell>
          <cell r="K7140">
            <v>2010</v>
          </cell>
          <cell r="L7140" t="str">
            <v>856.9</v>
          </cell>
        </row>
        <row r="7141">
          <cell r="J7141" t="str">
            <v>9789576598197</v>
          </cell>
          <cell r="K7141">
            <v>2010</v>
          </cell>
          <cell r="L7141" t="str">
            <v>947</v>
          </cell>
        </row>
        <row r="7142">
          <cell r="J7142" t="str">
            <v>9789576598135</v>
          </cell>
          <cell r="K7142">
            <v>2010</v>
          </cell>
          <cell r="L7142" t="str">
            <v>360</v>
          </cell>
        </row>
        <row r="7143">
          <cell r="J7143" t="str">
            <v>9789576597862</v>
          </cell>
          <cell r="K7143">
            <v>2010</v>
          </cell>
          <cell r="L7143" t="str">
            <v>190</v>
          </cell>
        </row>
        <row r="7144">
          <cell r="J7144" t="str">
            <v>9789576598005</v>
          </cell>
          <cell r="K7144">
            <v>2010</v>
          </cell>
          <cell r="L7144" t="str">
            <v>601.9</v>
          </cell>
        </row>
        <row r="7145">
          <cell r="J7145" t="str">
            <v>9789866276149</v>
          </cell>
          <cell r="K7145">
            <v>2010</v>
          </cell>
          <cell r="L7145" t="str">
            <v>414</v>
          </cell>
        </row>
        <row r="7146">
          <cell r="J7146" t="str">
            <v>9789866276200</v>
          </cell>
          <cell r="K7146">
            <v>2010</v>
          </cell>
          <cell r="L7146" t="str">
            <v>176.4</v>
          </cell>
        </row>
        <row r="7147">
          <cell r="J7147" t="str">
            <v>9789866276170</v>
          </cell>
          <cell r="K7147">
            <v>2010</v>
          </cell>
          <cell r="L7147" t="str">
            <v>293.21</v>
          </cell>
        </row>
        <row r="7148">
          <cell r="J7148" t="str">
            <v>9789866276262</v>
          </cell>
          <cell r="K7148">
            <v>2010</v>
          </cell>
          <cell r="L7148" t="str">
            <v>295.7</v>
          </cell>
        </row>
        <row r="7149">
          <cell r="J7149" t="str">
            <v>9789866276118</v>
          </cell>
          <cell r="K7149">
            <v>2010</v>
          </cell>
          <cell r="L7149" t="str">
            <v>563</v>
          </cell>
        </row>
        <row r="7150">
          <cell r="J7150" t="str">
            <v>9789866276460</v>
          </cell>
          <cell r="K7150">
            <v>2010</v>
          </cell>
          <cell r="L7150" t="str">
            <v>192.1</v>
          </cell>
        </row>
        <row r="7151">
          <cell r="J7151" t="str">
            <v>9789866276040</v>
          </cell>
          <cell r="K7151">
            <v>2010</v>
          </cell>
          <cell r="L7151" t="str">
            <v>292</v>
          </cell>
        </row>
        <row r="7152">
          <cell r="J7152" t="str">
            <v>9789866276477</v>
          </cell>
          <cell r="K7152">
            <v>2010</v>
          </cell>
          <cell r="L7152" t="str">
            <v>411.3</v>
          </cell>
        </row>
        <row r="7153">
          <cell r="J7153" t="str">
            <v>9789866276422</v>
          </cell>
          <cell r="K7153">
            <v>2010</v>
          </cell>
          <cell r="L7153" t="str">
            <v>411.3</v>
          </cell>
        </row>
        <row r="7154">
          <cell r="J7154" t="str">
            <v>9789866276453</v>
          </cell>
          <cell r="K7154">
            <v>2010</v>
          </cell>
          <cell r="L7154" t="str">
            <v>997</v>
          </cell>
        </row>
        <row r="7155">
          <cell r="J7155" t="str">
            <v>9789866276194</v>
          </cell>
          <cell r="K7155">
            <v>2010</v>
          </cell>
          <cell r="L7155" t="str">
            <v>185.8</v>
          </cell>
        </row>
        <row r="7156">
          <cell r="J7156" t="str">
            <v>9789866276439</v>
          </cell>
          <cell r="K7156">
            <v>2010</v>
          </cell>
          <cell r="L7156" t="str">
            <v>283.1</v>
          </cell>
        </row>
        <row r="7157">
          <cell r="J7157" t="str">
            <v>9789866276125</v>
          </cell>
          <cell r="K7157">
            <v>2010</v>
          </cell>
          <cell r="L7157" t="str">
            <v>284.95</v>
          </cell>
        </row>
        <row r="7158">
          <cell r="J7158" t="str">
            <v>9789866276163</v>
          </cell>
          <cell r="K7158">
            <v>2010</v>
          </cell>
          <cell r="L7158" t="str">
            <v>284.5</v>
          </cell>
        </row>
        <row r="7159">
          <cell r="J7159" t="str">
            <v>9789866276255</v>
          </cell>
          <cell r="K7159">
            <v>2010</v>
          </cell>
          <cell r="L7159" t="str">
            <v>802.1839</v>
          </cell>
        </row>
        <row r="7160">
          <cell r="J7160" t="str">
            <v>9789866276415</v>
          </cell>
          <cell r="K7160">
            <v>2010</v>
          </cell>
          <cell r="L7160" t="str">
            <v>294.1</v>
          </cell>
        </row>
        <row r="7161">
          <cell r="J7161" t="str">
            <v>9789866276316</v>
          </cell>
          <cell r="K7161">
            <v>2010</v>
          </cell>
          <cell r="L7161" t="str">
            <v>192.32</v>
          </cell>
        </row>
        <row r="7162">
          <cell r="J7162" t="str">
            <v>9789866276408</v>
          </cell>
          <cell r="K7162">
            <v>2010</v>
          </cell>
          <cell r="L7162" t="str">
            <v>293.3</v>
          </cell>
        </row>
        <row r="7163">
          <cell r="J7163" t="str">
            <v>9789866276187</v>
          </cell>
          <cell r="K7163">
            <v>2010</v>
          </cell>
          <cell r="L7163" t="str">
            <v>177.2</v>
          </cell>
        </row>
        <row r="7164">
          <cell r="J7164" t="str">
            <v>9789866276279</v>
          </cell>
          <cell r="K7164">
            <v>2010</v>
          </cell>
          <cell r="L7164" t="str">
            <v>177.2</v>
          </cell>
        </row>
        <row r="7165">
          <cell r="J7165" t="str">
            <v>9789866276217</v>
          </cell>
          <cell r="K7165">
            <v>2010</v>
          </cell>
          <cell r="L7165" t="str">
            <v>563</v>
          </cell>
        </row>
        <row r="7166">
          <cell r="J7166" t="str">
            <v>9789866276293</v>
          </cell>
          <cell r="K7166">
            <v>2010</v>
          </cell>
          <cell r="L7166" t="str">
            <v>177.2</v>
          </cell>
        </row>
        <row r="7167">
          <cell r="J7167" t="str">
            <v>9789866276392</v>
          </cell>
          <cell r="K7167">
            <v>2010</v>
          </cell>
          <cell r="L7167" t="str">
            <v>411.1</v>
          </cell>
        </row>
        <row r="7168">
          <cell r="J7168" t="str">
            <v>9789866276088</v>
          </cell>
          <cell r="K7168">
            <v>2010</v>
          </cell>
          <cell r="L7168" t="str">
            <v>177.2</v>
          </cell>
        </row>
        <row r="7169">
          <cell r="J7169" t="str">
            <v>9789866276071</v>
          </cell>
          <cell r="K7169">
            <v>2010</v>
          </cell>
          <cell r="L7169" t="str">
            <v>226.964</v>
          </cell>
        </row>
        <row r="7170">
          <cell r="J7170" t="str">
            <v>9789866400025</v>
          </cell>
          <cell r="K7170">
            <v>2010</v>
          </cell>
          <cell r="L7170" t="str">
            <v>521.1</v>
          </cell>
        </row>
        <row r="7171">
          <cell r="J7171" t="str">
            <v>9789866297243</v>
          </cell>
          <cell r="K7171">
            <v>2010</v>
          </cell>
          <cell r="L7171" t="str">
            <v>563</v>
          </cell>
        </row>
        <row r="7172">
          <cell r="J7172" t="str">
            <v>9789866297175</v>
          </cell>
          <cell r="K7172">
            <v>2010</v>
          </cell>
          <cell r="L7172" t="str">
            <v>177.2</v>
          </cell>
        </row>
        <row r="7173">
          <cell r="J7173" t="str">
            <v>9789866297090</v>
          </cell>
          <cell r="K7173">
            <v>2010</v>
          </cell>
          <cell r="L7173" t="str">
            <v>494.35</v>
          </cell>
        </row>
        <row r="7174">
          <cell r="J7174" t="str">
            <v>9789866297021</v>
          </cell>
          <cell r="K7174">
            <v>2010</v>
          </cell>
          <cell r="L7174" t="str">
            <v>177.2</v>
          </cell>
        </row>
        <row r="7175">
          <cell r="J7175" t="str">
            <v>9789866297229</v>
          </cell>
          <cell r="K7175">
            <v>2010</v>
          </cell>
          <cell r="L7175" t="str">
            <v>494.35</v>
          </cell>
        </row>
        <row r="7176">
          <cell r="J7176" t="str">
            <v>9789866297137</v>
          </cell>
          <cell r="K7176">
            <v>2010</v>
          </cell>
          <cell r="L7176" t="str">
            <v>177.2</v>
          </cell>
        </row>
        <row r="7177">
          <cell r="J7177" t="str">
            <v>9789866297076</v>
          </cell>
          <cell r="K7177">
            <v>2010</v>
          </cell>
          <cell r="L7177" t="str">
            <v>528.2</v>
          </cell>
        </row>
        <row r="7178">
          <cell r="J7178" t="str">
            <v>9789866297182</v>
          </cell>
          <cell r="K7178">
            <v>2010</v>
          </cell>
          <cell r="L7178" t="str">
            <v>177.2</v>
          </cell>
        </row>
        <row r="7179">
          <cell r="J7179" t="str">
            <v>9789866297151</v>
          </cell>
          <cell r="K7179">
            <v>2010</v>
          </cell>
          <cell r="L7179" t="str">
            <v>425.6</v>
          </cell>
        </row>
        <row r="7180">
          <cell r="J7180" t="str">
            <v>9789866297120</v>
          </cell>
          <cell r="K7180">
            <v>2010</v>
          </cell>
          <cell r="L7180" t="str">
            <v>177.3</v>
          </cell>
        </row>
        <row r="7181">
          <cell r="J7181" t="str">
            <v>9789866297113</v>
          </cell>
          <cell r="K7181">
            <v>2010</v>
          </cell>
          <cell r="L7181" t="str">
            <v>177.2</v>
          </cell>
        </row>
        <row r="7182">
          <cell r="J7182" t="str">
            <v>9789866297045</v>
          </cell>
          <cell r="K7182">
            <v>2010</v>
          </cell>
          <cell r="L7182" t="str">
            <v>177.2</v>
          </cell>
        </row>
        <row r="7183">
          <cell r="J7183" t="str">
            <v>9789866297212</v>
          </cell>
          <cell r="K7183">
            <v>2010</v>
          </cell>
          <cell r="L7183" t="str">
            <v>494.2</v>
          </cell>
        </row>
        <row r="7184">
          <cell r="J7184" t="str">
            <v>9789866297168</v>
          </cell>
          <cell r="K7184">
            <v>2010</v>
          </cell>
          <cell r="L7184" t="str">
            <v>731.9</v>
          </cell>
        </row>
        <row r="7185">
          <cell r="J7185" t="str">
            <v>9789866297052</v>
          </cell>
          <cell r="K7185">
            <v>2010</v>
          </cell>
          <cell r="L7185" t="str">
            <v>177.2</v>
          </cell>
        </row>
        <row r="7186">
          <cell r="J7186" t="str">
            <v>9789866297069</v>
          </cell>
          <cell r="K7186">
            <v>2010</v>
          </cell>
          <cell r="L7186" t="str">
            <v>185.8</v>
          </cell>
        </row>
        <row r="7187">
          <cell r="J7187" t="str">
            <v>9789866297144</v>
          </cell>
          <cell r="K7187">
            <v>2010</v>
          </cell>
          <cell r="L7187" t="str">
            <v>177.2</v>
          </cell>
        </row>
        <row r="7188">
          <cell r="J7188" t="str">
            <v>9789866297205</v>
          </cell>
          <cell r="K7188">
            <v>2010</v>
          </cell>
          <cell r="L7188" t="str">
            <v>418.955</v>
          </cell>
        </row>
        <row r="7189">
          <cell r="J7189" t="str">
            <v>9789866297106</v>
          </cell>
          <cell r="K7189">
            <v>2010</v>
          </cell>
          <cell r="L7189" t="str">
            <v>191.9</v>
          </cell>
        </row>
        <row r="7190">
          <cell r="J7190" t="str">
            <v>9789866297199</v>
          </cell>
          <cell r="K7190">
            <v>2010</v>
          </cell>
          <cell r="L7190" t="str">
            <v>445.99</v>
          </cell>
        </row>
        <row r="7191">
          <cell r="J7191" t="str">
            <v>9789866297083</v>
          </cell>
          <cell r="K7191">
            <v>2010</v>
          </cell>
          <cell r="L7191" t="str">
            <v>544.37</v>
          </cell>
        </row>
        <row r="7192">
          <cell r="J7192" t="str">
            <v>9789576597923</v>
          </cell>
          <cell r="K7192">
            <v>2010</v>
          </cell>
          <cell r="L7192" t="str">
            <v>376.14</v>
          </cell>
        </row>
        <row r="7193">
          <cell r="J7193" t="str">
            <v>9789576596940</v>
          </cell>
          <cell r="K7193">
            <v>2010</v>
          </cell>
          <cell r="L7193" t="str">
            <v>241</v>
          </cell>
        </row>
        <row r="7194">
          <cell r="J7194" t="str">
            <v>9789576598210</v>
          </cell>
          <cell r="K7194">
            <v>2010</v>
          </cell>
          <cell r="L7194" t="str">
            <v>296</v>
          </cell>
        </row>
        <row r="7195">
          <cell r="J7195" t="str">
            <v>9789866276095</v>
          </cell>
          <cell r="K7195">
            <v>2010</v>
          </cell>
          <cell r="L7195" t="str">
            <v>544.3</v>
          </cell>
        </row>
        <row r="7196">
          <cell r="J7196" t="str">
            <v>9789866276323</v>
          </cell>
          <cell r="K7196">
            <v>2010</v>
          </cell>
          <cell r="L7196" t="str">
            <v>528.2</v>
          </cell>
        </row>
        <row r="7197">
          <cell r="J7197" t="str">
            <v>9789866276002</v>
          </cell>
          <cell r="K7197">
            <v>2010</v>
          </cell>
          <cell r="L7197" t="str">
            <v>997</v>
          </cell>
        </row>
        <row r="7198">
          <cell r="J7198" t="str">
            <v>9789866276019</v>
          </cell>
          <cell r="K7198">
            <v>2010</v>
          </cell>
          <cell r="L7198" t="str">
            <v>997</v>
          </cell>
        </row>
        <row r="7199">
          <cell r="J7199" t="str">
            <v>9789866276057</v>
          </cell>
          <cell r="K7199">
            <v>2010</v>
          </cell>
          <cell r="L7199" t="str">
            <v>303.4</v>
          </cell>
        </row>
        <row r="7200">
          <cell r="J7200" t="str">
            <v>9789866276378</v>
          </cell>
          <cell r="K7200">
            <v>2010</v>
          </cell>
          <cell r="L7200" t="str">
            <v>282</v>
          </cell>
        </row>
        <row r="7201">
          <cell r="J7201" t="str">
            <v>9789576597794</v>
          </cell>
          <cell r="K7201">
            <v>2010</v>
          </cell>
          <cell r="L7201" t="str">
            <v>422.5</v>
          </cell>
        </row>
        <row r="7202">
          <cell r="J7202" t="str">
            <v>9789576597480</v>
          </cell>
          <cell r="K7202">
            <v>2010</v>
          </cell>
          <cell r="L7202" t="str">
            <v>999</v>
          </cell>
        </row>
        <row r="7203">
          <cell r="J7203" t="str">
            <v>9789576597633</v>
          </cell>
          <cell r="K7203">
            <v>2010</v>
          </cell>
          <cell r="L7203" t="str">
            <v>857.7</v>
          </cell>
        </row>
        <row r="7204">
          <cell r="J7204" t="str">
            <v>9789576597732</v>
          </cell>
          <cell r="K7204">
            <v>2010</v>
          </cell>
          <cell r="L7204" t="str">
            <v>857.7</v>
          </cell>
        </row>
        <row r="7205">
          <cell r="J7205" t="str">
            <v>9789866276101</v>
          </cell>
          <cell r="K7205">
            <v>2010</v>
          </cell>
          <cell r="L7205" t="str">
            <v>494</v>
          </cell>
        </row>
        <row r="7206">
          <cell r="J7206" t="str">
            <v>9789576597893</v>
          </cell>
          <cell r="K7206">
            <v>2010</v>
          </cell>
          <cell r="L7206" t="str">
            <v>563</v>
          </cell>
        </row>
        <row r="7207">
          <cell r="J7207" t="str">
            <v>9789866334122</v>
          </cell>
          <cell r="K7207">
            <v>2010</v>
          </cell>
          <cell r="L7207" t="str">
            <v>427.1</v>
          </cell>
        </row>
        <row r="7208">
          <cell r="J7208" t="str">
            <v>9789866890703</v>
          </cell>
          <cell r="K7208">
            <v>2010</v>
          </cell>
          <cell r="L7208" t="str">
            <v>427.1</v>
          </cell>
        </row>
        <row r="7209">
          <cell r="J7209" t="str">
            <v>9789866890697</v>
          </cell>
          <cell r="K7209">
            <v>2010</v>
          </cell>
          <cell r="L7209" t="str">
            <v>859.6</v>
          </cell>
        </row>
        <row r="7210">
          <cell r="J7210" t="str">
            <v>9789866334146</v>
          </cell>
          <cell r="K7210">
            <v>2010</v>
          </cell>
          <cell r="L7210" t="str">
            <v>413.98</v>
          </cell>
        </row>
        <row r="7211">
          <cell r="J7211" t="str">
            <v>9789866293030</v>
          </cell>
          <cell r="K7211">
            <v>2010</v>
          </cell>
          <cell r="L7211" t="str">
            <v>427.1</v>
          </cell>
        </row>
        <row r="7212">
          <cell r="J7212" t="str">
            <v>9789866890734</v>
          </cell>
          <cell r="K7212">
            <v>2010</v>
          </cell>
          <cell r="L7212" t="str">
            <v>427.1</v>
          </cell>
        </row>
        <row r="7213">
          <cell r="J7213" t="str">
            <v>9789866334153</v>
          </cell>
          <cell r="K7213">
            <v>2010</v>
          </cell>
          <cell r="L7213" t="str">
            <v>427.16</v>
          </cell>
        </row>
        <row r="7214">
          <cell r="J7214" t="str">
            <v>9789866293054</v>
          </cell>
          <cell r="K7214">
            <v>2010</v>
          </cell>
          <cell r="L7214" t="str">
            <v>413.98</v>
          </cell>
        </row>
        <row r="7215">
          <cell r="J7215" t="str">
            <v>9789866890444</v>
          </cell>
          <cell r="K7215">
            <v>2010</v>
          </cell>
          <cell r="L7215" t="str">
            <v>427.35</v>
          </cell>
        </row>
        <row r="7216">
          <cell r="J7216" t="str">
            <v>9789866890659</v>
          </cell>
          <cell r="K7216">
            <v>2010</v>
          </cell>
          <cell r="L7216" t="str">
            <v>427.1</v>
          </cell>
        </row>
        <row r="7217">
          <cell r="J7217" t="str">
            <v>9789866655913</v>
          </cell>
          <cell r="K7217">
            <v>2010</v>
          </cell>
          <cell r="L7217" t="str">
            <v>427.31</v>
          </cell>
        </row>
        <row r="7218">
          <cell r="J7218" t="str">
            <v>9789866890727</v>
          </cell>
          <cell r="K7218">
            <v>2010</v>
          </cell>
          <cell r="L7218" t="str">
            <v>859.6</v>
          </cell>
        </row>
        <row r="7219">
          <cell r="J7219" t="str">
            <v>9789866293146</v>
          </cell>
          <cell r="K7219">
            <v>2010</v>
          </cell>
          <cell r="L7219" t="str">
            <v>427.1</v>
          </cell>
        </row>
        <row r="7220">
          <cell r="J7220" t="str">
            <v>9789866293085</v>
          </cell>
          <cell r="K7220">
            <v>2010</v>
          </cell>
          <cell r="L7220" t="str">
            <v>427.61</v>
          </cell>
        </row>
        <row r="7221">
          <cell r="J7221" t="str">
            <v>9789866293153</v>
          </cell>
          <cell r="K7221">
            <v>2010</v>
          </cell>
          <cell r="L7221" t="str">
            <v>427.11</v>
          </cell>
        </row>
        <row r="7222">
          <cell r="J7222" t="str">
            <v>9789866334184</v>
          </cell>
          <cell r="K7222">
            <v>2010</v>
          </cell>
          <cell r="L7222" t="str">
            <v>855</v>
          </cell>
        </row>
        <row r="7223">
          <cell r="J7223" t="str">
            <v>9789866293160</v>
          </cell>
          <cell r="K7223">
            <v>2010</v>
          </cell>
          <cell r="L7223" t="str">
            <v>427.1</v>
          </cell>
        </row>
        <row r="7224">
          <cell r="J7224" t="str">
            <v>9789866293177</v>
          </cell>
          <cell r="K7224">
            <v>2010</v>
          </cell>
          <cell r="L7224" t="str">
            <v>427.16</v>
          </cell>
        </row>
        <row r="7225">
          <cell r="J7225" t="str">
            <v>9789866334221</v>
          </cell>
          <cell r="K7225">
            <v>2010</v>
          </cell>
          <cell r="L7225" t="str">
            <v>411.94</v>
          </cell>
        </row>
        <row r="7226">
          <cell r="J7226" t="str">
            <v>9789866890765</v>
          </cell>
          <cell r="K7226">
            <v>2010</v>
          </cell>
          <cell r="L7226" t="str">
            <v>427.16</v>
          </cell>
        </row>
        <row r="7227">
          <cell r="J7227" t="str">
            <v>9789866890772</v>
          </cell>
          <cell r="K7227">
            <v>2010</v>
          </cell>
          <cell r="L7227" t="str">
            <v>427.16</v>
          </cell>
        </row>
        <row r="7228">
          <cell r="J7228" t="str">
            <v>9789866881480</v>
          </cell>
          <cell r="K7228">
            <v>2010</v>
          </cell>
          <cell r="L7228" t="str">
            <v>427.16</v>
          </cell>
        </row>
        <row r="7229">
          <cell r="J7229" t="str">
            <v>9789866334238</v>
          </cell>
          <cell r="K7229">
            <v>2010</v>
          </cell>
          <cell r="L7229" t="str">
            <v>413.98</v>
          </cell>
        </row>
        <row r="7230">
          <cell r="J7230" t="str">
            <v>9789868486096</v>
          </cell>
          <cell r="K7230">
            <v>2010</v>
          </cell>
          <cell r="L7230" t="str">
            <v>427.33</v>
          </cell>
        </row>
        <row r="7231">
          <cell r="J7231" t="str">
            <v>9789579874229</v>
          </cell>
          <cell r="K7231">
            <v>2010</v>
          </cell>
          <cell r="L7231" t="str">
            <v>964.1</v>
          </cell>
        </row>
        <row r="7232">
          <cell r="J7232" t="str">
            <v>9789866890789</v>
          </cell>
          <cell r="K7232">
            <v>2010</v>
          </cell>
          <cell r="L7232" t="str">
            <v>427.2</v>
          </cell>
        </row>
        <row r="7233">
          <cell r="J7233" t="str">
            <v>9789866890796</v>
          </cell>
          <cell r="K7233">
            <v>2010</v>
          </cell>
          <cell r="L7233" t="str">
            <v>427.25</v>
          </cell>
        </row>
        <row r="7234">
          <cell r="J7234" t="str">
            <v>9789866890802</v>
          </cell>
          <cell r="K7234">
            <v>2010</v>
          </cell>
          <cell r="L7234" t="str">
            <v>427.252</v>
          </cell>
        </row>
        <row r="7235">
          <cell r="J7235" t="str">
            <v>9789866334252</v>
          </cell>
          <cell r="K7235">
            <v>2010</v>
          </cell>
          <cell r="L7235" t="str">
            <v>425</v>
          </cell>
        </row>
        <row r="7236">
          <cell r="J7236" t="str">
            <v>9789866293221</v>
          </cell>
          <cell r="K7236">
            <v>2010</v>
          </cell>
          <cell r="L7236" t="str">
            <v>494.35</v>
          </cell>
        </row>
        <row r="7237">
          <cell r="J7237" t="str">
            <v>9789866881817</v>
          </cell>
          <cell r="K7237">
            <v>2010</v>
          </cell>
          <cell r="L7237" t="str">
            <v>420</v>
          </cell>
        </row>
        <row r="7238">
          <cell r="J7238" t="str">
            <v>9789866890864</v>
          </cell>
          <cell r="K7238">
            <v>2010</v>
          </cell>
          <cell r="L7238" t="str">
            <v>481.3</v>
          </cell>
        </row>
        <row r="7239">
          <cell r="J7239" t="str">
            <v>9789866890871</v>
          </cell>
          <cell r="K7239">
            <v>2010</v>
          </cell>
          <cell r="L7239" t="str">
            <v>496.14</v>
          </cell>
        </row>
        <row r="7240">
          <cell r="J7240" t="str">
            <v>9789866890857</v>
          </cell>
          <cell r="K7240">
            <v>2010</v>
          </cell>
          <cell r="L7240" t="str">
            <v>427.133</v>
          </cell>
        </row>
        <row r="7241">
          <cell r="J7241" t="str">
            <v>9789866334313</v>
          </cell>
          <cell r="K7241">
            <v>2010</v>
          </cell>
          <cell r="L7241" t="str">
            <v>413.98</v>
          </cell>
        </row>
        <row r="7242">
          <cell r="J7242" t="str">
            <v>9789866334375</v>
          </cell>
          <cell r="K7242">
            <v>2010</v>
          </cell>
          <cell r="L7242" t="str">
            <v>425.4</v>
          </cell>
        </row>
        <row r="7243">
          <cell r="J7243" t="str">
            <v>9789866334368</v>
          </cell>
          <cell r="K7243">
            <v>2010</v>
          </cell>
          <cell r="L7243" t="str">
            <v>427.16</v>
          </cell>
        </row>
        <row r="7244">
          <cell r="J7244" t="str">
            <v>9789866334320</v>
          </cell>
          <cell r="K7244">
            <v>2010</v>
          </cell>
          <cell r="L7244" t="str">
            <v>427.16</v>
          </cell>
        </row>
        <row r="7245">
          <cell r="J7245" t="str">
            <v>9789866334337</v>
          </cell>
          <cell r="K7245">
            <v>2010</v>
          </cell>
          <cell r="L7245" t="str">
            <v>427.16</v>
          </cell>
        </row>
        <row r="7246">
          <cell r="J7246" t="str">
            <v>9789866293306</v>
          </cell>
          <cell r="K7246">
            <v>2010</v>
          </cell>
          <cell r="L7246" t="str">
            <v>427.61</v>
          </cell>
        </row>
        <row r="7247">
          <cell r="J7247" t="str">
            <v>9789866293290</v>
          </cell>
          <cell r="K7247">
            <v>2010</v>
          </cell>
          <cell r="L7247" t="str">
            <v>427.75</v>
          </cell>
        </row>
        <row r="7248">
          <cell r="J7248" t="str">
            <v>9789866293283</v>
          </cell>
          <cell r="K7248">
            <v>2010</v>
          </cell>
          <cell r="L7248" t="str">
            <v>737.49</v>
          </cell>
        </row>
        <row r="7249">
          <cell r="J7249" t="str">
            <v>9789866421464</v>
          </cell>
          <cell r="K7249">
            <v>2010</v>
          </cell>
          <cell r="L7249" t="str">
            <v>494</v>
          </cell>
        </row>
        <row r="7250">
          <cell r="J7250" t="str">
            <v>9789866421440</v>
          </cell>
          <cell r="K7250">
            <v>2010</v>
          </cell>
          <cell r="L7250" t="str">
            <v>494</v>
          </cell>
        </row>
        <row r="7251">
          <cell r="J7251" t="str">
            <v>9789866421433</v>
          </cell>
          <cell r="K7251">
            <v>2010</v>
          </cell>
          <cell r="L7251" t="str">
            <v>494</v>
          </cell>
        </row>
        <row r="7252">
          <cell r="J7252" t="str">
            <v>9789866421457</v>
          </cell>
          <cell r="K7252">
            <v>2010</v>
          </cell>
          <cell r="L7252" t="str">
            <v>494</v>
          </cell>
        </row>
        <row r="7253">
          <cell r="J7253" t="str">
            <v>9789866421532</v>
          </cell>
          <cell r="K7253">
            <v>2010</v>
          </cell>
          <cell r="L7253" t="str">
            <v>494</v>
          </cell>
        </row>
        <row r="7254">
          <cell r="J7254" t="str">
            <v>9789866421525</v>
          </cell>
          <cell r="K7254">
            <v>2010</v>
          </cell>
          <cell r="L7254" t="str">
            <v>494</v>
          </cell>
        </row>
        <row r="7255">
          <cell r="J7255" t="str">
            <v>9789866421563</v>
          </cell>
          <cell r="K7255">
            <v>2010</v>
          </cell>
          <cell r="L7255" t="str">
            <v>494</v>
          </cell>
        </row>
        <row r="7256">
          <cell r="J7256" t="str">
            <v>9789866421488</v>
          </cell>
          <cell r="K7256">
            <v>2010</v>
          </cell>
          <cell r="L7256" t="str">
            <v>494</v>
          </cell>
        </row>
        <row r="7257">
          <cell r="J7257" t="str">
            <v>9789866421556</v>
          </cell>
          <cell r="K7257">
            <v>2010</v>
          </cell>
          <cell r="L7257" t="str">
            <v>494</v>
          </cell>
        </row>
        <row r="7258">
          <cell r="J7258" t="str">
            <v>9789866421501</v>
          </cell>
          <cell r="K7258">
            <v>2010</v>
          </cell>
          <cell r="L7258" t="str">
            <v>494</v>
          </cell>
        </row>
        <row r="7259">
          <cell r="J7259" t="str">
            <v>9789866421495</v>
          </cell>
          <cell r="K7259">
            <v>2010</v>
          </cell>
          <cell r="L7259" t="str">
            <v>494</v>
          </cell>
        </row>
        <row r="7260">
          <cell r="J7260" t="str">
            <v>9789866421471</v>
          </cell>
          <cell r="K7260">
            <v>2010</v>
          </cell>
          <cell r="L7260" t="str">
            <v>494</v>
          </cell>
        </row>
        <row r="7261">
          <cell r="J7261" t="str">
            <v>9789866421396</v>
          </cell>
          <cell r="K7261">
            <v>2010</v>
          </cell>
          <cell r="L7261" t="str">
            <v>494</v>
          </cell>
        </row>
        <row r="7262">
          <cell r="J7262" t="str">
            <v>9789866421426</v>
          </cell>
          <cell r="K7262">
            <v>2010</v>
          </cell>
          <cell r="L7262" t="str">
            <v>494</v>
          </cell>
        </row>
        <row r="7263">
          <cell r="J7263" t="str">
            <v>9789866421402</v>
          </cell>
          <cell r="K7263">
            <v>2010</v>
          </cell>
          <cell r="L7263" t="str">
            <v>494</v>
          </cell>
        </row>
        <row r="7264">
          <cell r="J7264" t="str">
            <v>9789866421549</v>
          </cell>
          <cell r="K7264">
            <v>2010</v>
          </cell>
          <cell r="L7264" t="str">
            <v>542.77</v>
          </cell>
        </row>
        <row r="7265">
          <cell r="J7265" t="str">
            <v>9789866421570</v>
          </cell>
          <cell r="K7265">
            <v>2010</v>
          </cell>
          <cell r="L7265" t="str">
            <v>494.3</v>
          </cell>
        </row>
        <row r="7266">
          <cell r="J7266" t="str">
            <v>9789866421600</v>
          </cell>
          <cell r="K7266">
            <v>2010</v>
          </cell>
          <cell r="L7266" t="str">
            <v>494.23</v>
          </cell>
        </row>
        <row r="7267">
          <cell r="J7267" t="str">
            <v>9789866421594</v>
          </cell>
          <cell r="K7267">
            <v>2010</v>
          </cell>
          <cell r="L7267" t="str">
            <v>494.7</v>
          </cell>
        </row>
        <row r="7268">
          <cell r="J7268" t="str">
            <v>9789866421648</v>
          </cell>
          <cell r="K7268">
            <v>2010</v>
          </cell>
          <cell r="L7268" t="str">
            <v>494</v>
          </cell>
        </row>
        <row r="7269">
          <cell r="J7269" t="str">
            <v>9789866421631</v>
          </cell>
          <cell r="K7269">
            <v>2010</v>
          </cell>
          <cell r="L7269" t="str">
            <v>550.7</v>
          </cell>
        </row>
        <row r="7270">
          <cell r="J7270" t="str">
            <v>9789866421624</v>
          </cell>
          <cell r="K7270">
            <v>2010</v>
          </cell>
          <cell r="L7270" t="str">
            <v>946.5</v>
          </cell>
        </row>
        <row r="7271">
          <cell r="J7271" t="str">
            <v>9789866421686</v>
          </cell>
          <cell r="K7271">
            <v>2010</v>
          </cell>
          <cell r="L7271" t="str">
            <v>496.5</v>
          </cell>
        </row>
        <row r="7272">
          <cell r="J7272" t="str">
            <v>9789866421693</v>
          </cell>
          <cell r="K7272">
            <v>2010</v>
          </cell>
          <cell r="L7272" t="str">
            <v>494.76</v>
          </cell>
        </row>
        <row r="7273">
          <cell r="J7273" t="str">
            <v>9789866421716</v>
          </cell>
          <cell r="K7273">
            <v>2010</v>
          </cell>
          <cell r="L7273" t="str">
            <v>494</v>
          </cell>
        </row>
        <row r="7274">
          <cell r="J7274" t="str">
            <v>9789866421747</v>
          </cell>
          <cell r="K7274">
            <v>2010</v>
          </cell>
          <cell r="L7274" t="str">
            <v>494</v>
          </cell>
        </row>
        <row r="7275">
          <cell r="J7275" t="str">
            <v>9789866421754</v>
          </cell>
          <cell r="K7275">
            <v>2010</v>
          </cell>
          <cell r="L7275" t="str">
            <v>496</v>
          </cell>
        </row>
        <row r="7276">
          <cell r="J7276" t="str">
            <v>9789866421785</v>
          </cell>
          <cell r="K7276">
            <v>2010</v>
          </cell>
          <cell r="L7276" t="str">
            <v>496.5</v>
          </cell>
        </row>
        <row r="7277">
          <cell r="J7277" t="str">
            <v>9789866421808</v>
          </cell>
          <cell r="K7277">
            <v>2010</v>
          </cell>
          <cell r="L7277" t="str">
            <v>494</v>
          </cell>
        </row>
        <row r="7278">
          <cell r="J7278" t="str">
            <v>9789866421792</v>
          </cell>
          <cell r="K7278">
            <v>2010</v>
          </cell>
          <cell r="L7278" t="str">
            <v>496.5</v>
          </cell>
        </row>
        <row r="7279">
          <cell r="J7279" t="str">
            <v>9789866421846</v>
          </cell>
          <cell r="K7279">
            <v>2010</v>
          </cell>
          <cell r="L7279" t="str">
            <v>494</v>
          </cell>
        </row>
        <row r="7280">
          <cell r="J7280" t="str">
            <v>9789866421839</v>
          </cell>
          <cell r="K7280">
            <v>2010</v>
          </cell>
          <cell r="L7280" t="str">
            <v>494.3</v>
          </cell>
        </row>
        <row r="7281">
          <cell r="J7281" t="str">
            <v>9789866421617</v>
          </cell>
          <cell r="K7281">
            <v>2010</v>
          </cell>
          <cell r="L7281" t="str">
            <v>946.5</v>
          </cell>
        </row>
        <row r="7282">
          <cell r="J7282" t="str">
            <v>9789866421662</v>
          </cell>
          <cell r="K7282">
            <v>2010</v>
          </cell>
          <cell r="L7282" t="str">
            <v>498.93</v>
          </cell>
        </row>
        <row r="7283">
          <cell r="J7283" t="str">
            <v>9789866421761</v>
          </cell>
          <cell r="K7283">
            <v>2010</v>
          </cell>
          <cell r="L7283" t="str">
            <v>490.29</v>
          </cell>
        </row>
        <row r="7284">
          <cell r="J7284" t="str">
            <v>9789866421822</v>
          </cell>
          <cell r="K7284">
            <v>2010</v>
          </cell>
          <cell r="L7284" t="str">
            <v>498</v>
          </cell>
        </row>
        <row r="7285">
          <cell r="J7285" t="str">
            <v>9789866421587</v>
          </cell>
          <cell r="K7285">
            <v>2010</v>
          </cell>
          <cell r="L7285" t="str">
            <v>494.3</v>
          </cell>
        </row>
        <row r="7286">
          <cell r="J7286" t="str">
            <v>9789866421679</v>
          </cell>
          <cell r="K7286">
            <v>2010</v>
          </cell>
          <cell r="L7286" t="str">
            <v>494.5</v>
          </cell>
        </row>
        <row r="7287">
          <cell r="J7287" t="str">
            <v>9789866421723</v>
          </cell>
          <cell r="K7287">
            <v>2010</v>
          </cell>
          <cell r="L7287" t="str">
            <v>494.57</v>
          </cell>
        </row>
        <row r="7288">
          <cell r="J7288" t="str">
            <v>9789866421730</v>
          </cell>
          <cell r="K7288">
            <v>2010</v>
          </cell>
          <cell r="L7288" t="str">
            <v>494.57</v>
          </cell>
        </row>
        <row r="7289">
          <cell r="J7289" t="str">
            <v>9789866421778</v>
          </cell>
          <cell r="K7289">
            <v>2010</v>
          </cell>
          <cell r="L7289" t="str">
            <v>494.5</v>
          </cell>
        </row>
        <row r="7290">
          <cell r="J7290" t="str">
            <v>9789866421815</v>
          </cell>
          <cell r="K7290">
            <v>2010</v>
          </cell>
          <cell r="L7290" t="str">
            <v>494.5</v>
          </cell>
        </row>
        <row r="7291">
          <cell r="J7291" t="str">
            <v>9789866421655</v>
          </cell>
          <cell r="K7291">
            <v>2010</v>
          </cell>
          <cell r="L7291" t="str">
            <v>494.386</v>
          </cell>
        </row>
        <row r="7292">
          <cell r="J7292" t="str">
            <v>9789866421518</v>
          </cell>
          <cell r="K7292">
            <v>2010</v>
          </cell>
          <cell r="L7292" t="str">
            <v>494.5</v>
          </cell>
        </row>
        <row r="7293">
          <cell r="J7293" t="str">
            <v>9789866421709</v>
          </cell>
          <cell r="K7293">
            <v>2010</v>
          </cell>
          <cell r="L7293" t="str">
            <v>494.2</v>
          </cell>
        </row>
        <row r="7294">
          <cell r="J7294" t="str">
            <v>9789574514687</v>
          </cell>
          <cell r="K7294">
            <v>2010</v>
          </cell>
          <cell r="L7294" t="str">
            <v>859.6</v>
          </cell>
        </row>
        <row r="7295">
          <cell r="J7295" t="str">
            <v>9789866307201</v>
          </cell>
          <cell r="K7295">
            <v>2010</v>
          </cell>
          <cell r="L7295" t="str">
            <v>177.2</v>
          </cell>
        </row>
        <row r="7296">
          <cell r="J7296" t="str">
            <v>9789866307492</v>
          </cell>
          <cell r="K7296">
            <v>2010</v>
          </cell>
          <cell r="L7296" t="str">
            <v>177.2</v>
          </cell>
        </row>
        <row r="7297">
          <cell r="J7297" t="str">
            <v>9789866307324</v>
          </cell>
          <cell r="K7297">
            <v>2010</v>
          </cell>
          <cell r="L7297" t="str">
            <v>225.791</v>
          </cell>
        </row>
        <row r="7298">
          <cell r="J7298" t="str">
            <v>9789866307133</v>
          </cell>
          <cell r="K7298">
            <v>2010</v>
          </cell>
          <cell r="L7298" t="str">
            <v>494</v>
          </cell>
        </row>
        <row r="7299">
          <cell r="J7299" t="str">
            <v>9789866307447</v>
          </cell>
          <cell r="K7299">
            <v>2010</v>
          </cell>
          <cell r="L7299" t="str">
            <v>494.35</v>
          </cell>
        </row>
        <row r="7300">
          <cell r="J7300" t="str">
            <v>9789866307379</v>
          </cell>
          <cell r="K7300">
            <v>2010</v>
          </cell>
          <cell r="L7300" t="str">
            <v>171</v>
          </cell>
        </row>
        <row r="7301">
          <cell r="J7301" t="str">
            <v>9789866307287</v>
          </cell>
          <cell r="K7301">
            <v>2010</v>
          </cell>
          <cell r="L7301" t="str">
            <v>177.2</v>
          </cell>
        </row>
        <row r="7302">
          <cell r="J7302" t="str">
            <v>9789866307164</v>
          </cell>
          <cell r="K7302">
            <v>2010</v>
          </cell>
          <cell r="L7302" t="str">
            <v>177.2</v>
          </cell>
        </row>
        <row r="7303">
          <cell r="J7303" t="str">
            <v>9789866307461</v>
          </cell>
          <cell r="K7303">
            <v>2010</v>
          </cell>
          <cell r="L7303" t="str">
            <v>494.35</v>
          </cell>
        </row>
        <row r="7304">
          <cell r="J7304" t="str">
            <v>9789866307362</v>
          </cell>
          <cell r="K7304">
            <v>2010</v>
          </cell>
          <cell r="L7304" t="str">
            <v>494.01</v>
          </cell>
        </row>
        <row r="7305">
          <cell r="J7305" t="str">
            <v>9789866307331</v>
          </cell>
          <cell r="K7305">
            <v>2010</v>
          </cell>
          <cell r="L7305" t="str">
            <v>177.2</v>
          </cell>
        </row>
        <row r="7306">
          <cell r="J7306" t="str">
            <v>9789866307188</v>
          </cell>
          <cell r="K7306">
            <v>2010</v>
          </cell>
          <cell r="L7306" t="str">
            <v>177.2</v>
          </cell>
        </row>
        <row r="7307">
          <cell r="J7307" t="str">
            <v>9789866307089</v>
          </cell>
          <cell r="K7307">
            <v>2010</v>
          </cell>
          <cell r="L7307" t="str">
            <v>494.35</v>
          </cell>
        </row>
        <row r="7308">
          <cell r="J7308" t="str">
            <v>9789866307270</v>
          </cell>
          <cell r="K7308">
            <v>2010</v>
          </cell>
          <cell r="L7308" t="str">
            <v>177.2</v>
          </cell>
        </row>
        <row r="7309">
          <cell r="J7309" t="str">
            <v>9789866307485</v>
          </cell>
          <cell r="K7309">
            <v>2010</v>
          </cell>
          <cell r="L7309" t="str">
            <v>177.3</v>
          </cell>
        </row>
        <row r="7310">
          <cell r="J7310" t="str">
            <v>9789866307300</v>
          </cell>
          <cell r="K7310">
            <v>2010</v>
          </cell>
          <cell r="L7310" t="str">
            <v>192.1</v>
          </cell>
        </row>
        <row r="7311">
          <cell r="J7311" t="str">
            <v>9789866307355</v>
          </cell>
          <cell r="K7311">
            <v>2010</v>
          </cell>
          <cell r="L7311" t="str">
            <v>192.1</v>
          </cell>
        </row>
        <row r="7312">
          <cell r="J7312" t="str">
            <v>9789866307348</v>
          </cell>
          <cell r="K7312">
            <v>2010</v>
          </cell>
          <cell r="L7312" t="str">
            <v>177.2</v>
          </cell>
        </row>
        <row r="7313">
          <cell r="J7313" t="str">
            <v>9789866307294</v>
          </cell>
          <cell r="K7313">
            <v>2010</v>
          </cell>
          <cell r="L7313" t="str">
            <v>192.1</v>
          </cell>
        </row>
        <row r="7314">
          <cell r="J7314" t="str">
            <v>9789866307256</v>
          </cell>
          <cell r="K7314">
            <v>2010</v>
          </cell>
          <cell r="L7314" t="str">
            <v>494.3</v>
          </cell>
        </row>
        <row r="7315">
          <cell r="J7315" t="str">
            <v>9789866307171</v>
          </cell>
          <cell r="K7315">
            <v>2010</v>
          </cell>
          <cell r="L7315" t="str">
            <v>177.2</v>
          </cell>
        </row>
        <row r="7316">
          <cell r="J7316" t="str">
            <v>9789866307126</v>
          </cell>
          <cell r="K7316">
            <v>2010</v>
          </cell>
          <cell r="L7316" t="str">
            <v>177.2</v>
          </cell>
        </row>
        <row r="7317">
          <cell r="J7317" t="str">
            <v>9789866307218</v>
          </cell>
          <cell r="K7317">
            <v>2010</v>
          </cell>
          <cell r="L7317" t="str">
            <v>781</v>
          </cell>
        </row>
        <row r="7318">
          <cell r="J7318" t="str">
            <v>9789866307157</v>
          </cell>
          <cell r="K7318">
            <v>2010</v>
          </cell>
          <cell r="L7318" t="str">
            <v>173.7</v>
          </cell>
        </row>
        <row r="7319">
          <cell r="J7319" t="str">
            <v>9789866307263</v>
          </cell>
          <cell r="K7319">
            <v>2010</v>
          </cell>
          <cell r="L7319" t="str">
            <v>177.2</v>
          </cell>
        </row>
        <row r="7320">
          <cell r="J7320" t="str">
            <v>9789866307119</v>
          </cell>
          <cell r="K7320">
            <v>2010</v>
          </cell>
          <cell r="L7320" t="str">
            <v>177.2</v>
          </cell>
        </row>
        <row r="7321">
          <cell r="J7321" t="str">
            <v>9789866307317</v>
          </cell>
          <cell r="K7321">
            <v>2010</v>
          </cell>
          <cell r="L7321" t="str">
            <v>177.3</v>
          </cell>
        </row>
        <row r="7322">
          <cell r="J7322" t="str">
            <v>9789866886881</v>
          </cell>
          <cell r="K7322">
            <v>2010</v>
          </cell>
          <cell r="L7322" t="str">
            <v>494.35</v>
          </cell>
        </row>
        <row r="7323">
          <cell r="J7323" t="str">
            <v>9789866886546</v>
          </cell>
          <cell r="K7323">
            <v>2010</v>
          </cell>
          <cell r="L7323" t="str">
            <v>192.1</v>
          </cell>
        </row>
        <row r="7324">
          <cell r="J7324" t="str">
            <v>9789866886867</v>
          </cell>
          <cell r="K7324">
            <v>2010</v>
          </cell>
          <cell r="L7324" t="str">
            <v>494.1</v>
          </cell>
        </row>
        <row r="7325">
          <cell r="J7325" t="str">
            <v>9789866886638</v>
          </cell>
          <cell r="K7325">
            <v>2010</v>
          </cell>
          <cell r="L7325" t="str">
            <v>177.2</v>
          </cell>
        </row>
        <row r="7326">
          <cell r="J7326" t="str">
            <v>9789866886676</v>
          </cell>
          <cell r="K7326">
            <v>2010</v>
          </cell>
          <cell r="L7326" t="str">
            <v>177.2</v>
          </cell>
        </row>
        <row r="7327">
          <cell r="J7327" t="str">
            <v>9789866886713</v>
          </cell>
          <cell r="K7327">
            <v>2010</v>
          </cell>
          <cell r="L7327" t="str">
            <v>177.2</v>
          </cell>
        </row>
        <row r="7328">
          <cell r="J7328" t="str">
            <v>9789866886874</v>
          </cell>
          <cell r="K7328">
            <v>2010</v>
          </cell>
          <cell r="L7328" t="str">
            <v>173.761</v>
          </cell>
        </row>
        <row r="7329">
          <cell r="J7329" t="str">
            <v>9789866886683</v>
          </cell>
          <cell r="K7329">
            <v>2010</v>
          </cell>
          <cell r="L7329" t="str">
            <v>494.1</v>
          </cell>
        </row>
        <row r="7330">
          <cell r="J7330" t="str">
            <v>9789866886652</v>
          </cell>
          <cell r="K7330">
            <v>2010</v>
          </cell>
          <cell r="L7330" t="str">
            <v>177.2</v>
          </cell>
        </row>
        <row r="7331">
          <cell r="J7331" t="str">
            <v>9789866886836</v>
          </cell>
          <cell r="K7331">
            <v>2010</v>
          </cell>
          <cell r="L7331" t="str">
            <v>192.1</v>
          </cell>
        </row>
        <row r="7332">
          <cell r="J7332" t="str">
            <v>9789866886843</v>
          </cell>
          <cell r="K7332">
            <v>2010</v>
          </cell>
          <cell r="L7332" t="str">
            <v>177.2</v>
          </cell>
        </row>
        <row r="7333">
          <cell r="J7333" t="str">
            <v>9789866886669</v>
          </cell>
          <cell r="K7333">
            <v>2010</v>
          </cell>
          <cell r="L7333" t="str">
            <v>177.2</v>
          </cell>
        </row>
        <row r="7334">
          <cell r="J7334" t="str">
            <v>9789866886584</v>
          </cell>
          <cell r="K7334">
            <v>2010</v>
          </cell>
          <cell r="L7334" t="str">
            <v>177.2</v>
          </cell>
        </row>
        <row r="7335">
          <cell r="J7335" t="str">
            <v>9789866886751</v>
          </cell>
          <cell r="K7335">
            <v>2010</v>
          </cell>
          <cell r="L7335" t="str">
            <v>177.2</v>
          </cell>
        </row>
        <row r="7336">
          <cell r="J7336" t="str">
            <v>9789866886591</v>
          </cell>
          <cell r="K7336">
            <v>2010</v>
          </cell>
          <cell r="L7336" t="str">
            <v>494.35</v>
          </cell>
        </row>
        <row r="7337">
          <cell r="J7337" t="str">
            <v>9789866886553</v>
          </cell>
          <cell r="K7337">
            <v>2010</v>
          </cell>
          <cell r="L7337" t="str">
            <v>194.2</v>
          </cell>
        </row>
        <row r="7338">
          <cell r="J7338" t="str">
            <v>9789866886522</v>
          </cell>
          <cell r="K7338">
            <v>2010</v>
          </cell>
          <cell r="L7338" t="str">
            <v>177.2</v>
          </cell>
        </row>
        <row r="7339">
          <cell r="J7339" t="str">
            <v>9789866886690</v>
          </cell>
          <cell r="K7339">
            <v>2010</v>
          </cell>
          <cell r="L7339" t="str">
            <v>177.2</v>
          </cell>
        </row>
        <row r="7340">
          <cell r="J7340" t="str">
            <v>9789866886744</v>
          </cell>
          <cell r="K7340">
            <v>2010</v>
          </cell>
          <cell r="L7340" t="str">
            <v>494.35</v>
          </cell>
        </row>
        <row r="7341">
          <cell r="J7341" t="str">
            <v>9789866886850</v>
          </cell>
          <cell r="K7341">
            <v>2010</v>
          </cell>
          <cell r="L7341" t="str">
            <v>494.3</v>
          </cell>
        </row>
        <row r="7342">
          <cell r="J7342" t="str">
            <v>9789866886768</v>
          </cell>
          <cell r="K7342">
            <v>2010</v>
          </cell>
          <cell r="L7342" t="str">
            <v>192.1</v>
          </cell>
        </row>
        <row r="7343">
          <cell r="J7343" t="str">
            <v>9789866886706</v>
          </cell>
          <cell r="K7343">
            <v>2010</v>
          </cell>
          <cell r="L7343" t="str">
            <v>192.1</v>
          </cell>
        </row>
        <row r="7344">
          <cell r="J7344" t="str">
            <v>9789866886539</v>
          </cell>
          <cell r="K7344">
            <v>2010</v>
          </cell>
          <cell r="L7344" t="str">
            <v>191.9</v>
          </cell>
        </row>
        <row r="7345">
          <cell r="J7345" t="str">
            <v>9789866307478</v>
          </cell>
          <cell r="K7345">
            <v>2010</v>
          </cell>
          <cell r="L7345" t="str">
            <v>494.35</v>
          </cell>
        </row>
        <row r="7346">
          <cell r="J7346" t="str">
            <v>9789866307454</v>
          </cell>
          <cell r="K7346">
            <v>2010</v>
          </cell>
          <cell r="L7346" t="str">
            <v>177.2</v>
          </cell>
        </row>
        <row r="7347">
          <cell r="J7347" t="str">
            <v>9789866886799</v>
          </cell>
          <cell r="K7347">
            <v>2010</v>
          </cell>
          <cell r="L7347" t="str">
            <v>177.2</v>
          </cell>
        </row>
        <row r="7348">
          <cell r="J7348" t="str">
            <v>9789866886577</v>
          </cell>
          <cell r="K7348">
            <v>2010</v>
          </cell>
          <cell r="L7348" t="str">
            <v>177.2</v>
          </cell>
        </row>
        <row r="7349">
          <cell r="J7349" t="str">
            <v>9789866886829</v>
          </cell>
          <cell r="K7349">
            <v>2010</v>
          </cell>
          <cell r="L7349" t="str">
            <v>176.74</v>
          </cell>
        </row>
        <row r="7350">
          <cell r="J7350" t="str">
            <v>9789866307386</v>
          </cell>
          <cell r="K7350">
            <v>2010</v>
          </cell>
          <cell r="L7350" t="str">
            <v>494.35</v>
          </cell>
        </row>
        <row r="7351">
          <cell r="J7351" t="str">
            <v>9789866307096</v>
          </cell>
          <cell r="K7351">
            <v>2010</v>
          </cell>
          <cell r="L7351" t="str">
            <v>192.1</v>
          </cell>
        </row>
        <row r="7352">
          <cell r="J7352" t="str">
            <v>9789866832765</v>
          </cell>
          <cell r="K7352">
            <v>2010</v>
          </cell>
          <cell r="L7352" t="str">
            <v>563</v>
          </cell>
        </row>
        <row r="7353">
          <cell r="J7353" t="str">
            <v>9789866832710</v>
          </cell>
          <cell r="K7353">
            <v>2010</v>
          </cell>
          <cell r="L7353" t="str">
            <v>561.014</v>
          </cell>
        </row>
        <row r="7354">
          <cell r="J7354" t="str">
            <v>9789866832499</v>
          </cell>
          <cell r="K7354">
            <v>2010</v>
          </cell>
          <cell r="L7354" t="str">
            <v>177.2</v>
          </cell>
        </row>
        <row r="7355">
          <cell r="J7355" t="str">
            <v>9789866832772</v>
          </cell>
          <cell r="K7355">
            <v>2010</v>
          </cell>
          <cell r="L7355" t="str">
            <v>293.2</v>
          </cell>
        </row>
        <row r="7356">
          <cell r="J7356" t="str">
            <v>9789866832598</v>
          </cell>
          <cell r="K7356">
            <v>2010</v>
          </cell>
          <cell r="L7356" t="str">
            <v>121.227</v>
          </cell>
        </row>
        <row r="7357">
          <cell r="J7357" t="str">
            <v>9789866505959</v>
          </cell>
          <cell r="K7357">
            <v>2010</v>
          </cell>
          <cell r="L7357" t="str">
            <v>528.2</v>
          </cell>
        </row>
        <row r="7358">
          <cell r="J7358" t="str">
            <v>9789866302237</v>
          </cell>
          <cell r="K7358">
            <v>2010</v>
          </cell>
          <cell r="L7358" t="str">
            <v>411.3</v>
          </cell>
        </row>
        <row r="7359">
          <cell r="J7359" t="str">
            <v>9789866302268</v>
          </cell>
          <cell r="K7359">
            <v>2010</v>
          </cell>
          <cell r="L7359" t="str">
            <v>192.1</v>
          </cell>
        </row>
        <row r="7360">
          <cell r="J7360" t="str">
            <v>9789866302244</v>
          </cell>
          <cell r="K7360">
            <v>2010</v>
          </cell>
          <cell r="L7360" t="str">
            <v>411.1</v>
          </cell>
        </row>
        <row r="7361">
          <cell r="J7361" t="str">
            <v>9789866302121</v>
          </cell>
          <cell r="K7361">
            <v>2010</v>
          </cell>
          <cell r="L7361" t="str">
            <v>199.6</v>
          </cell>
        </row>
        <row r="7362">
          <cell r="J7362" t="str">
            <v>9789866302329</v>
          </cell>
          <cell r="K7362">
            <v>2010</v>
          </cell>
          <cell r="L7362" t="str">
            <v>163</v>
          </cell>
        </row>
        <row r="7363">
          <cell r="J7363" t="str">
            <v>9789866302138</v>
          </cell>
          <cell r="K7363">
            <v>2010</v>
          </cell>
          <cell r="L7363" t="str">
            <v>528.2</v>
          </cell>
        </row>
        <row r="7364">
          <cell r="J7364" t="str">
            <v>9789866302084</v>
          </cell>
          <cell r="K7364">
            <v>2010</v>
          </cell>
          <cell r="L7364" t="str">
            <v>494.17</v>
          </cell>
        </row>
        <row r="7365">
          <cell r="J7365" t="str">
            <v>9789866832758</v>
          </cell>
          <cell r="K7365">
            <v>2010</v>
          </cell>
          <cell r="L7365" t="str">
            <v>563.5</v>
          </cell>
        </row>
        <row r="7366">
          <cell r="J7366" t="str">
            <v>9789866832581</v>
          </cell>
          <cell r="K7366">
            <v>2010</v>
          </cell>
          <cell r="L7366" t="str">
            <v>177.2</v>
          </cell>
        </row>
        <row r="7367">
          <cell r="J7367" t="str">
            <v>9789866832468</v>
          </cell>
          <cell r="K7367">
            <v>2010</v>
          </cell>
          <cell r="L7367" t="str">
            <v>752.26207</v>
          </cell>
        </row>
        <row r="7368">
          <cell r="J7368" t="str">
            <v>9789866832475</v>
          </cell>
          <cell r="K7368">
            <v>2010</v>
          </cell>
          <cell r="L7368" t="str">
            <v>752.26207</v>
          </cell>
        </row>
        <row r="7369">
          <cell r="J7369" t="str">
            <v>9789866832420</v>
          </cell>
          <cell r="K7369">
            <v>2010</v>
          </cell>
          <cell r="L7369" t="str">
            <v>224.515</v>
          </cell>
        </row>
        <row r="7370">
          <cell r="J7370" t="str">
            <v>9789866832550</v>
          </cell>
          <cell r="K7370">
            <v>2010</v>
          </cell>
          <cell r="L7370" t="str">
            <v>121.227</v>
          </cell>
        </row>
        <row r="7371">
          <cell r="J7371" t="str">
            <v>9789866302039</v>
          </cell>
          <cell r="K7371">
            <v>2010</v>
          </cell>
          <cell r="L7371" t="str">
            <v>177.2</v>
          </cell>
        </row>
        <row r="7372">
          <cell r="J7372" t="str">
            <v>9789866302176</v>
          </cell>
          <cell r="K7372">
            <v>2010</v>
          </cell>
          <cell r="L7372" t="str">
            <v>494.3</v>
          </cell>
        </row>
        <row r="7373">
          <cell r="J7373" t="str">
            <v>9789866302114</v>
          </cell>
          <cell r="K7373">
            <v>2010</v>
          </cell>
          <cell r="L7373" t="str">
            <v>177.2</v>
          </cell>
        </row>
        <row r="7374">
          <cell r="J7374" t="str">
            <v>9789866302220</v>
          </cell>
          <cell r="K7374">
            <v>2010</v>
          </cell>
          <cell r="L7374" t="str">
            <v>176.54</v>
          </cell>
        </row>
        <row r="7375">
          <cell r="J7375" t="str">
            <v>9789866302107</v>
          </cell>
          <cell r="K7375">
            <v>2010</v>
          </cell>
          <cell r="L7375" t="str">
            <v>177.2</v>
          </cell>
        </row>
        <row r="7376">
          <cell r="J7376" t="str">
            <v>9789866302091</v>
          </cell>
          <cell r="K7376">
            <v>2010</v>
          </cell>
          <cell r="L7376" t="str">
            <v>176.5</v>
          </cell>
        </row>
        <row r="7377">
          <cell r="J7377" t="str">
            <v>9789866505997</v>
          </cell>
          <cell r="K7377">
            <v>2010</v>
          </cell>
          <cell r="L7377" t="str">
            <v>496</v>
          </cell>
        </row>
        <row r="7378">
          <cell r="J7378" t="str">
            <v>9789866302152</v>
          </cell>
          <cell r="K7378">
            <v>2010</v>
          </cell>
          <cell r="L7378" t="str">
            <v>177.3</v>
          </cell>
        </row>
        <row r="7379">
          <cell r="J7379" t="str">
            <v>9789866832543</v>
          </cell>
          <cell r="K7379">
            <v>2010</v>
          </cell>
          <cell r="L7379" t="str">
            <v>229.3</v>
          </cell>
        </row>
        <row r="7380">
          <cell r="J7380" t="str">
            <v>9789866832574</v>
          </cell>
          <cell r="K7380">
            <v>2010</v>
          </cell>
          <cell r="L7380" t="str">
            <v>229.3</v>
          </cell>
        </row>
        <row r="7381">
          <cell r="J7381" t="str">
            <v>9789866832482</v>
          </cell>
          <cell r="K7381">
            <v>2010</v>
          </cell>
          <cell r="L7381" t="str">
            <v>224.517</v>
          </cell>
        </row>
        <row r="7382">
          <cell r="J7382" t="str">
            <v>9789866832512</v>
          </cell>
          <cell r="K7382">
            <v>2010</v>
          </cell>
          <cell r="L7382" t="str">
            <v>229.3</v>
          </cell>
        </row>
        <row r="7383">
          <cell r="J7383" t="str">
            <v>9789866832529</v>
          </cell>
          <cell r="K7383">
            <v>2010</v>
          </cell>
          <cell r="L7383" t="str">
            <v>224.515</v>
          </cell>
        </row>
        <row r="7384">
          <cell r="J7384" t="str">
            <v>9789866832628</v>
          </cell>
          <cell r="K7384">
            <v>2010</v>
          </cell>
          <cell r="L7384" t="str">
            <v>229.3</v>
          </cell>
        </row>
        <row r="7385">
          <cell r="J7385" t="str">
            <v>9789866302169</v>
          </cell>
          <cell r="K7385">
            <v>2010</v>
          </cell>
          <cell r="L7385" t="str">
            <v>224.515</v>
          </cell>
        </row>
        <row r="7386">
          <cell r="J7386" t="str">
            <v>9789866832840</v>
          </cell>
          <cell r="K7386">
            <v>2010</v>
          </cell>
          <cell r="L7386" t="str">
            <v>293.1</v>
          </cell>
        </row>
        <row r="7387">
          <cell r="J7387" t="str">
            <v>9789866832611</v>
          </cell>
          <cell r="K7387">
            <v>2010</v>
          </cell>
          <cell r="L7387" t="str">
            <v>296.5</v>
          </cell>
        </row>
        <row r="7388">
          <cell r="J7388" t="str">
            <v>9789866832703</v>
          </cell>
          <cell r="K7388">
            <v>2010</v>
          </cell>
          <cell r="L7388" t="str">
            <v>177.2</v>
          </cell>
        </row>
        <row r="7389">
          <cell r="J7389" t="str">
            <v>9789866302046</v>
          </cell>
          <cell r="K7389">
            <v>2010</v>
          </cell>
          <cell r="L7389" t="str">
            <v>528.2</v>
          </cell>
        </row>
        <row r="7390">
          <cell r="J7390" t="str">
            <v>9789866832451</v>
          </cell>
          <cell r="K7390">
            <v>2010</v>
          </cell>
          <cell r="L7390" t="str">
            <v>177.2</v>
          </cell>
        </row>
        <row r="7391">
          <cell r="J7391" t="str">
            <v>9789866302008</v>
          </cell>
          <cell r="K7391">
            <v>2010</v>
          </cell>
          <cell r="L7391" t="str">
            <v>177.2</v>
          </cell>
        </row>
        <row r="7392">
          <cell r="J7392" t="str">
            <v>9789866302145 </v>
          </cell>
          <cell r="K7392">
            <v>2010</v>
          </cell>
          <cell r="L7392" t="str">
            <v>191.9</v>
          </cell>
        </row>
        <row r="7393">
          <cell r="J7393" t="str">
            <v>9789866498640</v>
          </cell>
          <cell r="K7393">
            <v>2010</v>
          </cell>
          <cell r="L7393" t="str">
            <v>191.9</v>
          </cell>
        </row>
        <row r="7394">
          <cell r="J7394" t="str">
            <v>9789866498633</v>
          </cell>
          <cell r="K7394">
            <v>2010</v>
          </cell>
          <cell r="L7394" t="str">
            <v>192.1</v>
          </cell>
        </row>
        <row r="7395">
          <cell r="J7395" t="str">
            <v>9789866498657</v>
          </cell>
          <cell r="K7395">
            <v>2010</v>
          </cell>
          <cell r="L7395" t="str">
            <v>170</v>
          </cell>
        </row>
        <row r="7396">
          <cell r="J7396" t="str">
            <v>9789866498664</v>
          </cell>
          <cell r="K7396">
            <v>2010</v>
          </cell>
          <cell r="L7396" t="str">
            <v>494.1</v>
          </cell>
        </row>
        <row r="7397">
          <cell r="J7397" t="str">
            <v>9789866498701</v>
          </cell>
          <cell r="K7397">
            <v>2010</v>
          </cell>
          <cell r="L7397" t="str">
            <v>177.2</v>
          </cell>
        </row>
        <row r="7398">
          <cell r="J7398" t="str">
            <v>9789866498718</v>
          </cell>
          <cell r="K7398">
            <v>2010</v>
          </cell>
          <cell r="L7398" t="str">
            <v>413.1</v>
          </cell>
        </row>
        <row r="7399">
          <cell r="J7399" t="str">
            <v>9789866498695</v>
          </cell>
          <cell r="K7399">
            <v>2010</v>
          </cell>
          <cell r="L7399" t="str">
            <v>494</v>
          </cell>
        </row>
        <row r="7400">
          <cell r="J7400" t="str">
            <v>9789866498671</v>
          </cell>
          <cell r="K7400">
            <v>2010</v>
          </cell>
          <cell r="L7400" t="str">
            <v>191.11</v>
          </cell>
        </row>
        <row r="7401">
          <cell r="J7401" t="str">
            <v>9789866498749</v>
          </cell>
          <cell r="K7401">
            <v>2010</v>
          </cell>
          <cell r="L7401" t="str">
            <v>177</v>
          </cell>
        </row>
        <row r="7402">
          <cell r="J7402" t="str">
            <v>9789866498688</v>
          </cell>
          <cell r="K7402">
            <v>2010</v>
          </cell>
          <cell r="L7402" t="str">
            <v>192.32</v>
          </cell>
        </row>
        <row r="7403">
          <cell r="J7403" t="str">
            <v>9789866498732</v>
          </cell>
          <cell r="K7403">
            <v>2010</v>
          </cell>
          <cell r="L7403" t="str">
            <v>191.9</v>
          </cell>
        </row>
        <row r="7404">
          <cell r="J7404" t="str">
            <v>9789866498725</v>
          </cell>
          <cell r="K7404">
            <v>2010</v>
          </cell>
          <cell r="L7404" t="str">
            <v>997.7</v>
          </cell>
        </row>
        <row r="7405">
          <cell r="J7405" t="str">
            <v>9789866498756</v>
          </cell>
          <cell r="K7405">
            <v>2010</v>
          </cell>
          <cell r="L7405" t="str">
            <v>494</v>
          </cell>
        </row>
        <row r="7406">
          <cell r="J7406" t="str">
            <v>9789866498763</v>
          </cell>
          <cell r="K7406">
            <v>2010</v>
          </cell>
          <cell r="L7406" t="str">
            <v>177.2</v>
          </cell>
        </row>
        <row r="7407">
          <cell r="J7407" t="str">
            <v>9789866498787</v>
          </cell>
          <cell r="K7407">
            <v>2010</v>
          </cell>
          <cell r="L7407" t="str">
            <v>225.87</v>
          </cell>
        </row>
        <row r="7408">
          <cell r="J7408" t="str">
            <v>9789866498817</v>
          </cell>
          <cell r="K7408">
            <v>2010</v>
          </cell>
          <cell r="L7408" t="str">
            <v>496</v>
          </cell>
        </row>
        <row r="7409">
          <cell r="J7409" t="str">
            <v>9789866498824</v>
          </cell>
          <cell r="K7409">
            <v>2010</v>
          </cell>
          <cell r="L7409" t="str">
            <v>293.2</v>
          </cell>
        </row>
        <row r="7410">
          <cell r="J7410" t="str">
            <v>9789866498794</v>
          </cell>
          <cell r="K7410">
            <v>2010</v>
          </cell>
          <cell r="L7410" t="str">
            <v>413.92</v>
          </cell>
        </row>
        <row r="7411">
          <cell r="J7411" t="str">
            <v>9789866498800</v>
          </cell>
          <cell r="K7411">
            <v>2010</v>
          </cell>
          <cell r="L7411" t="str">
            <v>855</v>
          </cell>
        </row>
        <row r="7412">
          <cell r="J7412" t="str">
            <v>9789866498855</v>
          </cell>
          <cell r="K7412">
            <v>2010</v>
          </cell>
          <cell r="L7412" t="str">
            <v>190.1</v>
          </cell>
        </row>
        <row r="7413">
          <cell r="J7413" t="str">
            <v>9789866498848</v>
          </cell>
          <cell r="K7413">
            <v>2010</v>
          </cell>
          <cell r="L7413" t="str">
            <v>177.2</v>
          </cell>
        </row>
        <row r="7414">
          <cell r="J7414" t="str">
            <v>9789866498862</v>
          </cell>
          <cell r="K7414">
            <v>2010</v>
          </cell>
          <cell r="L7414" t="str">
            <v>719</v>
          </cell>
        </row>
        <row r="7415">
          <cell r="J7415" t="str">
            <v>9789866498831</v>
          </cell>
          <cell r="K7415">
            <v>2010</v>
          </cell>
          <cell r="L7415" t="str">
            <v>192.1</v>
          </cell>
        </row>
        <row r="7416">
          <cell r="J7416" t="str">
            <v>9789866498893</v>
          </cell>
          <cell r="K7416">
            <v>2010</v>
          </cell>
          <cell r="L7416" t="str">
            <v>177.2</v>
          </cell>
        </row>
        <row r="7417">
          <cell r="J7417" t="str">
            <v>9789866498879</v>
          </cell>
          <cell r="K7417">
            <v>2010</v>
          </cell>
          <cell r="L7417" t="str">
            <v>192.1</v>
          </cell>
        </row>
        <row r="7418">
          <cell r="J7418" t="str">
            <v>9789866498886</v>
          </cell>
          <cell r="K7418">
            <v>2010</v>
          </cell>
          <cell r="L7418" t="str">
            <v>177.4</v>
          </cell>
        </row>
        <row r="7419">
          <cell r="J7419" t="str">
            <v>9789866498909</v>
          </cell>
          <cell r="K7419">
            <v>2010</v>
          </cell>
          <cell r="L7419" t="str">
            <v>224.517</v>
          </cell>
        </row>
        <row r="7420">
          <cell r="J7420" t="str">
            <v>9789866498930</v>
          </cell>
          <cell r="K7420">
            <v>2010</v>
          </cell>
          <cell r="L7420" t="str">
            <v>563.7</v>
          </cell>
        </row>
        <row r="7421">
          <cell r="J7421" t="str">
            <v>9789866498947</v>
          </cell>
          <cell r="K7421">
            <v>2010</v>
          </cell>
          <cell r="L7421" t="str">
            <v>170</v>
          </cell>
        </row>
        <row r="7422">
          <cell r="J7422" t="str">
            <v>9789866498923</v>
          </cell>
          <cell r="K7422">
            <v>2010</v>
          </cell>
          <cell r="L7422" t="str">
            <v>191.9</v>
          </cell>
        </row>
        <row r="7423">
          <cell r="J7423" t="str">
            <v>9789866498916</v>
          </cell>
          <cell r="K7423">
            <v>2010</v>
          </cell>
          <cell r="L7423" t="str">
            <v>413.92</v>
          </cell>
        </row>
        <row r="7424">
          <cell r="J7424" t="str">
            <v>9789866498992</v>
          </cell>
          <cell r="K7424">
            <v>2010</v>
          </cell>
          <cell r="L7424" t="str">
            <v>177.2</v>
          </cell>
        </row>
        <row r="7425">
          <cell r="J7425" t="str">
            <v>9789866498985</v>
          </cell>
          <cell r="K7425">
            <v>2010</v>
          </cell>
          <cell r="L7425" t="str">
            <v>992.775</v>
          </cell>
        </row>
        <row r="7426">
          <cell r="J7426" t="str">
            <v>9789866498961</v>
          </cell>
          <cell r="K7426">
            <v>2010</v>
          </cell>
          <cell r="L7426" t="str">
            <v>413.42</v>
          </cell>
        </row>
        <row r="7427">
          <cell r="J7427" t="str">
            <v>9789866498978</v>
          </cell>
          <cell r="K7427">
            <v>2010</v>
          </cell>
          <cell r="L7427" t="str">
            <v>544.8</v>
          </cell>
        </row>
        <row r="7428">
          <cell r="J7428" t="str">
            <v>9789866153020</v>
          </cell>
          <cell r="K7428">
            <v>2010</v>
          </cell>
          <cell r="L7428" t="str">
            <v>529.61</v>
          </cell>
        </row>
        <row r="7429">
          <cell r="J7429" t="str">
            <v>9789866153013</v>
          </cell>
          <cell r="K7429">
            <v>2010</v>
          </cell>
          <cell r="L7429" t="str">
            <v>121.17</v>
          </cell>
        </row>
        <row r="7430">
          <cell r="J7430" t="str">
            <v>9789866153037</v>
          </cell>
          <cell r="K7430">
            <v>2010</v>
          </cell>
          <cell r="L7430" t="str">
            <v>498.96</v>
          </cell>
        </row>
        <row r="7431">
          <cell r="J7431" t="str">
            <v>9789866153051</v>
          </cell>
          <cell r="K7431">
            <v>2010</v>
          </cell>
          <cell r="L7431" t="str">
            <v>100</v>
          </cell>
        </row>
        <row r="7432">
          <cell r="J7432" t="str">
            <v>9789866153075</v>
          </cell>
          <cell r="K7432">
            <v>2010</v>
          </cell>
          <cell r="L7432" t="str">
            <v>191.9</v>
          </cell>
        </row>
        <row r="7433">
          <cell r="J7433" t="str">
            <v>9789866153044</v>
          </cell>
          <cell r="K7433">
            <v>2010</v>
          </cell>
          <cell r="L7433" t="str">
            <v>191.9</v>
          </cell>
        </row>
        <row r="7434">
          <cell r="J7434" t="str">
            <v>9789866153068</v>
          </cell>
          <cell r="K7434">
            <v>2010</v>
          </cell>
          <cell r="L7434" t="str">
            <v>997.7</v>
          </cell>
        </row>
        <row r="7435">
          <cell r="J7435" t="str">
            <v>9789866845529</v>
          </cell>
          <cell r="K7435">
            <v>2010</v>
          </cell>
          <cell r="L7435" t="str">
            <v>170</v>
          </cell>
        </row>
        <row r="7436">
          <cell r="J7436" t="str">
            <v>9789866153099</v>
          </cell>
          <cell r="K7436">
            <v>2010</v>
          </cell>
          <cell r="L7436" t="str">
            <v>413.91</v>
          </cell>
        </row>
        <row r="7437">
          <cell r="J7437" t="str">
            <v>9789866153082</v>
          </cell>
          <cell r="K7437">
            <v>2010</v>
          </cell>
          <cell r="L7437" t="str">
            <v>191.9</v>
          </cell>
        </row>
        <row r="7438">
          <cell r="J7438" t="str">
            <v>9789866498770</v>
          </cell>
          <cell r="K7438">
            <v>2010</v>
          </cell>
          <cell r="L7438" t="str">
            <v>176.4</v>
          </cell>
        </row>
        <row r="7439">
          <cell r="J7439" t="str">
            <v>9789574705542</v>
          </cell>
          <cell r="K7439">
            <v>2010</v>
          </cell>
          <cell r="L7439" t="str">
            <v>191.9</v>
          </cell>
        </row>
        <row r="7440">
          <cell r="J7440" t="str">
            <v>9789574705573</v>
          </cell>
          <cell r="K7440">
            <v>2010</v>
          </cell>
          <cell r="L7440" t="str">
            <v>192.4</v>
          </cell>
        </row>
        <row r="7441">
          <cell r="J7441" t="str">
            <v>9789574705580</v>
          </cell>
          <cell r="K7441">
            <v>2010</v>
          </cell>
          <cell r="L7441" t="str">
            <v>192.1</v>
          </cell>
        </row>
        <row r="7442">
          <cell r="J7442" t="str">
            <v>9789868626836</v>
          </cell>
          <cell r="K7442">
            <v>2010</v>
          </cell>
          <cell r="L7442" t="str">
            <v>177.2</v>
          </cell>
        </row>
        <row r="7443">
          <cell r="J7443" t="str">
            <v>9789868506473</v>
          </cell>
          <cell r="K7443">
            <v>2010</v>
          </cell>
          <cell r="L7443" t="str">
            <v>192.1</v>
          </cell>
        </row>
        <row r="7444">
          <cell r="J7444" t="str">
            <v>9789867027641</v>
          </cell>
          <cell r="K7444">
            <v>2010</v>
          </cell>
          <cell r="L7444" t="str">
            <v>296.5</v>
          </cell>
        </row>
        <row r="7445">
          <cell r="J7445" t="str">
            <v>9789867027603</v>
          </cell>
          <cell r="K7445">
            <v>2010</v>
          </cell>
          <cell r="L7445" t="str">
            <v>676.62</v>
          </cell>
        </row>
        <row r="7446">
          <cell r="J7446" t="str">
            <v>9789868590892</v>
          </cell>
          <cell r="K7446">
            <v>2010</v>
          </cell>
          <cell r="L7446" t="str">
            <v>415.934</v>
          </cell>
        </row>
        <row r="7447">
          <cell r="J7447" t="str">
            <v>9789860229745</v>
          </cell>
          <cell r="K7447">
            <v>2010</v>
          </cell>
          <cell r="L7447" t="str">
            <v>536.339</v>
          </cell>
        </row>
        <row r="7448">
          <cell r="J7448" t="str">
            <v>9789577857309</v>
          </cell>
          <cell r="K7448">
            <v>2010</v>
          </cell>
          <cell r="L7448" t="str">
            <v>175.9</v>
          </cell>
        </row>
        <row r="7449">
          <cell r="J7449" t="str">
            <v>9572921142</v>
          </cell>
          <cell r="K7449">
            <v>2010</v>
          </cell>
          <cell r="L7449" t="str">
            <v>272.29</v>
          </cell>
        </row>
        <row r="7450">
          <cell r="J7450" t="str">
            <v>9789868602434</v>
          </cell>
          <cell r="K7450">
            <v>2010</v>
          </cell>
          <cell r="L7450" t="str">
            <v>224.513</v>
          </cell>
        </row>
        <row r="7451">
          <cell r="J7451" t="str">
            <v>9789866624520</v>
          </cell>
          <cell r="K7451">
            <v>2010</v>
          </cell>
          <cell r="L7451" t="str">
            <v>520.7</v>
          </cell>
        </row>
        <row r="7452">
          <cell r="J7452" t="str">
            <v>9789570836462</v>
          </cell>
          <cell r="K7452">
            <v>2010</v>
          </cell>
          <cell r="L7452" t="str">
            <v>805.12</v>
          </cell>
        </row>
        <row r="7453">
          <cell r="J7453" t="str">
            <v>9789570836479</v>
          </cell>
          <cell r="K7453">
            <v>2010</v>
          </cell>
          <cell r="L7453" t="str">
            <v>805.12</v>
          </cell>
        </row>
        <row r="7454">
          <cell r="J7454" t="str">
            <v>9789570835373</v>
          </cell>
          <cell r="K7454">
            <v>2010</v>
          </cell>
          <cell r="L7454" t="str">
            <v>225.85</v>
          </cell>
        </row>
        <row r="7455">
          <cell r="J7455" t="str">
            <v>9789570835694</v>
          </cell>
          <cell r="K7455">
            <v>2010</v>
          </cell>
          <cell r="L7455" t="str">
            <v>621.9</v>
          </cell>
        </row>
        <row r="7456">
          <cell r="J7456" t="str">
            <v>9789570836424</v>
          </cell>
          <cell r="K7456">
            <v>2010</v>
          </cell>
          <cell r="L7456" t="str">
            <v>859.6</v>
          </cell>
        </row>
        <row r="7457">
          <cell r="J7457" t="str">
            <v>9789570835588</v>
          </cell>
          <cell r="K7457">
            <v>2010</v>
          </cell>
          <cell r="L7457" t="str">
            <v>859.6</v>
          </cell>
        </row>
        <row r="7458">
          <cell r="J7458" t="str">
            <v>9789570837063</v>
          </cell>
          <cell r="K7458">
            <v>2010</v>
          </cell>
          <cell r="L7458" t="str">
            <v>524.32</v>
          </cell>
        </row>
        <row r="7459">
          <cell r="J7459" t="str">
            <v>9789570836684</v>
          </cell>
          <cell r="K7459">
            <v>2010</v>
          </cell>
          <cell r="L7459" t="str">
            <v>121.2</v>
          </cell>
        </row>
        <row r="7460">
          <cell r="J7460" t="str">
            <v>9789570836783</v>
          </cell>
          <cell r="K7460">
            <v>2010</v>
          </cell>
          <cell r="L7460" t="str">
            <v>859.6</v>
          </cell>
        </row>
        <row r="7461">
          <cell r="J7461" t="str">
            <v>9789570836790</v>
          </cell>
          <cell r="K7461">
            <v>2010</v>
          </cell>
          <cell r="L7461" t="str">
            <v>859.6</v>
          </cell>
        </row>
        <row r="7462">
          <cell r="J7462" t="str">
            <v>9789570836806</v>
          </cell>
          <cell r="K7462">
            <v>2010</v>
          </cell>
          <cell r="L7462" t="str">
            <v>859.6</v>
          </cell>
        </row>
        <row r="7463">
          <cell r="J7463" t="str">
            <v>9789570836813</v>
          </cell>
          <cell r="K7463">
            <v>2010</v>
          </cell>
          <cell r="L7463" t="str">
            <v>859.6</v>
          </cell>
        </row>
        <row r="7464">
          <cell r="J7464" t="str">
            <v>9789570836820</v>
          </cell>
          <cell r="K7464">
            <v>2010</v>
          </cell>
          <cell r="L7464" t="str">
            <v>859.6</v>
          </cell>
        </row>
        <row r="7465">
          <cell r="J7465" t="str">
            <v>9789570837049</v>
          </cell>
          <cell r="K7465">
            <v>2010</v>
          </cell>
          <cell r="L7465" t="str">
            <v>859.6</v>
          </cell>
        </row>
        <row r="7466">
          <cell r="J7466" t="str">
            <v>9789570836042</v>
          </cell>
          <cell r="K7466">
            <v>2010</v>
          </cell>
          <cell r="L7466" t="str">
            <v>610.11</v>
          </cell>
        </row>
        <row r="7467">
          <cell r="J7467" t="str">
            <v>9789570837230</v>
          </cell>
          <cell r="K7467">
            <v>2010</v>
          </cell>
          <cell r="L7467" t="str">
            <v>868.757</v>
          </cell>
        </row>
        <row r="7468">
          <cell r="J7468" t="str">
            <v>9789570837124</v>
          </cell>
          <cell r="K7468">
            <v>2010</v>
          </cell>
          <cell r="L7468" t="str">
            <v>128.2</v>
          </cell>
        </row>
        <row r="7469">
          <cell r="J7469" t="str">
            <v>9789570836943</v>
          </cell>
          <cell r="K7469">
            <v>2010</v>
          </cell>
          <cell r="L7469" t="str">
            <v>441.583</v>
          </cell>
        </row>
        <row r="7470">
          <cell r="J7470" t="str">
            <v>9789570835366</v>
          </cell>
          <cell r="K7470">
            <v>2010</v>
          </cell>
          <cell r="L7470" t="str">
            <v>225.85</v>
          </cell>
        </row>
        <row r="7471">
          <cell r="J7471" t="str">
            <v>9789570835595</v>
          </cell>
          <cell r="K7471">
            <v>2010</v>
          </cell>
          <cell r="L7471" t="str">
            <v>859.6</v>
          </cell>
        </row>
        <row r="7472">
          <cell r="J7472" t="str">
            <v>9789570835984</v>
          </cell>
          <cell r="K7472">
            <v>2010</v>
          </cell>
          <cell r="L7472" t="str">
            <v>859.6</v>
          </cell>
        </row>
        <row r="7473">
          <cell r="J7473" t="str">
            <v>9789570837216</v>
          </cell>
          <cell r="K7473">
            <v>2010</v>
          </cell>
          <cell r="L7473" t="str">
            <v>859.6</v>
          </cell>
        </row>
        <row r="7474">
          <cell r="J7474" t="str">
            <v>9789570837223</v>
          </cell>
          <cell r="K7474">
            <v>2010</v>
          </cell>
          <cell r="L7474" t="str">
            <v>859.6</v>
          </cell>
        </row>
        <row r="7475">
          <cell r="J7475" t="str">
            <v>9789570836998</v>
          </cell>
          <cell r="K7475">
            <v>2010</v>
          </cell>
          <cell r="L7475" t="str">
            <v>859.6</v>
          </cell>
        </row>
        <row r="7476">
          <cell r="J7476" t="str">
            <v>9789570836967</v>
          </cell>
          <cell r="K7476">
            <v>2010</v>
          </cell>
          <cell r="L7476" t="str">
            <v>859.6</v>
          </cell>
        </row>
        <row r="7477">
          <cell r="J7477" t="str">
            <v>9789570837148</v>
          </cell>
          <cell r="K7477">
            <v>2010</v>
          </cell>
          <cell r="L7477" t="str">
            <v>802.03</v>
          </cell>
        </row>
        <row r="7478">
          <cell r="J7478" t="str">
            <v>9789570836554</v>
          </cell>
          <cell r="K7478">
            <v>2010</v>
          </cell>
          <cell r="L7478" t="str">
            <v>494.2</v>
          </cell>
        </row>
        <row r="7479">
          <cell r="J7479" t="str">
            <v>9789570836196</v>
          </cell>
          <cell r="K7479">
            <v>2010</v>
          </cell>
          <cell r="L7479" t="str">
            <v>859.6</v>
          </cell>
        </row>
        <row r="7480">
          <cell r="J7480" t="str">
            <v>9789570836547</v>
          </cell>
          <cell r="K7480">
            <v>2010</v>
          </cell>
          <cell r="L7480" t="str">
            <v>859.6</v>
          </cell>
        </row>
        <row r="7481">
          <cell r="J7481" t="str">
            <v>9789570836431</v>
          </cell>
          <cell r="K7481">
            <v>2010</v>
          </cell>
          <cell r="L7481" t="str">
            <v>859.6</v>
          </cell>
        </row>
        <row r="7482">
          <cell r="J7482" t="str">
            <v>9789570836394</v>
          </cell>
          <cell r="K7482">
            <v>2010</v>
          </cell>
          <cell r="L7482" t="str">
            <v>982.9</v>
          </cell>
        </row>
        <row r="7483">
          <cell r="J7483" t="str">
            <v>9789570835465</v>
          </cell>
          <cell r="K7483">
            <v>2010</v>
          </cell>
          <cell r="L7483" t="str">
            <v>859.6</v>
          </cell>
        </row>
        <row r="7484">
          <cell r="J7484" t="str">
            <v>9789570836608</v>
          </cell>
          <cell r="K7484">
            <v>2010</v>
          </cell>
          <cell r="L7484" t="str">
            <v>859.6</v>
          </cell>
        </row>
        <row r="7485">
          <cell r="J7485" t="str">
            <v>9789570836516</v>
          </cell>
          <cell r="K7485">
            <v>2010</v>
          </cell>
          <cell r="L7485" t="str">
            <v>812.7</v>
          </cell>
        </row>
        <row r="7486">
          <cell r="J7486" t="str">
            <v>9789570835830</v>
          </cell>
          <cell r="K7486">
            <v>2010</v>
          </cell>
          <cell r="L7486" t="str">
            <v>857.7</v>
          </cell>
        </row>
        <row r="7487">
          <cell r="J7487" t="str">
            <v>9789570836028</v>
          </cell>
          <cell r="K7487">
            <v>2010</v>
          </cell>
          <cell r="L7487" t="str">
            <v>292.22</v>
          </cell>
        </row>
        <row r="7488">
          <cell r="J7488" t="str">
            <v>9789570836691</v>
          </cell>
          <cell r="K7488">
            <v>2010</v>
          </cell>
          <cell r="L7488" t="str">
            <v>645.24</v>
          </cell>
        </row>
        <row r="7489">
          <cell r="J7489" t="str">
            <v>9789866353079</v>
          </cell>
          <cell r="K7489">
            <v>2010</v>
          </cell>
          <cell r="L7489" t="str">
            <v>563</v>
          </cell>
        </row>
        <row r="7490">
          <cell r="J7490" t="str">
            <v>9789866353086</v>
          </cell>
          <cell r="K7490">
            <v>2010</v>
          </cell>
          <cell r="L7490" t="str">
            <v>413.97</v>
          </cell>
        </row>
        <row r="7491">
          <cell r="J7491" t="str">
            <v>9789866390432</v>
          </cell>
          <cell r="K7491">
            <v>2010</v>
          </cell>
          <cell r="L7491" t="str">
            <v>310</v>
          </cell>
        </row>
        <row r="7492">
          <cell r="J7492" t="str">
            <v>9789866390425</v>
          </cell>
          <cell r="K7492">
            <v>2010</v>
          </cell>
          <cell r="L7492" t="str">
            <v>802</v>
          </cell>
        </row>
        <row r="7493">
          <cell r="J7493" t="str">
            <v>9789866320095</v>
          </cell>
          <cell r="K7493">
            <v>2010</v>
          </cell>
          <cell r="L7493" t="str">
            <v>563.53</v>
          </cell>
        </row>
        <row r="7494">
          <cell r="J7494" t="str">
            <v>9789866320194</v>
          </cell>
          <cell r="K7494">
            <v>2010</v>
          </cell>
          <cell r="L7494" t="str">
            <v>563.53</v>
          </cell>
        </row>
        <row r="7495">
          <cell r="J7495" t="str">
            <v>9789866320057</v>
          </cell>
          <cell r="K7495">
            <v>2010</v>
          </cell>
          <cell r="L7495" t="str">
            <v>563.23</v>
          </cell>
        </row>
        <row r="7496">
          <cell r="J7496" t="str">
            <v>9789866320064</v>
          </cell>
          <cell r="K7496">
            <v>2010</v>
          </cell>
          <cell r="L7496" t="str">
            <v>563.53</v>
          </cell>
        </row>
        <row r="7497">
          <cell r="J7497" t="str">
            <v>9789866320132</v>
          </cell>
          <cell r="K7497">
            <v>2010</v>
          </cell>
          <cell r="L7497" t="str">
            <v>563.53</v>
          </cell>
        </row>
        <row r="7498">
          <cell r="J7498" t="str">
            <v>9789866320170</v>
          </cell>
          <cell r="K7498">
            <v>2010</v>
          </cell>
          <cell r="L7498" t="str">
            <v>563.534</v>
          </cell>
        </row>
        <row r="7499">
          <cell r="J7499" t="str">
            <v>9789866320156</v>
          </cell>
          <cell r="K7499">
            <v>2010</v>
          </cell>
          <cell r="L7499" t="str">
            <v>563.534029</v>
          </cell>
        </row>
        <row r="7500">
          <cell r="J7500" t="str">
            <v>9789866480256</v>
          </cell>
          <cell r="K7500">
            <v>2010</v>
          </cell>
          <cell r="L7500" t="str">
            <v>541.28</v>
          </cell>
        </row>
        <row r="7501">
          <cell r="J7501" t="str">
            <v>9789866480287</v>
          </cell>
          <cell r="K7501">
            <v>2010</v>
          </cell>
          <cell r="L7501" t="str">
            <v>520.933</v>
          </cell>
        </row>
        <row r="7502">
          <cell r="J7502" t="str">
            <v>9789866480263</v>
          </cell>
          <cell r="K7502">
            <v>2010</v>
          </cell>
          <cell r="L7502" t="str">
            <v>643.1</v>
          </cell>
        </row>
        <row r="7503">
          <cell r="J7503" t="str">
            <v>9789866480270</v>
          </cell>
          <cell r="K7503">
            <v>2010</v>
          </cell>
          <cell r="L7503" t="str">
            <v>524.44</v>
          </cell>
        </row>
        <row r="7504">
          <cell r="J7504" t="str">
            <v>9789866480355</v>
          </cell>
          <cell r="K7504">
            <v>2010</v>
          </cell>
          <cell r="L7504" t="str">
            <v>005.1</v>
          </cell>
        </row>
        <row r="7505">
          <cell r="J7505" t="str">
            <v>9789866480324</v>
          </cell>
          <cell r="K7505">
            <v>2010</v>
          </cell>
          <cell r="L7505" t="str">
            <v>578.52</v>
          </cell>
        </row>
        <row r="7506">
          <cell r="J7506" t="str">
            <v>9789866480430</v>
          </cell>
          <cell r="K7506">
            <v>2010</v>
          </cell>
          <cell r="L7506" t="str">
            <v>573.07</v>
          </cell>
        </row>
        <row r="7507">
          <cell r="J7507" t="str">
            <v>9789866480409</v>
          </cell>
          <cell r="K7507">
            <v>2010</v>
          </cell>
          <cell r="L7507" t="str">
            <v>573.09</v>
          </cell>
        </row>
        <row r="7508">
          <cell r="J7508" t="str">
            <v>9789866480386</v>
          </cell>
          <cell r="K7508">
            <v>2010</v>
          </cell>
          <cell r="L7508" t="str">
            <v>563.51</v>
          </cell>
        </row>
        <row r="7509">
          <cell r="J7509" t="str">
            <v>9789866480157</v>
          </cell>
          <cell r="K7509">
            <v>2010</v>
          </cell>
          <cell r="L7509" t="str">
            <v>733.2907</v>
          </cell>
        </row>
        <row r="7510">
          <cell r="J7510" t="str">
            <v>9789866480416</v>
          </cell>
          <cell r="K7510">
            <v>2010</v>
          </cell>
          <cell r="L7510" t="str">
            <v>733.2107</v>
          </cell>
        </row>
        <row r="7511">
          <cell r="J7511" t="str">
            <v>9789866480393</v>
          </cell>
          <cell r="K7511">
            <v>2010</v>
          </cell>
          <cell r="L7511" t="str">
            <v>578.1642</v>
          </cell>
        </row>
        <row r="7512">
          <cell r="J7512" t="str">
            <v>9789866480423</v>
          </cell>
          <cell r="K7512">
            <v>2010</v>
          </cell>
          <cell r="L7512" t="str">
            <v>578.1642</v>
          </cell>
        </row>
        <row r="7513">
          <cell r="J7513" t="str">
            <v>9789866480447</v>
          </cell>
          <cell r="K7513">
            <v>2010</v>
          </cell>
          <cell r="L7513" t="str">
            <v>627.607</v>
          </cell>
        </row>
        <row r="7514">
          <cell r="J7514" t="str">
            <v>9789866480478</v>
          </cell>
          <cell r="K7514">
            <v>2010</v>
          </cell>
          <cell r="L7514" t="str">
            <v>557.26339</v>
          </cell>
        </row>
        <row r="7515">
          <cell r="J7515" t="str">
            <v>9789866480454</v>
          </cell>
          <cell r="K7515">
            <v>2010</v>
          </cell>
          <cell r="L7515" t="str">
            <v>733.07</v>
          </cell>
        </row>
        <row r="7516">
          <cell r="J7516" t="str">
            <v>9789866480362</v>
          </cell>
          <cell r="K7516">
            <v>2010</v>
          </cell>
          <cell r="L7516" t="str">
            <v>573.07</v>
          </cell>
        </row>
        <row r="7517">
          <cell r="J7517" t="str">
            <v>9789861913452</v>
          </cell>
          <cell r="K7517">
            <v>2010</v>
          </cell>
          <cell r="L7517" t="str">
            <v>520.9477</v>
          </cell>
        </row>
        <row r="7518">
          <cell r="J7518" t="str">
            <v>9789577105448</v>
          </cell>
          <cell r="K7518">
            <v>2010</v>
          </cell>
          <cell r="L7518" t="str">
            <v>494.107</v>
          </cell>
        </row>
        <row r="7519">
          <cell r="J7519" t="str">
            <v>9789577105523</v>
          </cell>
          <cell r="K7519">
            <v>2010</v>
          </cell>
          <cell r="L7519" t="str">
            <v>805.1985</v>
          </cell>
        </row>
        <row r="7520">
          <cell r="J7520" t="str">
            <v>9789577105486</v>
          </cell>
          <cell r="K7520">
            <v>2010</v>
          </cell>
          <cell r="L7520" t="str">
            <v>805.188</v>
          </cell>
        </row>
        <row r="7521">
          <cell r="J7521" t="str">
            <v>9789577105363</v>
          </cell>
          <cell r="K7521">
            <v>2010</v>
          </cell>
          <cell r="L7521" t="str">
            <v>803.24</v>
          </cell>
        </row>
        <row r="7522">
          <cell r="J7522" t="str">
            <v>9789577105615</v>
          </cell>
          <cell r="K7522">
            <v>2010</v>
          </cell>
          <cell r="L7522" t="str">
            <v>177.2</v>
          </cell>
        </row>
        <row r="7523">
          <cell r="J7523" t="str">
            <v>9789570918694</v>
          </cell>
          <cell r="K7523">
            <v>2010</v>
          </cell>
          <cell r="L7523" t="str">
            <v>192.13</v>
          </cell>
        </row>
        <row r="7524">
          <cell r="J7524" t="str">
            <v>9789570918717</v>
          </cell>
          <cell r="K7524">
            <v>2010</v>
          </cell>
          <cell r="L7524" t="str">
            <v>830.86</v>
          </cell>
        </row>
        <row r="7525">
          <cell r="J7525" t="str">
            <v>9789570918700</v>
          </cell>
          <cell r="K7525">
            <v>2010</v>
          </cell>
          <cell r="L7525" t="str">
            <v>855</v>
          </cell>
        </row>
        <row r="7526">
          <cell r="J7526" t="str">
            <v>9789570918656</v>
          </cell>
          <cell r="K7526">
            <v>2010</v>
          </cell>
          <cell r="L7526" t="str">
            <v>121.227</v>
          </cell>
        </row>
        <row r="7527">
          <cell r="J7527" t="str">
            <v>9789570918663</v>
          </cell>
          <cell r="K7527">
            <v>2010</v>
          </cell>
          <cell r="L7527" t="str">
            <v>121.227</v>
          </cell>
        </row>
        <row r="7528">
          <cell r="J7528" t="str">
            <v>9789570918670</v>
          </cell>
          <cell r="K7528">
            <v>2010</v>
          </cell>
          <cell r="L7528" t="str">
            <v>121.227</v>
          </cell>
        </row>
        <row r="7529">
          <cell r="J7529" t="str">
            <v>9789570918687</v>
          </cell>
          <cell r="K7529">
            <v>2010</v>
          </cell>
          <cell r="L7529" t="str">
            <v>121.227</v>
          </cell>
        </row>
        <row r="7530">
          <cell r="J7530" t="str">
            <v>9789866431111</v>
          </cell>
          <cell r="K7530">
            <v>2010</v>
          </cell>
          <cell r="L7530" t="str">
            <v>221.94</v>
          </cell>
        </row>
        <row r="7531">
          <cell r="J7531" t="str">
            <v>9789866431104</v>
          </cell>
          <cell r="K7531">
            <v>2010</v>
          </cell>
          <cell r="L7531" t="str">
            <v>221.94</v>
          </cell>
        </row>
        <row r="7532">
          <cell r="J7532" t="str">
            <v>9789866141034</v>
          </cell>
          <cell r="K7532">
            <v>2010</v>
          </cell>
          <cell r="L7532" t="str">
            <v>192.8</v>
          </cell>
        </row>
        <row r="7533">
          <cell r="J7533" t="str">
            <v>9789866373855</v>
          </cell>
          <cell r="K7533">
            <v>2010</v>
          </cell>
          <cell r="L7533" t="str">
            <v>192.1</v>
          </cell>
        </row>
        <row r="7534">
          <cell r="J7534" t="str">
            <v>9789866557996</v>
          </cell>
          <cell r="K7534">
            <v>2010</v>
          </cell>
          <cell r="L7534" t="str">
            <v>484.5</v>
          </cell>
        </row>
        <row r="7535">
          <cell r="J7535" t="str">
            <v>9789866133015</v>
          </cell>
          <cell r="K7535">
            <v>2010</v>
          </cell>
          <cell r="L7535" t="str">
            <v>484.67</v>
          </cell>
        </row>
        <row r="7536">
          <cell r="J7536" t="str">
            <v>9789866373800</v>
          </cell>
          <cell r="K7536">
            <v>2010</v>
          </cell>
          <cell r="L7536" t="str">
            <v>225.87</v>
          </cell>
        </row>
        <row r="7537">
          <cell r="J7537" t="str">
            <v>9789866557798</v>
          </cell>
          <cell r="K7537">
            <v>2010</v>
          </cell>
          <cell r="L7537" t="str">
            <v>481.75</v>
          </cell>
        </row>
        <row r="7538">
          <cell r="J7538" t="str">
            <v>9789866373510</v>
          </cell>
          <cell r="K7538">
            <v>2010</v>
          </cell>
          <cell r="L7538" t="str">
            <v>528.2</v>
          </cell>
        </row>
        <row r="7539">
          <cell r="J7539" t="str">
            <v>9789866373428</v>
          </cell>
          <cell r="K7539">
            <v>2010</v>
          </cell>
          <cell r="L7539" t="str">
            <v>192.8</v>
          </cell>
        </row>
        <row r="7540">
          <cell r="J7540" t="str">
            <v>9789866373541</v>
          </cell>
          <cell r="K7540">
            <v>2010</v>
          </cell>
          <cell r="L7540" t="str">
            <v>177.2</v>
          </cell>
        </row>
        <row r="7541">
          <cell r="J7541" t="str">
            <v>9789866141102</v>
          </cell>
          <cell r="K7541">
            <v>2010</v>
          </cell>
          <cell r="L7541" t="str">
            <v>855</v>
          </cell>
        </row>
        <row r="7542">
          <cell r="J7542" t="str">
            <v>9789866373589</v>
          </cell>
          <cell r="K7542">
            <v>2010</v>
          </cell>
          <cell r="L7542" t="str">
            <v>494.01</v>
          </cell>
        </row>
        <row r="7543">
          <cell r="J7543" t="str">
            <v>9789866373503</v>
          </cell>
          <cell r="K7543">
            <v>2010</v>
          </cell>
          <cell r="L7543" t="str">
            <v>987.83</v>
          </cell>
        </row>
        <row r="7544">
          <cell r="J7544" t="str">
            <v>9789866557828</v>
          </cell>
          <cell r="K7544">
            <v>2010</v>
          </cell>
          <cell r="L7544" t="str">
            <v>784.58</v>
          </cell>
        </row>
        <row r="7545">
          <cell r="J7545" t="str">
            <v>9789866133046</v>
          </cell>
          <cell r="K7545">
            <v>2010</v>
          </cell>
          <cell r="L7545" t="str">
            <v>784.28</v>
          </cell>
        </row>
        <row r="7546">
          <cell r="J7546" t="str">
            <v>9789866373817</v>
          </cell>
          <cell r="K7546">
            <v>2010</v>
          </cell>
          <cell r="L7546" t="str">
            <v>191.9</v>
          </cell>
        </row>
        <row r="7547">
          <cell r="J7547" t="str">
            <v>9789866141058</v>
          </cell>
          <cell r="K7547">
            <v>2010</v>
          </cell>
          <cell r="L7547" t="str">
            <v>192.1</v>
          </cell>
        </row>
        <row r="7548">
          <cell r="J7548" t="str">
            <v>9789866557972</v>
          </cell>
          <cell r="K7548">
            <v>2010</v>
          </cell>
          <cell r="L7548" t="str">
            <v>490.9941</v>
          </cell>
        </row>
        <row r="7549">
          <cell r="J7549" t="str">
            <v>9789866679568</v>
          </cell>
          <cell r="K7549">
            <v>2010</v>
          </cell>
          <cell r="L7549" t="str">
            <v>046</v>
          </cell>
        </row>
        <row r="7550">
          <cell r="J7550" t="str">
            <v>9789866373688</v>
          </cell>
          <cell r="K7550">
            <v>2010</v>
          </cell>
          <cell r="L7550" t="str">
            <v>802.183</v>
          </cell>
        </row>
        <row r="7551">
          <cell r="J7551" t="str">
            <v>9789866373466</v>
          </cell>
          <cell r="K7551">
            <v>2010</v>
          </cell>
          <cell r="L7551" t="str">
            <v>177.2</v>
          </cell>
        </row>
        <row r="7552">
          <cell r="J7552" t="str">
            <v>9789866141096</v>
          </cell>
          <cell r="K7552">
            <v>2010</v>
          </cell>
          <cell r="L7552" t="str">
            <v>177.2</v>
          </cell>
        </row>
        <row r="7553">
          <cell r="J7553" t="str">
            <v>9789866557682</v>
          </cell>
          <cell r="K7553">
            <v>2010</v>
          </cell>
          <cell r="L7553" t="str">
            <v>490.99371</v>
          </cell>
        </row>
        <row r="7554">
          <cell r="J7554" t="str">
            <v>9789866373824</v>
          </cell>
          <cell r="K7554">
            <v>2010</v>
          </cell>
          <cell r="L7554" t="str">
            <v>528.5</v>
          </cell>
        </row>
        <row r="7555">
          <cell r="J7555" t="str">
            <v>9789866373435</v>
          </cell>
          <cell r="K7555">
            <v>2010</v>
          </cell>
          <cell r="L7555" t="str">
            <v>528.2</v>
          </cell>
        </row>
        <row r="7556">
          <cell r="J7556" t="str">
            <v>9789866141027</v>
          </cell>
          <cell r="K7556">
            <v>2010</v>
          </cell>
          <cell r="L7556" t="str">
            <v>177.2</v>
          </cell>
        </row>
        <row r="7557">
          <cell r="J7557" t="str">
            <v>9789866133039</v>
          </cell>
          <cell r="K7557">
            <v>2010</v>
          </cell>
          <cell r="L7557" t="str">
            <v>490.9952</v>
          </cell>
        </row>
        <row r="7558">
          <cell r="J7558" t="str">
            <v>9789866373497</v>
          </cell>
          <cell r="K7558">
            <v>2010</v>
          </cell>
          <cell r="L7558" t="str">
            <v>192.32</v>
          </cell>
        </row>
        <row r="7559">
          <cell r="J7559" t="str">
            <v>9789866141072</v>
          </cell>
          <cell r="K7559">
            <v>2010</v>
          </cell>
          <cell r="L7559" t="str">
            <v>544.37</v>
          </cell>
        </row>
        <row r="7560">
          <cell r="J7560" t="str">
            <v>9789866557781</v>
          </cell>
          <cell r="K7560">
            <v>2010</v>
          </cell>
          <cell r="L7560" t="str">
            <v>621.95</v>
          </cell>
        </row>
        <row r="7561">
          <cell r="J7561" t="str">
            <v>9789866141065</v>
          </cell>
          <cell r="K7561">
            <v>2010</v>
          </cell>
          <cell r="L7561" t="str">
            <v>544.7</v>
          </cell>
        </row>
        <row r="7562">
          <cell r="J7562" t="str">
            <v>9789866141089</v>
          </cell>
          <cell r="K7562">
            <v>2010</v>
          </cell>
          <cell r="L7562" t="str">
            <v>177.2</v>
          </cell>
        </row>
        <row r="7563">
          <cell r="J7563" t="str">
            <v>9789866373732</v>
          </cell>
          <cell r="K7563">
            <v>2010</v>
          </cell>
          <cell r="L7563" t="str">
            <v>177.2</v>
          </cell>
        </row>
        <row r="7564">
          <cell r="J7564" t="str">
            <v>9789866373749</v>
          </cell>
          <cell r="K7564">
            <v>2010</v>
          </cell>
          <cell r="L7564" t="str">
            <v>177.2</v>
          </cell>
        </row>
        <row r="7565">
          <cell r="J7565" t="str">
            <v>9789866133022</v>
          </cell>
          <cell r="K7565">
            <v>2010</v>
          </cell>
          <cell r="L7565" t="str">
            <v>785.28</v>
          </cell>
        </row>
        <row r="7566">
          <cell r="J7566" t="str">
            <v>9789866557675</v>
          </cell>
          <cell r="K7566">
            <v>2010</v>
          </cell>
          <cell r="L7566" t="str">
            <v>490.99549</v>
          </cell>
        </row>
        <row r="7567">
          <cell r="J7567" t="str">
            <v>9789866373572</v>
          </cell>
          <cell r="K7567">
            <v>2010</v>
          </cell>
          <cell r="L7567" t="str">
            <v>192.1</v>
          </cell>
        </row>
        <row r="7568">
          <cell r="J7568" t="str">
            <v>9789868610682</v>
          </cell>
          <cell r="K7568">
            <v>2010</v>
          </cell>
          <cell r="L7568" t="str">
            <v>192.1</v>
          </cell>
        </row>
        <row r="7569">
          <cell r="J7569" t="str">
            <v>9789868610651</v>
          </cell>
          <cell r="K7569">
            <v>2010</v>
          </cell>
          <cell r="L7569" t="str">
            <v>192.1</v>
          </cell>
        </row>
        <row r="7570">
          <cell r="J7570" t="str">
            <v>9789571351582</v>
          </cell>
          <cell r="K7570">
            <v>2010</v>
          </cell>
          <cell r="L7570" t="str">
            <v>855</v>
          </cell>
        </row>
        <row r="7571">
          <cell r="J7571" t="str">
            <v>9789571351919</v>
          </cell>
          <cell r="K7571">
            <v>2010</v>
          </cell>
          <cell r="L7571" t="str">
            <v>544.7</v>
          </cell>
        </row>
        <row r="7572">
          <cell r="J7572" t="str">
            <v>9789571352008</v>
          </cell>
          <cell r="K7572">
            <v>2010</v>
          </cell>
          <cell r="L7572" t="str">
            <v>855</v>
          </cell>
        </row>
        <row r="7573">
          <cell r="J7573" t="str">
            <v>9789571351940</v>
          </cell>
          <cell r="K7573">
            <v>2010</v>
          </cell>
          <cell r="L7573" t="str">
            <v>528.2</v>
          </cell>
        </row>
        <row r="7574">
          <cell r="J7574" t="str">
            <v>9789571352312</v>
          </cell>
          <cell r="K7574">
            <v>2010</v>
          </cell>
          <cell r="L7574" t="str">
            <v>781</v>
          </cell>
        </row>
        <row r="7575">
          <cell r="J7575" t="str">
            <v>9789571352183</v>
          </cell>
          <cell r="K7575">
            <v>2010</v>
          </cell>
          <cell r="L7575" t="str">
            <v>550</v>
          </cell>
        </row>
        <row r="7576">
          <cell r="J7576" t="str">
            <v>9789571352435</v>
          </cell>
          <cell r="K7576">
            <v>2010</v>
          </cell>
          <cell r="L7576" t="str">
            <v>779.9</v>
          </cell>
        </row>
        <row r="7577">
          <cell r="J7577" t="str">
            <v>9789571352121</v>
          </cell>
          <cell r="K7577">
            <v>2010</v>
          </cell>
          <cell r="L7577" t="str">
            <v>427.07</v>
          </cell>
        </row>
        <row r="7578">
          <cell r="J7578" t="str">
            <v>9789571352343</v>
          </cell>
          <cell r="K7578">
            <v>2010</v>
          </cell>
          <cell r="L7578" t="str">
            <v>855</v>
          </cell>
        </row>
        <row r="7579">
          <cell r="J7579" t="str">
            <v>9789571351674</v>
          </cell>
          <cell r="K7579">
            <v>2010</v>
          </cell>
          <cell r="L7579" t="str">
            <v>737.08</v>
          </cell>
        </row>
        <row r="7580">
          <cell r="J7580" t="str">
            <v>9789571352299</v>
          </cell>
          <cell r="K7580">
            <v>2010</v>
          </cell>
          <cell r="L7580" t="str">
            <v>848.6</v>
          </cell>
        </row>
        <row r="7581">
          <cell r="J7581" t="str">
            <v>9789571352244</v>
          </cell>
          <cell r="K7581">
            <v>2010</v>
          </cell>
          <cell r="L7581" t="str">
            <v>855</v>
          </cell>
        </row>
        <row r="7582">
          <cell r="J7582" t="str">
            <v>9789571351834</v>
          </cell>
          <cell r="K7582">
            <v>2010</v>
          </cell>
          <cell r="L7582" t="str">
            <v>415.9983</v>
          </cell>
        </row>
        <row r="7583">
          <cell r="J7583" t="str">
            <v>9789571352398</v>
          </cell>
          <cell r="K7583">
            <v>2010</v>
          </cell>
          <cell r="L7583" t="str">
            <v>528.2</v>
          </cell>
        </row>
        <row r="7584">
          <cell r="J7584" t="str">
            <v>9789571351506</v>
          </cell>
          <cell r="K7584">
            <v>2010</v>
          </cell>
          <cell r="L7584" t="str">
            <v>525.07</v>
          </cell>
        </row>
        <row r="7585">
          <cell r="J7585" t="str">
            <v>9789571351902</v>
          </cell>
          <cell r="K7585">
            <v>2010</v>
          </cell>
          <cell r="L7585" t="str">
            <v>855</v>
          </cell>
        </row>
        <row r="7586">
          <cell r="J7586" t="str">
            <v>9789571352961</v>
          </cell>
          <cell r="K7586">
            <v>2010</v>
          </cell>
          <cell r="L7586" t="str">
            <v>441.1</v>
          </cell>
        </row>
        <row r="7587">
          <cell r="J7587" t="str">
            <v>9789571352770</v>
          </cell>
          <cell r="K7587">
            <v>2010</v>
          </cell>
          <cell r="L7587" t="str">
            <v>494.2</v>
          </cell>
        </row>
        <row r="7588">
          <cell r="J7588" t="str">
            <v>9789571353203</v>
          </cell>
          <cell r="K7588">
            <v>2010</v>
          </cell>
          <cell r="L7588" t="str">
            <v>855</v>
          </cell>
        </row>
        <row r="7589">
          <cell r="J7589" t="str">
            <v>9789571352862</v>
          </cell>
          <cell r="K7589">
            <v>2010</v>
          </cell>
          <cell r="L7589" t="str">
            <v>418.915</v>
          </cell>
        </row>
        <row r="7590">
          <cell r="J7590" t="str">
            <v>9789571353432</v>
          </cell>
          <cell r="K7590">
            <v>2010</v>
          </cell>
          <cell r="L7590" t="str">
            <v>528.2</v>
          </cell>
        </row>
        <row r="7591">
          <cell r="J7591" t="str">
            <v>9789571352695</v>
          </cell>
          <cell r="K7591">
            <v>2010</v>
          </cell>
          <cell r="L7591" t="str">
            <v>121.17</v>
          </cell>
        </row>
        <row r="7592">
          <cell r="J7592" t="str">
            <v>9789571352800</v>
          </cell>
          <cell r="K7592">
            <v>2010</v>
          </cell>
          <cell r="L7592" t="str">
            <v>494.35</v>
          </cell>
        </row>
        <row r="7593">
          <cell r="J7593" t="str">
            <v>9789571352909</v>
          </cell>
          <cell r="K7593">
            <v>2010</v>
          </cell>
          <cell r="L7593" t="str">
            <v>307</v>
          </cell>
        </row>
        <row r="7594">
          <cell r="J7594" t="str">
            <v>9789571352916</v>
          </cell>
          <cell r="K7594">
            <v>2010</v>
          </cell>
          <cell r="L7594" t="str">
            <v>507</v>
          </cell>
        </row>
        <row r="7595">
          <cell r="J7595" t="str">
            <v>9789571352657</v>
          </cell>
          <cell r="K7595">
            <v>2010</v>
          </cell>
          <cell r="L7595" t="str">
            <v>121.12</v>
          </cell>
        </row>
        <row r="7596">
          <cell r="J7596" t="str">
            <v>9789571352992</v>
          </cell>
          <cell r="K7596">
            <v>2010</v>
          </cell>
          <cell r="L7596" t="str">
            <v>486.8</v>
          </cell>
        </row>
        <row r="7597">
          <cell r="J7597" t="str">
            <v>9789571352886</v>
          </cell>
          <cell r="K7597">
            <v>2010</v>
          </cell>
          <cell r="L7597" t="str">
            <v>417.5</v>
          </cell>
        </row>
        <row r="7598">
          <cell r="J7598" t="str">
            <v>9789571352787</v>
          </cell>
          <cell r="K7598">
            <v>2010</v>
          </cell>
          <cell r="L7598" t="str">
            <v>544.7</v>
          </cell>
        </row>
        <row r="7599">
          <cell r="J7599" t="str">
            <v>9789571352688</v>
          </cell>
          <cell r="K7599">
            <v>2010</v>
          </cell>
          <cell r="L7599" t="str">
            <v>857.7</v>
          </cell>
        </row>
        <row r="7600">
          <cell r="J7600" t="str">
            <v>9789571353005</v>
          </cell>
          <cell r="K7600">
            <v>2010</v>
          </cell>
          <cell r="L7600" t="str">
            <v>857.7</v>
          </cell>
        </row>
        <row r="7601">
          <cell r="J7601" t="str">
            <v>9789571353111</v>
          </cell>
          <cell r="K7601">
            <v>2010</v>
          </cell>
          <cell r="L7601" t="str">
            <v>855</v>
          </cell>
        </row>
        <row r="7602">
          <cell r="J7602" t="str">
            <v>9789866451164</v>
          </cell>
          <cell r="K7602">
            <v>2010</v>
          </cell>
          <cell r="L7602" t="str">
            <v>857.21</v>
          </cell>
        </row>
        <row r="7603">
          <cell r="J7603" t="str">
            <v>9789866451133</v>
          </cell>
          <cell r="K7603">
            <v>2010</v>
          </cell>
          <cell r="L7603" t="str">
            <v>121.2537</v>
          </cell>
        </row>
        <row r="7604">
          <cell r="J7604" t="str">
            <v>9789866451157</v>
          </cell>
          <cell r="K7604">
            <v>2010</v>
          </cell>
          <cell r="L7604" t="str">
            <v>413.98</v>
          </cell>
        </row>
        <row r="7605">
          <cell r="J7605" t="str">
            <v>9789862620243</v>
          </cell>
          <cell r="K7605">
            <v>2010</v>
          </cell>
          <cell r="L7605" t="str">
            <v>790.74</v>
          </cell>
        </row>
        <row r="7606">
          <cell r="J7606" t="str">
            <v>9789862620281</v>
          </cell>
          <cell r="K7606">
            <v>2010</v>
          </cell>
          <cell r="L7606" t="str">
            <v>855</v>
          </cell>
        </row>
        <row r="7607">
          <cell r="J7607" t="str">
            <v>9789866513237</v>
          </cell>
          <cell r="K7607">
            <v>2010</v>
          </cell>
          <cell r="L7607" t="str">
            <v>812.7</v>
          </cell>
        </row>
        <row r="7608">
          <cell r="J7608" t="str">
            <v>9789866513275</v>
          </cell>
          <cell r="K7608">
            <v>2010</v>
          </cell>
          <cell r="L7608" t="str">
            <v>411.15</v>
          </cell>
        </row>
        <row r="7609">
          <cell r="J7609" t="str">
            <v>9789866513282</v>
          </cell>
          <cell r="K7609">
            <v>2010</v>
          </cell>
          <cell r="L7609" t="str">
            <v>782.887</v>
          </cell>
        </row>
        <row r="7610">
          <cell r="J7610" t="str">
            <v>9789868598010</v>
          </cell>
          <cell r="K7610">
            <v>2010</v>
          </cell>
          <cell r="L7610" t="str">
            <v>563.7</v>
          </cell>
        </row>
        <row r="7611">
          <cell r="J7611" t="str">
            <v>9575654706</v>
          </cell>
          <cell r="K7611">
            <v>2010</v>
          </cell>
          <cell r="L7611" t="str">
            <v>427.1</v>
          </cell>
        </row>
        <row r="7612">
          <cell r="J7612" t="str">
            <v>9789575658731</v>
          </cell>
          <cell r="K7612">
            <v>2010</v>
          </cell>
          <cell r="L7612" t="str">
            <v>466.4</v>
          </cell>
        </row>
        <row r="7613">
          <cell r="J7613" t="str">
            <v>9789575658748</v>
          </cell>
          <cell r="K7613">
            <v>2010</v>
          </cell>
          <cell r="L7613" t="str">
            <v>964</v>
          </cell>
        </row>
        <row r="7614">
          <cell r="J7614" t="str">
            <v>9789575658830</v>
          </cell>
          <cell r="K7614">
            <v>2010</v>
          </cell>
          <cell r="L7614" t="str">
            <v>429.12</v>
          </cell>
        </row>
        <row r="7615">
          <cell r="J7615" t="str">
            <v>9789575658861</v>
          </cell>
          <cell r="K7615">
            <v>2010</v>
          </cell>
          <cell r="L7615" t="str">
            <v>427.31</v>
          </cell>
        </row>
        <row r="7616">
          <cell r="J7616" t="str">
            <v>9789575658809</v>
          </cell>
          <cell r="K7616">
            <v>2010</v>
          </cell>
          <cell r="L7616" t="str">
            <v>427.25</v>
          </cell>
        </row>
        <row r="7617">
          <cell r="J7617" t="str">
            <v>9789575658854</v>
          </cell>
          <cell r="K7617">
            <v>2010</v>
          </cell>
          <cell r="L7617" t="str">
            <v>427.1</v>
          </cell>
        </row>
        <row r="7618">
          <cell r="J7618" t="str">
            <v>9789575658892</v>
          </cell>
          <cell r="K7618">
            <v>2010</v>
          </cell>
          <cell r="L7618" t="str">
            <v>413.98</v>
          </cell>
        </row>
        <row r="7619">
          <cell r="J7619" t="str">
            <v>9789866860850</v>
          </cell>
          <cell r="K7619">
            <v>2010</v>
          </cell>
          <cell r="L7619" t="str">
            <v>328.8</v>
          </cell>
        </row>
        <row r="7620">
          <cell r="J7620" t="str">
            <v>9789861941417</v>
          </cell>
          <cell r="K7620">
            <v>2010</v>
          </cell>
          <cell r="L7620" t="str">
            <v>419.82</v>
          </cell>
        </row>
        <row r="7621">
          <cell r="J7621" t="str">
            <v>9789861941370</v>
          </cell>
          <cell r="K7621">
            <v>2010</v>
          </cell>
          <cell r="L7621" t="str">
            <v>419.82</v>
          </cell>
        </row>
        <row r="7622">
          <cell r="J7622" t="str">
            <v>9789861941387</v>
          </cell>
          <cell r="K7622">
            <v>2010</v>
          </cell>
          <cell r="L7622" t="str">
            <v>419.6</v>
          </cell>
        </row>
        <row r="7623">
          <cell r="J7623" t="str">
            <v>9789861941394</v>
          </cell>
          <cell r="K7623">
            <v>2010</v>
          </cell>
          <cell r="L7623" t="str">
            <v>419.6</v>
          </cell>
        </row>
        <row r="7624">
          <cell r="J7624" t="str">
            <v>9789861941455</v>
          </cell>
          <cell r="K7624">
            <v>2010</v>
          </cell>
          <cell r="L7624" t="str">
            <v>419.82</v>
          </cell>
        </row>
        <row r="7625">
          <cell r="J7625" t="str">
            <v>9789861941462</v>
          </cell>
          <cell r="K7625">
            <v>2010</v>
          </cell>
          <cell r="L7625" t="str">
            <v>419.82</v>
          </cell>
        </row>
        <row r="7626">
          <cell r="J7626" t="str">
            <v>9789861941554</v>
          </cell>
          <cell r="K7626">
            <v>2010</v>
          </cell>
          <cell r="L7626" t="str">
            <v>412.4</v>
          </cell>
        </row>
        <row r="7627">
          <cell r="J7627" t="str">
            <v>9789861941424</v>
          </cell>
          <cell r="K7627">
            <v>2010</v>
          </cell>
          <cell r="L7627" t="str">
            <v>397.1</v>
          </cell>
        </row>
        <row r="7628">
          <cell r="J7628" t="str">
            <v>9789861941714</v>
          </cell>
          <cell r="K7628">
            <v>2010</v>
          </cell>
          <cell r="L7628" t="str">
            <v>419.77</v>
          </cell>
        </row>
        <row r="7629">
          <cell r="J7629" t="str">
            <v>9789866860676</v>
          </cell>
          <cell r="K7629">
            <v>2010</v>
          </cell>
          <cell r="L7629" t="str">
            <v>992.5</v>
          </cell>
        </row>
        <row r="7630">
          <cell r="J7630" t="str">
            <v>9789866860713</v>
          </cell>
          <cell r="K7630">
            <v>2010</v>
          </cell>
          <cell r="L7630" t="str">
            <v>556.83022</v>
          </cell>
        </row>
        <row r="7631">
          <cell r="J7631" t="str">
            <v>9789866860867</v>
          </cell>
          <cell r="K7631">
            <v>2010</v>
          </cell>
          <cell r="L7631" t="str">
            <v>992.2</v>
          </cell>
        </row>
        <row r="7632">
          <cell r="J7632" t="str">
            <v>9789866860874</v>
          </cell>
          <cell r="K7632">
            <v>2010</v>
          </cell>
          <cell r="L7632" t="str">
            <v>992.2</v>
          </cell>
        </row>
        <row r="7633">
          <cell r="J7633" t="str">
            <v>9789866860836</v>
          </cell>
          <cell r="K7633">
            <v>2010</v>
          </cell>
          <cell r="L7633" t="str">
            <v>544.81</v>
          </cell>
        </row>
        <row r="7634">
          <cell r="J7634" t="str">
            <v>9789866860898</v>
          </cell>
          <cell r="K7634">
            <v>2010</v>
          </cell>
          <cell r="L7634" t="str">
            <v>547.16</v>
          </cell>
        </row>
        <row r="7635">
          <cell r="J7635" t="str">
            <v>9789866860720</v>
          </cell>
          <cell r="K7635">
            <v>2010</v>
          </cell>
          <cell r="L7635" t="str">
            <v>546.7</v>
          </cell>
        </row>
        <row r="7636">
          <cell r="J7636" t="str">
            <v>9789866860829</v>
          </cell>
          <cell r="K7636">
            <v>2010</v>
          </cell>
          <cell r="L7636" t="str">
            <v>547</v>
          </cell>
        </row>
        <row r="7637">
          <cell r="J7637" t="str">
            <v>9789866860904</v>
          </cell>
          <cell r="K7637">
            <v>2010</v>
          </cell>
          <cell r="L7637" t="str">
            <v>523.23</v>
          </cell>
        </row>
        <row r="7638">
          <cell r="J7638" t="str">
            <v>9789866860843</v>
          </cell>
          <cell r="K7638">
            <v>2010</v>
          </cell>
          <cell r="L7638" t="str">
            <v>198</v>
          </cell>
        </row>
        <row r="7639">
          <cell r="J7639" t="str">
            <v>9789866860935</v>
          </cell>
          <cell r="K7639">
            <v>2010</v>
          </cell>
          <cell r="L7639" t="str">
            <v>738.09</v>
          </cell>
        </row>
        <row r="7640">
          <cell r="J7640" t="str">
            <v>9789861920764</v>
          </cell>
          <cell r="K7640">
            <v>2010</v>
          </cell>
          <cell r="L7640" t="str">
            <v>719</v>
          </cell>
        </row>
        <row r="7641">
          <cell r="J7641" t="str">
            <v>9789861920733</v>
          </cell>
          <cell r="K7641">
            <v>2010</v>
          </cell>
          <cell r="L7641" t="str">
            <v>429</v>
          </cell>
        </row>
        <row r="7642">
          <cell r="J7642" t="str">
            <v>9789861920832</v>
          </cell>
          <cell r="K7642">
            <v>2010</v>
          </cell>
          <cell r="L7642" t="str">
            <v>429</v>
          </cell>
        </row>
        <row r="7643">
          <cell r="J7643" t="str">
            <v>9789861920924</v>
          </cell>
          <cell r="K7643">
            <v>2010</v>
          </cell>
          <cell r="L7643" t="str">
            <v>731.759</v>
          </cell>
        </row>
        <row r="7644">
          <cell r="J7644" t="str">
            <v>9789861920771</v>
          </cell>
          <cell r="K7644">
            <v>2010</v>
          </cell>
          <cell r="L7644" t="str">
            <v>731.72609</v>
          </cell>
        </row>
        <row r="7645">
          <cell r="J7645" t="str">
            <v>9789861920801</v>
          </cell>
          <cell r="K7645">
            <v>2010</v>
          </cell>
          <cell r="L7645" t="str">
            <v>733.9</v>
          </cell>
        </row>
        <row r="7646">
          <cell r="J7646" t="str">
            <v>9789861920825</v>
          </cell>
          <cell r="K7646">
            <v>2010</v>
          </cell>
          <cell r="L7646" t="str">
            <v>742.719</v>
          </cell>
        </row>
        <row r="7647">
          <cell r="J7647" t="str">
            <v>9789861920849</v>
          </cell>
          <cell r="K7647">
            <v>2010</v>
          </cell>
          <cell r="L7647" t="str">
            <v>538.7</v>
          </cell>
        </row>
        <row r="7648">
          <cell r="J7648" t="str">
            <v>9789576409875</v>
          </cell>
          <cell r="K7648">
            <v>2010</v>
          </cell>
          <cell r="L7648" t="str">
            <v>741.89</v>
          </cell>
        </row>
        <row r="7649">
          <cell r="J7649" t="str">
            <v>9789861920863</v>
          </cell>
          <cell r="K7649">
            <v>2010</v>
          </cell>
          <cell r="L7649" t="str">
            <v>752.71719</v>
          </cell>
        </row>
        <row r="7650">
          <cell r="J7650" t="str">
            <v>9789861920870</v>
          </cell>
          <cell r="K7650">
            <v>2010</v>
          </cell>
          <cell r="L7650" t="str">
            <v>733.9</v>
          </cell>
        </row>
        <row r="7651">
          <cell r="J7651" t="str">
            <v>9789861920931</v>
          </cell>
          <cell r="K7651">
            <v>2010</v>
          </cell>
          <cell r="L7651" t="str">
            <v>752.77169</v>
          </cell>
        </row>
        <row r="7652">
          <cell r="J7652" t="str">
            <v>9789861920948</v>
          </cell>
          <cell r="K7652">
            <v>2010</v>
          </cell>
          <cell r="L7652" t="str">
            <v>739.629</v>
          </cell>
        </row>
        <row r="7653">
          <cell r="J7653" t="str">
            <v>9789868532557</v>
          </cell>
          <cell r="K7653">
            <v>2010</v>
          </cell>
          <cell r="L7653" t="str">
            <v>863.759</v>
          </cell>
        </row>
        <row r="7654">
          <cell r="J7654" t="str">
            <v>9789868532540</v>
          </cell>
          <cell r="K7654">
            <v>2010</v>
          </cell>
          <cell r="L7654" t="str">
            <v>863.759</v>
          </cell>
        </row>
        <row r="7655">
          <cell r="J7655" t="str">
            <v>9789868532564</v>
          </cell>
          <cell r="K7655">
            <v>2010</v>
          </cell>
          <cell r="L7655" t="str">
            <v>863.751</v>
          </cell>
        </row>
        <row r="7656">
          <cell r="J7656" t="str">
            <v>9789868527102</v>
          </cell>
          <cell r="K7656">
            <v>2010</v>
          </cell>
          <cell r="L7656" t="str">
            <v>312.91</v>
          </cell>
        </row>
        <row r="7657">
          <cell r="J7657" t="str">
            <v>9789866286025</v>
          </cell>
          <cell r="K7657">
            <v>2010</v>
          </cell>
          <cell r="L7657" t="str">
            <v>807.88</v>
          </cell>
        </row>
        <row r="7658">
          <cell r="J7658" t="str">
            <v>9789866286049</v>
          </cell>
          <cell r="K7658">
            <v>2010</v>
          </cell>
          <cell r="L7658" t="str">
            <v>863.21</v>
          </cell>
        </row>
        <row r="7659">
          <cell r="J7659" t="str">
            <v>9789866286001</v>
          </cell>
          <cell r="K7659">
            <v>2010</v>
          </cell>
          <cell r="L7659" t="str">
            <v>804.54</v>
          </cell>
        </row>
        <row r="7660">
          <cell r="J7660" t="str">
            <v>9789866286070</v>
          </cell>
          <cell r="K7660">
            <v>2010</v>
          </cell>
          <cell r="L7660" t="str">
            <v>541.307</v>
          </cell>
        </row>
        <row r="7661">
          <cell r="J7661" t="str">
            <v>9789866286032</v>
          </cell>
          <cell r="K7661">
            <v>2010</v>
          </cell>
          <cell r="L7661" t="str">
            <v>214.07</v>
          </cell>
        </row>
        <row r="7662">
          <cell r="J7662" t="str">
            <v>9789866286063</v>
          </cell>
          <cell r="K7662">
            <v>2010</v>
          </cell>
          <cell r="L7662" t="str">
            <v>541.3</v>
          </cell>
        </row>
        <row r="7663">
          <cell r="J7663" t="str">
            <v>9789866286087</v>
          </cell>
          <cell r="K7663">
            <v>2010</v>
          </cell>
          <cell r="L7663" t="str">
            <v>541.3</v>
          </cell>
        </row>
        <row r="7664">
          <cell r="J7664" t="str">
            <v>9789866286056</v>
          </cell>
          <cell r="K7664">
            <v>2010</v>
          </cell>
          <cell r="L7664" t="str">
            <v>541.3</v>
          </cell>
        </row>
        <row r="7665">
          <cell r="J7665" t="str">
            <v>9789866286100</v>
          </cell>
          <cell r="K7665">
            <v>2010</v>
          </cell>
          <cell r="L7665" t="str">
            <v>541.3</v>
          </cell>
        </row>
        <row r="7666">
          <cell r="J7666" t="str">
            <v>9789866286155</v>
          </cell>
          <cell r="K7666">
            <v>2010</v>
          </cell>
          <cell r="L7666" t="str">
            <v>800.942</v>
          </cell>
        </row>
        <row r="7667">
          <cell r="J7667" t="str">
            <v>9789866286131</v>
          </cell>
          <cell r="K7667">
            <v>2010</v>
          </cell>
          <cell r="L7667" t="str">
            <v>538</v>
          </cell>
        </row>
        <row r="7668">
          <cell r="J7668" t="str">
            <v>9789579104784</v>
          </cell>
          <cell r="K7668">
            <v>2010</v>
          </cell>
          <cell r="L7668" t="str">
            <v>575.07</v>
          </cell>
        </row>
        <row r="7669">
          <cell r="J7669" t="str">
            <v>9789866286162</v>
          </cell>
          <cell r="K7669">
            <v>2010</v>
          </cell>
          <cell r="L7669" t="str">
            <v>536.21</v>
          </cell>
        </row>
        <row r="7670">
          <cell r="J7670" t="str">
            <v>9789866286186</v>
          </cell>
          <cell r="K7670">
            <v>2010</v>
          </cell>
          <cell r="L7670" t="str">
            <v>536.251</v>
          </cell>
        </row>
        <row r="7671">
          <cell r="J7671" t="str">
            <v>9789866286124</v>
          </cell>
          <cell r="K7671">
            <v>2010</v>
          </cell>
          <cell r="L7671" t="str">
            <v>520</v>
          </cell>
        </row>
        <row r="7672">
          <cell r="J7672" t="str">
            <v>9789866286193</v>
          </cell>
          <cell r="K7672">
            <v>2010</v>
          </cell>
          <cell r="L7672" t="str">
            <v>127.5</v>
          </cell>
        </row>
        <row r="7673">
          <cell r="J7673" t="str">
            <v>9789866286117</v>
          </cell>
          <cell r="K7673">
            <v>2010</v>
          </cell>
          <cell r="L7673" t="str">
            <v>981.933</v>
          </cell>
        </row>
        <row r="7674">
          <cell r="J7674" t="str">
            <v>9789866286247</v>
          </cell>
          <cell r="K7674">
            <v>2010</v>
          </cell>
          <cell r="L7674" t="str">
            <v>861.4</v>
          </cell>
        </row>
        <row r="7675">
          <cell r="J7675" t="str">
            <v>9789866286223</v>
          </cell>
          <cell r="K7675">
            <v>2010</v>
          </cell>
          <cell r="L7675" t="str">
            <v>520.28</v>
          </cell>
        </row>
        <row r="7676">
          <cell r="J7676" t="str">
            <v>9789866286094</v>
          </cell>
          <cell r="K7676">
            <v>2010</v>
          </cell>
          <cell r="L7676" t="str">
            <v>541</v>
          </cell>
        </row>
        <row r="7677">
          <cell r="J7677" t="str">
            <v>9789866286261</v>
          </cell>
          <cell r="K7677">
            <v>2010</v>
          </cell>
          <cell r="L7677" t="str">
            <v>553.452</v>
          </cell>
        </row>
        <row r="7678">
          <cell r="J7678" t="str">
            <v>9789868270930</v>
          </cell>
          <cell r="K7678">
            <v>2010</v>
          </cell>
          <cell r="L7678" t="str">
            <v>804.5</v>
          </cell>
        </row>
        <row r="7679">
          <cell r="J7679" t="str">
            <v>9789866286230</v>
          </cell>
          <cell r="K7679">
            <v>2010</v>
          </cell>
          <cell r="L7679" t="str">
            <v>820.9103</v>
          </cell>
        </row>
        <row r="7680">
          <cell r="J7680" t="str">
            <v>9789579104838</v>
          </cell>
          <cell r="K7680">
            <v>2010</v>
          </cell>
          <cell r="L7680" t="str">
            <v>573.958</v>
          </cell>
        </row>
        <row r="7681">
          <cell r="J7681" t="str">
            <v>9789866286292</v>
          </cell>
          <cell r="K7681">
            <v>2010</v>
          </cell>
          <cell r="L7681" t="str">
            <v>987.01</v>
          </cell>
        </row>
        <row r="7682">
          <cell r="J7682" t="str">
            <v>9789866286254</v>
          </cell>
          <cell r="K7682">
            <v>2010</v>
          </cell>
          <cell r="L7682" t="str">
            <v>347.8</v>
          </cell>
        </row>
        <row r="7683">
          <cell r="J7683" t="str">
            <v>9789866286278</v>
          </cell>
          <cell r="K7683">
            <v>2010</v>
          </cell>
          <cell r="L7683" t="str">
            <v>820.7</v>
          </cell>
        </row>
        <row r="7684">
          <cell r="J7684" t="str">
            <v>9789579104869</v>
          </cell>
          <cell r="K7684">
            <v>2010</v>
          </cell>
          <cell r="L7684" t="str">
            <v>586.207</v>
          </cell>
        </row>
        <row r="7685">
          <cell r="J7685" t="str">
            <v>9789868270947</v>
          </cell>
          <cell r="K7685">
            <v>2010</v>
          </cell>
          <cell r="L7685" t="str">
            <v>541.26207</v>
          </cell>
        </row>
        <row r="7686">
          <cell r="J7686" t="str">
            <v>9789868270954</v>
          </cell>
          <cell r="K7686">
            <v>2010</v>
          </cell>
          <cell r="L7686" t="str">
            <v>332.304</v>
          </cell>
        </row>
        <row r="7687">
          <cell r="J7687" t="str">
            <v>9789868521292</v>
          </cell>
          <cell r="K7687">
            <v>2010</v>
          </cell>
          <cell r="L7687" t="str">
            <v>242.2954</v>
          </cell>
        </row>
        <row r="7688">
          <cell r="J7688" t="str">
            <v>9789867008664</v>
          </cell>
          <cell r="K7688">
            <v>2010</v>
          </cell>
          <cell r="L7688" t="str">
            <v>805.1895</v>
          </cell>
        </row>
        <row r="7689">
          <cell r="J7689" t="str">
            <v>9789867008671</v>
          </cell>
          <cell r="K7689">
            <v>2010</v>
          </cell>
          <cell r="L7689" t="str">
            <v>805.1895</v>
          </cell>
        </row>
        <row r="7690">
          <cell r="J7690" t="str">
            <v>9789867838735</v>
          </cell>
          <cell r="K7690">
            <v>2010</v>
          </cell>
          <cell r="L7690" t="str">
            <v>552.1</v>
          </cell>
        </row>
        <row r="7691">
          <cell r="J7691" t="str">
            <v>9789867838230</v>
          </cell>
          <cell r="K7691">
            <v>2010</v>
          </cell>
          <cell r="L7691" t="str">
            <v>552.33</v>
          </cell>
        </row>
        <row r="7692">
          <cell r="J7692" t="str">
            <v>9789867838766</v>
          </cell>
          <cell r="K7692">
            <v>2010</v>
          </cell>
          <cell r="L7692" t="str">
            <v>561.92</v>
          </cell>
        </row>
        <row r="7693">
          <cell r="J7693" t="str">
            <v>9789866417085</v>
          </cell>
          <cell r="K7693">
            <v>2010</v>
          </cell>
          <cell r="L7693" t="str">
            <v>028.07</v>
          </cell>
        </row>
        <row r="7694">
          <cell r="J7694" t="str">
            <v>4717048160660</v>
          </cell>
          <cell r="K7694">
            <v>2010</v>
          </cell>
          <cell r="L7694" t="str">
            <v>581.2022</v>
          </cell>
        </row>
        <row r="7695">
          <cell r="J7695" t="str">
            <v>4717048160677</v>
          </cell>
          <cell r="K7695">
            <v>2010</v>
          </cell>
          <cell r="L7695" t="str">
            <v>580.22</v>
          </cell>
        </row>
        <row r="7696">
          <cell r="J7696" t="str">
            <v>4717048160653</v>
          </cell>
          <cell r="K7696">
            <v>2010</v>
          </cell>
          <cell r="L7696" t="str">
            <v>585.022</v>
          </cell>
        </row>
        <row r="7697">
          <cell r="J7697" t="str">
            <v>4717048160967</v>
          </cell>
          <cell r="K7697">
            <v>2010</v>
          </cell>
          <cell r="L7697" t="str">
            <v>575.81022</v>
          </cell>
        </row>
        <row r="7698">
          <cell r="J7698" t="str">
            <v>4717048160912</v>
          </cell>
          <cell r="K7698">
            <v>2010</v>
          </cell>
          <cell r="L7698" t="str">
            <v>586.2022</v>
          </cell>
        </row>
        <row r="7699">
          <cell r="J7699" t="str">
            <v>4717048160899</v>
          </cell>
          <cell r="K7699">
            <v>2010</v>
          </cell>
          <cell r="L7699" t="str">
            <v>586.2</v>
          </cell>
        </row>
        <row r="7700">
          <cell r="J7700" t="str">
            <v>4717048161179</v>
          </cell>
          <cell r="K7700">
            <v>2010</v>
          </cell>
          <cell r="L7700" t="str">
            <v>575.833</v>
          </cell>
        </row>
        <row r="7701">
          <cell r="J7701" t="str">
            <v>4717048160622</v>
          </cell>
          <cell r="K7701">
            <v>2010</v>
          </cell>
          <cell r="L7701" t="str">
            <v>575.812</v>
          </cell>
        </row>
        <row r="7702">
          <cell r="J7702" t="str">
            <v>4717048161209</v>
          </cell>
          <cell r="K7702">
            <v>2010</v>
          </cell>
          <cell r="L7702" t="str">
            <v>575.8</v>
          </cell>
        </row>
        <row r="7703">
          <cell r="J7703" t="str">
            <v>4717048160646</v>
          </cell>
          <cell r="K7703">
            <v>2010</v>
          </cell>
          <cell r="L7703" t="str">
            <v>586.2</v>
          </cell>
        </row>
        <row r="7704">
          <cell r="J7704" t="str">
            <v>4717048160776</v>
          </cell>
          <cell r="K7704">
            <v>2010</v>
          </cell>
          <cell r="L7704" t="str">
            <v>529.98</v>
          </cell>
        </row>
        <row r="7705">
          <cell r="J7705" t="str">
            <v>4717048160790</v>
          </cell>
          <cell r="K7705">
            <v>2010</v>
          </cell>
          <cell r="L7705" t="str">
            <v>581.2</v>
          </cell>
        </row>
        <row r="7706">
          <cell r="J7706" t="str">
            <v>4717048160943</v>
          </cell>
          <cell r="K7706">
            <v>2010</v>
          </cell>
          <cell r="L7706" t="str">
            <v>575.81</v>
          </cell>
        </row>
        <row r="7707">
          <cell r="J7707" t="str">
            <v>4717048160820</v>
          </cell>
          <cell r="K7707">
            <v>2010</v>
          </cell>
          <cell r="L7707" t="str">
            <v>575.812</v>
          </cell>
        </row>
        <row r="7708">
          <cell r="J7708" t="str">
            <v>4717048161339</v>
          </cell>
          <cell r="K7708">
            <v>2010</v>
          </cell>
          <cell r="L7708" t="str">
            <v>575.8</v>
          </cell>
        </row>
        <row r="7709">
          <cell r="J7709" t="str">
            <v>4717048160851</v>
          </cell>
          <cell r="K7709">
            <v>2010</v>
          </cell>
          <cell r="L7709" t="str">
            <v>588</v>
          </cell>
        </row>
        <row r="7710">
          <cell r="J7710" t="str">
            <v>9789577981882</v>
          </cell>
          <cell r="K7710">
            <v>2010</v>
          </cell>
          <cell r="L7710" t="str">
            <v>557.13</v>
          </cell>
        </row>
        <row r="7711">
          <cell r="J7711" t="str">
            <v>9789867377128</v>
          </cell>
          <cell r="K7711">
            <v>2010</v>
          </cell>
          <cell r="L7711" t="str">
            <v>442</v>
          </cell>
        </row>
        <row r="7712">
          <cell r="J7712" t="str">
            <v>4717048161025</v>
          </cell>
          <cell r="K7712">
            <v>2010</v>
          </cell>
          <cell r="L7712" t="str">
            <v>548.5</v>
          </cell>
        </row>
        <row r="7713">
          <cell r="J7713" t="str">
            <v>4717048160950</v>
          </cell>
          <cell r="K7713">
            <v>2010</v>
          </cell>
          <cell r="L7713" t="str">
            <v>588</v>
          </cell>
        </row>
        <row r="7714">
          <cell r="J7714" t="str">
            <v>4717048160936</v>
          </cell>
          <cell r="K7714">
            <v>2010</v>
          </cell>
          <cell r="L7714" t="str">
            <v>575.812</v>
          </cell>
        </row>
        <row r="7715">
          <cell r="J7715" t="str">
            <v>4717048160929</v>
          </cell>
          <cell r="K7715">
            <v>2010</v>
          </cell>
          <cell r="L7715" t="str">
            <v>588</v>
          </cell>
        </row>
        <row r="7716">
          <cell r="J7716" t="str">
            <v>9789867377081</v>
          </cell>
          <cell r="K7716">
            <v>2010</v>
          </cell>
          <cell r="L7716" t="str">
            <v>805</v>
          </cell>
        </row>
        <row r="7717">
          <cell r="J7717" t="str">
            <v>9789867377197</v>
          </cell>
          <cell r="K7717">
            <v>2010</v>
          </cell>
          <cell r="L7717" t="str">
            <v>312.9</v>
          </cell>
        </row>
        <row r="7718">
          <cell r="J7718" t="str">
            <v>9789577983077</v>
          </cell>
          <cell r="K7718">
            <v>2010</v>
          </cell>
          <cell r="L7718" t="str">
            <v>550</v>
          </cell>
        </row>
        <row r="7719">
          <cell r="J7719" t="str">
            <v>9789577983053</v>
          </cell>
          <cell r="K7719">
            <v>2010</v>
          </cell>
          <cell r="L7719" t="str">
            <v>495</v>
          </cell>
        </row>
        <row r="7720">
          <cell r="J7720" t="str">
            <v>9789577983114</v>
          </cell>
          <cell r="K7720">
            <v>2010</v>
          </cell>
          <cell r="L7720" t="str">
            <v>580.22</v>
          </cell>
        </row>
        <row r="7721">
          <cell r="J7721" t="str">
            <v>9789577982988</v>
          </cell>
          <cell r="K7721">
            <v>2010</v>
          </cell>
          <cell r="L7721" t="str">
            <v>572.022</v>
          </cell>
        </row>
        <row r="7722">
          <cell r="J7722" t="str">
            <v>9789577983107</v>
          </cell>
          <cell r="K7722">
            <v>2010</v>
          </cell>
          <cell r="L7722" t="str">
            <v>588</v>
          </cell>
        </row>
        <row r="7723">
          <cell r="J7723" t="str">
            <v>9789814261951</v>
          </cell>
          <cell r="K7723">
            <v>2010</v>
          </cell>
          <cell r="L7723" t="str">
            <v>310.7</v>
          </cell>
        </row>
        <row r="7724">
          <cell r="J7724" t="str">
            <v>9789814299978</v>
          </cell>
          <cell r="K7724">
            <v>2010</v>
          </cell>
          <cell r="L7724" t="str">
            <v>868.8</v>
          </cell>
        </row>
        <row r="7725">
          <cell r="J7725" t="str">
            <v>9789814293983</v>
          </cell>
          <cell r="K7725">
            <v>2010</v>
          </cell>
          <cell r="L7725" t="str">
            <v>868.7</v>
          </cell>
        </row>
        <row r="7726">
          <cell r="J7726" t="str">
            <v>9789812839916</v>
          </cell>
          <cell r="K7726">
            <v>2010</v>
          </cell>
          <cell r="L7726" t="str">
            <v>868.7</v>
          </cell>
        </row>
        <row r="7727">
          <cell r="J7727" t="str">
            <v>9789814299954</v>
          </cell>
          <cell r="K7727">
            <v>2010</v>
          </cell>
          <cell r="L7727" t="str">
            <v>330</v>
          </cell>
        </row>
        <row r="7728">
          <cell r="J7728" t="str">
            <v>9789814299961</v>
          </cell>
          <cell r="K7728">
            <v>2010</v>
          </cell>
          <cell r="L7728" t="str">
            <v>363.2</v>
          </cell>
        </row>
        <row r="7729">
          <cell r="J7729" t="str">
            <v>9789814299992</v>
          </cell>
          <cell r="K7729">
            <v>2010</v>
          </cell>
          <cell r="L7729" t="str">
            <v>545</v>
          </cell>
        </row>
        <row r="7730">
          <cell r="J7730" t="str">
            <v>9789814322614</v>
          </cell>
          <cell r="K7730">
            <v>2010</v>
          </cell>
          <cell r="L7730" t="str">
            <v>574.387</v>
          </cell>
        </row>
        <row r="7731">
          <cell r="J7731" t="str">
            <v>9789814329002</v>
          </cell>
          <cell r="K7731">
            <v>2010</v>
          </cell>
          <cell r="L7731" t="str">
            <v>860</v>
          </cell>
        </row>
        <row r="7732">
          <cell r="J7732" t="str">
            <v>9789814299909</v>
          </cell>
          <cell r="K7732">
            <v>2010</v>
          </cell>
          <cell r="L7732" t="str">
            <v>980</v>
          </cell>
        </row>
        <row r="7733">
          <cell r="J7733" t="str">
            <v>9789814299916</v>
          </cell>
          <cell r="K7733">
            <v>2010</v>
          </cell>
          <cell r="L7733" t="str">
            <v>980</v>
          </cell>
        </row>
        <row r="7734">
          <cell r="J7734" t="str">
            <v>9789866552649</v>
          </cell>
          <cell r="K7734">
            <v>2010</v>
          </cell>
          <cell r="L7734" t="str">
            <v>851.4415</v>
          </cell>
        </row>
        <row r="7735">
          <cell r="J7735" t="str">
            <v>9789866552656</v>
          </cell>
          <cell r="K7735">
            <v>2010</v>
          </cell>
          <cell r="L7735" t="str">
            <v>501.2</v>
          </cell>
        </row>
        <row r="7736">
          <cell r="J7736" t="str">
            <v>9789867670526</v>
          </cell>
          <cell r="K7736">
            <v>2010</v>
          </cell>
          <cell r="L7736" t="str">
            <v>410</v>
          </cell>
        </row>
        <row r="7737">
          <cell r="J7737" t="str">
            <v>9789867670687</v>
          </cell>
          <cell r="K7737">
            <v>2010</v>
          </cell>
          <cell r="L7737" t="str">
            <v>410</v>
          </cell>
        </row>
        <row r="7738">
          <cell r="J7738" t="str">
            <v>9789867670458</v>
          </cell>
          <cell r="K7738">
            <v>2010</v>
          </cell>
          <cell r="L7738" t="str">
            <v>410</v>
          </cell>
        </row>
        <row r="7739">
          <cell r="J7739" t="str">
            <v>9789867670878</v>
          </cell>
          <cell r="K7739">
            <v>2010</v>
          </cell>
          <cell r="L7739" t="str">
            <v>361</v>
          </cell>
        </row>
        <row r="7740">
          <cell r="J7740" t="str">
            <v>9789578289673</v>
          </cell>
          <cell r="K7740">
            <v>2010</v>
          </cell>
          <cell r="L7740" t="str">
            <v>397.1</v>
          </cell>
        </row>
        <row r="7741">
          <cell r="J7741" t="str">
            <v>9789888028887</v>
          </cell>
          <cell r="K7741">
            <v>2010</v>
          </cell>
          <cell r="L7741" t="str">
            <v>783.91</v>
          </cell>
        </row>
        <row r="7742">
          <cell r="J7742" t="str">
            <v>9789888028900</v>
          </cell>
          <cell r="K7742">
            <v>2010</v>
          </cell>
          <cell r="L7742" t="str">
            <v>563.5</v>
          </cell>
        </row>
        <row r="7743">
          <cell r="J7743" t="str">
            <v>9789888028009</v>
          </cell>
          <cell r="K7743">
            <v>2010</v>
          </cell>
          <cell r="L7743" t="str">
            <v>802.033</v>
          </cell>
        </row>
        <row r="7744">
          <cell r="J7744" t="str">
            <v>9789888028955</v>
          </cell>
          <cell r="K7744">
            <v>2010</v>
          </cell>
          <cell r="L7744" t="str">
            <v>573.09</v>
          </cell>
        </row>
        <row r="7745">
          <cell r="J7745" t="str">
            <v>9789866626715</v>
          </cell>
          <cell r="K7745">
            <v>2010</v>
          </cell>
          <cell r="L7745" t="str">
            <v>484.6</v>
          </cell>
        </row>
        <row r="7746">
          <cell r="J7746" t="str">
            <v>9789866626722</v>
          </cell>
          <cell r="K7746">
            <v>2010</v>
          </cell>
          <cell r="L7746" t="str">
            <v>484.6</v>
          </cell>
        </row>
        <row r="7747">
          <cell r="J7747" t="str">
            <v>9789866626708</v>
          </cell>
          <cell r="K7747">
            <v>2010</v>
          </cell>
          <cell r="L7747" t="str">
            <v>484.67</v>
          </cell>
        </row>
        <row r="7748">
          <cell r="J7748" t="str">
            <v>9789866626692</v>
          </cell>
          <cell r="K7748">
            <v>2010</v>
          </cell>
          <cell r="L7748" t="str">
            <v>484.51</v>
          </cell>
        </row>
        <row r="7749">
          <cell r="J7749" t="str">
            <v>9789866626685</v>
          </cell>
          <cell r="K7749">
            <v>2010</v>
          </cell>
          <cell r="L7749" t="str">
            <v>484.3</v>
          </cell>
        </row>
        <row r="7750">
          <cell r="J7750" t="str">
            <v>9789866626678</v>
          </cell>
          <cell r="K7750">
            <v>2010</v>
          </cell>
          <cell r="L7750" t="str">
            <v>469.45</v>
          </cell>
        </row>
        <row r="7751">
          <cell r="J7751" t="str">
            <v>9789866626579</v>
          </cell>
          <cell r="K7751">
            <v>2010</v>
          </cell>
          <cell r="L7751" t="str">
            <v>484.67</v>
          </cell>
        </row>
        <row r="7752">
          <cell r="J7752" t="str">
            <v>9789866626661</v>
          </cell>
          <cell r="K7752">
            <v>2010</v>
          </cell>
          <cell r="L7752" t="str">
            <v>484.5</v>
          </cell>
        </row>
        <row r="7753">
          <cell r="J7753" t="str">
            <v>9789866626654</v>
          </cell>
          <cell r="K7753">
            <v>2010</v>
          </cell>
          <cell r="L7753" t="str">
            <v>484.5</v>
          </cell>
        </row>
        <row r="7754">
          <cell r="J7754" t="str">
            <v>9789866626630</v>
          </cell>
          <cell r="K7754">
            <v>2010</v>
          </cell>
          <cell r="L7754" t="str">
            <v>484.5</v>
          </cell>
        </row>
        <row r="7755">
          <cell r="J7755" t="str">
            <v>9789866626616</v>
          </cell>
          <cell r="K7755">
            <v>2010</v>
          </cell>
          <cell r="L7755" t="str">
            <v>484.5</v>
          </cell>
        </row>
        <row r="7756">
          <cell r="J7756" t="str">
            <v>9789866626593</v>
          </cell>
          <cell r="K7756">
            <v>2010</v>
          </cell>
          <cell r="L7756" t="str">
            <v>484.51</v>
          </cell>
        </row>
        <row r="7757">
          <cell r="J7757" t="str">
            <v>9789572880883</v>
          </cell>
          <cell r="K7757">
            <v>2010</v>
          </cell>
          <cell r="L7757" t="str">
            <v>484.5</v>
          </cell>
        </row>
        <row r="7758">
          <cell r="J7758" t="str">
            <v>9789866626623</v>
          </cell>
          <cell r="K7758">
            <v>2010</v>
          </cell>
          <cell r="L7758" t="str">
            <v>446.6</v>
          </cell>
        </row>
        <row r="7759">
          <cell r="J7759" t="str">
            <v>9789866626609</v>
          </cell>
          <cell r="K7759">
            <v>2010</v>
          </cell>
          <cell r="L7759" t="str">
            <v>484.6</v>
          </cell>
        </row>
        <row r="7760">
          <cell r="J7760" t="str">
            <v>9789866626562</v>
          </cell>
          <cell r="K7760">
            <v>2010</v>
          </cell>
          <cell r="L7760" t="str">
            <v>469.45</v>
          </cell>
        </row>
        <row r="7761">
          <cell r="J7761" t="str">
            <v>9789866626548</v>
          </cell>
          <cell r="K7761">
            <v>2010</v>
          </cell>
          <cell r="L7761" t="str">
            <v>484.67</v>
          </cell>
        </row>
        <row r="7762">
          <cell r="J7762" t="str">
            <v>9789866626531</v>
          </cell>
          <cell r="K7762">
            <v>2010</v>
          </cell>
          <cell r="L7762" t="str">
            <v>484.3</v>
          </cell>
        </row>
        <row r="7763">
          <cell r="J7763" t="str">
            <v>9789866626517</v>
          </cell>
          <cell r="K7763">
            <v>2010</v>
          </cell>
          <cell r="L7763" t="str">
            <v>484.51</v>
          </cell>
        </row>
        <row r="7764">
          <cell r="J7764" t="str">
            <v>9789866626555</v>
          </cell>
          <cell r="K7764">
            <v>2010</v>
          </cell>
          <cell r="L7764" t="str">
            <v>484.67</v>
          </cell>
        </row>
        <row r="7765">
          <cell r="J7765" t="str">
            <v>9789866626524</v>
          </cell>
          <cell r="K7765">
            <v>2010</v>
          </cell>
          <cell r="L7765" t="str">
            <v>469.45</v>
          </cell>
        </row>
        <row r="7766">
          <cell r="J7766" t="str">
            <v>9789866626500</v>
          </cell>
          <cell r="K7766">
            <v>2010</v>
          </cell>
          <cell r="L7766" t="str">
            <v>484.5</v>
          </cell>
        </row>
        <row r="7767">
          <cell r="J7767" t="str">
            <v>9789866626494</v>
          </cell>
          <cell r="K7767">
            <v>2010</v>
          </cell>
          <cell r="L7767" t="str">
            <v>484</v>
          </cell>
        </row>
        <row r="7768">
          <cell r="J7768" t="str">
            <v>9789866626463</v>
          </cell>
          <cell r="K7768">
            <v>2010</v>
          </cell>
          <cell r="L7768" t="str">
            <v>484</v>
          </cell>
        </row>
        <row r="7769">
          <cell r="J7769" t="str">
            <v>9789866626470</v>
          </cell>
          <cell r="K7769">
            <v>2010</v>
          </cell>
          <cell r="L7769" t="str">
            <v>484.5</v>
          </cell>
        </row>
        <row r="7770">
          <cell r="J7770" t="str">
            <v>9789866626456</v>
          </cell>
          <cell r="K7770">
            <v>2010</v>
          </cell>
          <cell r="L7770" t="str">
            <v>484.67</v>
          </cell>
        </row>
        <row r="7771">
          <cell r="J7771" t="str">
            <v>9789577323668</v>
          </cell>
          <cell r="K7771">
            <v>2010</v>
          </cell>
          <cell r="L7771" t="str">
            <v>738.225</v>
          </cell>
        </row>
        <row r="7772">
          <cell r="J7772" t="str">
            <v>9789577483720</v>
          </cell>
          <cell r="K7772">
            <v>2010</v>
          </cell>
          <cell r="L7772" t="str">
            <v>525.17</v>
          </cell>
        </row>
        <row r="7773">
          <cell r="J7773" t="str">
            <v>9789577483935</v>
          </cell>
          <cell r="K7773">
            <v>2010</v>
          </cell>
          <cell r="L7773" t="str">
            <v>242.42</v>
          </cell>
        </row>
        <row r="7774">
          <cell r="J7774" t="str">
            <v>9789577323798</v>
          </cell>
          <cell r="K7774">
            <v>2010</v>
          </cell>
          <cell r="L7774" t="str">
            <v>540</v>
          </cell>
        </row>
        <row r="7775">
          <cell r="J7775" t="str">
            <v>9789577323583</v>
          </cell>
          <cell r="K7775">
            <v>2010</v>
          </cell>
          <cell r="L7775" t="str">
            <v>272.097</v>
          </cell>
        </row>
        <row r="7776">
          <cell r="J7776" t="str">
            <v>9789577484000</v>
          </cell>
          <cell r="K7776">
            <v>2010</v>
          </cell>
          <cell r="L7776" t="str">
            <v>813</v>
          </cell>
        </row>
        <row r="7777">
          <cell r="J7777" t="str">
            <v>9789577483959</v>
          </cell>
          <cell r="K7777">
            <v>2010</v>
          </cell>
          <cell r="L7777" t="str">
            <v>416.7022</v>
          </cell>
        </row>
        <row r="7778">
          <cell r="J7778" t="str">
            <v>9789577484246</v>
          </cell>
          <cell r="K7778">
            <v>2010</v>
          </cell>
          <cell r="L7778" t="str">
            <v>586.5</v>
          </cell>
        </row>
        <row r="7779">
          <cell r="J7779" t="str">
            <v>9789577484222</v>
          </cell>
          <cell r="K7779">
            <v>2010</v>
          </cell>
          <cell r="L7779" t="str">
            <v>983.33</v>
          </cell>
        </row>
        <row r="7780">
          <cell r="J7780" t="str">
            <v>9789577323590</v>
          </cell>
          <cell r="K7780">
            <v>2010</v>
          </cell>
          <cell r="L7780" t="str">
            <v>544.7015</v>
          </cell>
        </row>
        <row r="7781">
          <cell r="J7781" t="str">
            <v>9789577323620</v>
          </cell>
          <cell r="K7781">
            <v>2010</v>
          </cell>
          <cell r="L7781" t="str">
            <v>524.35</v>
          </cell>
        </row>
        <row r="7782">
          <cell r="J7782" t="str">
            <v>9789577323828</v>
          </cell>
          <cell r="K7782">
            <v>2010</v>
          </cell>
          <cell r="L7782" t="str">
            <v>524.4507</v>
          </cell>
        </row>
        <row r="7783">
          <cell r="J7783" t="str">
            <v>9789577323835</v>
          </cell>
          <cell r="K7783">
            <v>2010</v>
          </cell>
          <cell r="L7783" t="str">
            <v>520.107</v>
          </cell>
        </row>
        <row r="7784">
          <cell r="J7784" t="str">
            <v>9789577323538</v>
          </cell>
          <cell r="K7784">
            <v>2010</v>
          </cell>
          <cell r="L7784" t="str">
            <v>579.2707</v>
          </cell>
        </row>
        <row r="7785">
          <cell r="J7785" t="str">
            <v>9789577323842</v>
          </cell>
          <cell r="K7785">
            <v>2010</v>
          </cell>
          <cell r="L7785" t="str">
            <v>546.593307</v>
          </cell>
        </row>
        <row r="7786">
          <cell r="J7786" t="str">
            <v>9789577483966</v>
          </cell>
          <cell r="K7786">
            <v>2010</v>
          </cell>
          <cell r="L7786" t="str">
            <v>523.23</v>
          </cell>
        </row>
        <row r="7787">
          <cell r="J7787" t="str">
            <v>9789577483751</v>
          </cell>
          <cell r="K7787">
            <v>2010</v>
          </cell>
          <cell r="L7787" t="str">
            <v>192.1</v>
          </cell>
        </row>
        <row r="7788">
          <cell r="J7788" t="str">
            <v>9789577483973</v>
          </cell>
          <cell r="K7788">
            <v>2010</v>
          </cell>
          <cell r="L7788" t="str">
            <v>528.59</v>
          </cell>
        </row>
        <row r="7789">
          <cell r="J7789" t="str">
            <v>9789577483867</v>
          </cell>
          <cell r="K7789">
            <v>2010</v>
          </cell>
          <cell r="L7789" t="str">
            <v>525.3307</v>
          </cell>
        </row>
        <row r="7790">
          <cell r="J7790" t="str">
            <v>9789577483898</v>
          </cell>
          <cell r="K7790">
            <v>2010</v>
          </cell>
          <cell r="L7790" t="str">
            <v>178.4</v>
          </cell>
        </row>
        <row r="7791">
          <cell r="J7791" t="str">
            <v>9789577483744</v>
          </cell>
          <cell r="K7791">
            <v>2010</v>
          </cell>
          <cell r="L7791" t="str">
            <v>820.7</v>
          </cell>
        </row>
        <row r="7792">
          <cell r="J7792" t="str">
            <v>9789577483799</v>
          </cell>
          <cell r="K7792">
            <v>2010</v>
          </cell>
          <cell r="L7792" t="str">
            <v>863.5107</v>
          </cell>
        </row>
        <row r="7793">
          <cell r="J7793" t="str">
            <v>9789577483843</v>
          </cell>
          <cell r="K7793">
            <v>2010</v>
          </cell>
          <cell r="L7793" t="str">
            <v>121.207</v>
          </cell>
        </row>
        <row r="7794">
          <cell r="J7794" t="str">
            <v>9789577483928</v>
          </cell>
          <cell r="K7794">
            <v>2010</v>
          </cell>
          <cell r="L7794" t="str">
            <v>121</v>
          </cell>
        </row>
        <row r="7795">
          <cell r="J7795" t="str">
            <v>9789577483997</v>
          </cell>
          <cell r="K7795">
            <v>2010</v>
          </cell>
          <cell r="L7795" t="str">
            <v>836</v>
          </cell>
        </row>
        <row r="7796">
          <cell r="J7796" t="str">
            <v>9789577484048</v>
          </cell>
          <cell r="K7796">
            <v>2010</v>
          </cell>
          <cell r="L7796" t="str">
            <v>836</v>
          </cell>
        </row>
        <row r="7797">
          <cell r="J7797" t="str">
            <v>9789577484161</v>
          </cell>
          <cell r="K7797">
            <v>2010</v>
          </cell>
          <cell r="L7797" t="str">
            <v>581.21</v>
          </cell>
        </row>
        <row r="7798">
          <cell r="J7798" t="str">
            <v>9789577483690</v>
          </cell>
          <cell r="K7798">
            <v>2010</v>
          </cell>
          <cell r="L7798" t="str">
            <v>523.2307</v>
          </cell>
        </row>
        <row r="7799">
          <cell r="J7799" t="str">
            <v>9789577483362</v>
          </cell>
          <cell r="K7799">
            <v>2010</v>
          </cell>
          <cell r="L7799" t="str">
            <v>851.486</v>
          </cell>
        </row>
        <row r="7800">
          <cell r="J7800" t="str">
            <v>9789577483355</v>
          </cell>
          <cell r="K7800">
            <v>2010</v>
          </cell>
          <cell r="L7800" t="str">
            <v>907</v>
          </cell>
        </row>
        <row r="7801">
          <cell r="J7801" t="str">
            <v>9789577323514</v>
          </cell>
          <cell r="K7801">
            <v>2010</v>
          </cell>
          <cell r="L7801" t="str">
            <v>546.7</v>
          </cell>
        </row>
        <row r="7802">
          <cell r="J7802" t="str">
            <v>9789579464376</v>
          </cell>
          <cell r="K7802">
            <v>2010</v>
          </cell>
          <cell r="L7802" t="str">
            <v>535.72</v>
          </cell>
        </row>
        <row r="7803">
          <cell r="J7803" t="str">
            <v>9789577323743</v>
          </cell>
          <cell r="K7803">
            <v>2010</v>
          </cell>
          <cell r="L7803" t="str">
            <v>578.01</v>
          </cell>
        </row>
        <row r="7804">
          <cell r="J7804" t="str">
            <v>9789577323750</v>
          </cell>
          <cell r="K7804">
            <v>2010</v>
          </cell>
          <cell r="L7804" t="str">
            <v>544.1</v>
          </cell>
        </row>
        <row r="7805">
          <cell r="J7805" t="str">
            <v>9789577323781</v>
          </cell>
          <cell r="K7805">
            <v>2010</v>
          </cell>
          <cell r="L7805" t="str">
            <v>541.4507</v>
          </cell>
        </row>
        <row r="7806">
          <cell r="J7806" t="str">
            <v>9789577323866</v>
          </cell>
          <cell r="K7806">
            <v>2010</v>
          </cell>
          <cell r="L7806" t="str">
            <v>540.7</v>
          </cell>
        </row>
        <row r="7807">
          <cell r="J7807" t="str">
            <v>9789577323910</v>
          </cell>
          <cell r="K7807">
            <v>2010</v>
          </cell>
          <cell r="L7807" t="str">
            <v>198.07</v>
          </cell>
        </row>
        <row r="7808">
          <cell r="J7808" t="str">
            <v>9789577323927</v>
          </cell>
          <cell r="K7808">
            <v>2010</v>
          </cell>
          <cell r="L7808" t="str">
            <v>544.5</v>
          </cell>
        </row>
        <row r="7809">
          <cell r="J7809" t="str">
            <v>9789866300110</v>
          </cell>
          <cell r="K7809">
            <v>2010</v>
          </cell>
          <cell r="L7809" t="str">
            <v>923.4</v>
          </cell>
        </row>
        <row r="7810">
          <cell r="J7810" t="str">
            <v>9789866300059</v>
          </cell>
          <cell r="K7810">
            <v>2010</v>
          </cell>
          <cell r="L7810" t="str">
            <v>525.607</v>
          </cell>
        </row>
        <row r="7811">
          <cell r="J7811" t="str">
            <v>9789866300301</v>
          </cell>
          <cell r="K7811">
            <v>2010</v>
          </cell>
          <cell r="L7811" t="str">
            <v>984.6</v>
          </cell>
        </row>
        <row r="7812">
          <cell r="J7812" t="str">
            <v>9789866300363</v>
          </cell>
          <cell r="K7812">
            <v>2010</v>
          </cell>
          <cell r="L7812" t="str">
            <v>294.107</v>
          </cell>
        </row>
        <row r="7813">
          <cell r="J7813" t="str">
            <v>9789866300424</v>
          </cell>
          <cell r="K7813">
            <v>2010</v>
          </cell>
          <cell r="L7813" t="str">
            <v>528.59</v>
          </cell>
        </row>
        <row r="7814">
          <cell r="J7814" t="str">
            <v>9789577483874</v>
          </cell>
          <cell r="K7814">
            <v>2010</v>
          </cell>
          <cell r="L7814" t="str">
            <v>494</v>
          </cell>
        </row>
        <row r="7815">
          <cell r="J7815" t="str">
            <v>9789577483942</v>
          </cell>
          <cell r="K7815">
            <v>2010</v>
          </cell>
          <cell r="L7815" t="str">
            <v>855</v>
          </cell>
        </row>
        <row r="7816">
          <cell r="J7816" t="str">
            <v>9789577484093</v>
          </cell>
          <cell r="K7816">
            <v>2010</v>
          </cell>
          <cell r="L7816" t="str">
            <v>112</v>
          </cell>
        </row>
        <row r="7817">
          <cell r="J7817" t="str">
            <v>9789577484109</v>
          </cell>
          <cell r="K7817">
            <v>2010</v>
          </cell>
          <cell r="L7817" t="str">
            <v>863.09</v>
          </cell>
        </row>
        <row r="7818">
          <cell r="J7818" t="str">
            <v>9789577484147</v>
          </cell>
          <cell r="K7818">
            <v>2010</v>
          </cell>
          <cell r="L7818" t="str">
            <v>836</v>
          </cell>
        </row>
        <row r="7819">
          <cell r="J7819" t="str">
            <v>9789577484208</v>
          </cell>
          <cell r="K7819">
            <v>2010</v>
          </cell>
          <cell r="L7819" t="str">
            <v>122.4</v>
          </cell>
        </row>
        <row r="7820">
          <cell r="J7820" t="str">
            <v>9789866432248</v>
          </cell>
          <cell r="K7820">
            <v>2010</v>
          </cell>
          <cell r="L7820" t="str">
            <v>312.73</v>
          </cell>
        </row>
        <row r="7821">
          <cell r="J7821" t="str">
            <v>9789866432293</v>
          </cell>
          <cell r="K7821">
            <v>2010</v>
          </cell>
          <cell r="L7821" t="str">
            <v>312.973</v>
          </cell>
        </row>
        <row r="7822">
          <cell r="J7822" t="str">
            <v>9789866432330</v>
          </cell>
          <cell r="K7822">
            <v>2010</v>
          </cell>
          <cell r="L7822" t="str">
            <v>312.9842</v>
          </cell>
        </row>
        <row r="7823">
          <cell r="J7823" t="str">
            <v>9789866432323</v>
          </cell>
          <cell r="K7823">
            <v>2010</v>
          </cell>
          <cell r="L7823" t="str">
            <v>322.90255</v>
          </cell>
        </row>
        <row r="7824">
          <cell r="J7824" t="str">
            <v>9789575998486</v>
          </cell>
          <cell r="K7824">
            <v>2010</v>
          </cell>
          <cell r="L7824" t="str">
            <v>528.955</v>
          </cell>
        </row>
        <row r="7825">
          <cell r="J7825" t="str">
            <v>9789575998516</v>
          </cell>
          <cell r="K7825">
            <v>2010</v>
          </cell>
          <cell r="L7825" t="str">
            <v>449</v>
          </cell>
        </row>
        <row r="7826">
          <cell r="J7826" t="str">
            <v>9789575998479</v>
          </cell>
          <cell r="K7826">
            <v>2010</v>
          </cell>
          <cell r="L7826" t="str">
            <v>783.3886</v>
          </cell>
        </row>
        <row r="7827">
          <cell r="J7827" t="str">
            <v>9789575998523</v>
          </cell>
          <cell r="K7827">
            <v>2010</v>
          </cell>
          <cell r="L7827" t="str">
            <v>855</v>
          </cell>
        </row>
        <row r="7828">
          <cell r="J7828" t="str">
            <v>9789575998561</v>
          </cell>
          <cell r="K7828">
            <v>2010</v>
          </cell>
          <cell r="L7828" t="str">
            <v>831.18</v>
          </cell>
        </row>
        <row r="7829">
          <cell r="J7829" t="str">
            <v>9789575998578</v>
          </cell>
          <cell r="K7829">
            <v>2010</v>
          </cell>
          <cell r="L7829" t="str">
            <v>831.18</v>
          </cell>
        </row>
        <row r="7830">
          <cell r="J7830" t="str">
            <v>9789575998585</v>
          </cell>
          <cell r="K7830">
            <v>2010</v>
          </cell>
          <cell r="L7830" t="str">
            <v>831.18</v>
          </cell>
        </row>
        <row r="7831">
          <cell r="J7831" t="str">
            <v>9789570525175</v>
          </cell>
          <cell r="K7831">
            <v>2010</v>
          </cell>
          <cell r="L7831" t="str">
            <v>125</v>
          </cell>
        </row>
        <row r="7832">
          <cell r="J7832" t="str">
            <v>9789570525403</v>
          </cell>
          <cell r="K7832">
            <v>2010</v>
          </cell>
          <cell r="L7832" t="str">
            <v>121.23</v>
          </cell>
        </row>
        <row r="7833">
          <cell r="J7833" t="str">
            <v>9789570524741</v>
          </cell>
          <cell r="K7833">
            <v>2010</v>
          </cell>
          <cell r="L7833" t="str">
            <v>785.22</v>
          </cell>
        </row>
        <row r="7834">
          <cell r="J7834" t="str">
            <v>9789570525298</v>
          </cell>
          <cell r="K7834">
            <v>2010</v>
          </cell>
          <cell r="L7834" t="str">
            <v>874.6</v>
          </cell>
        </row>
        <row r="7835">
          <cell r="J7835" t="str">
            <v>9789570525007</v>
          </cell>
          <cell r="K7835">
            <v>2010</v>
          </cell>
          <cell r="L7835" t="str">
            <v>541.27</v>
          </cell>
        </row>
        <row r="7836">
          <cell r="J7836" t="str">
            <v>9789570524819</v>
          </cell>
          <cell r="K7836">
            <v>2010</v>
          </cell>
          <cell r="L7836" t="str">
            <v>978.099</v>
          </cell>
        </row>
        <row r="7837">
          <cell r="J7837" t="str">
            <v>9789570525106</v>
          </cell>
          <cell r="K7837">
            <v>2010</v>
          </cell>
          <cell r="L7837" t="str">
            <v>484.67</v>
          </cell>
        </row>
        <row r="7838">
          <cell r="J7838" t="str">
            <v>9789570524857</v>
          </cell>
          <cell r="K7838">
            <v>2010</v>
          </cell>
          <cell r="L7838" t="str">
            <v>125.5</v>
          </cell>
        </row>
        <row r="7839">
          <cell r="J7839" t="str">
            <v>9789570524772_1</v>
          </cell>
          <cell r="K7839">
            <v>2010</v>
          </cell>
          <cell r="L7839" t="str">
            <v>125.5</v>
          </cell>
        </row>
        <row r="7840">
          <cell r="J7840" t="str">
            <v>9789570524772_2</v>
          </cell>
          <cell r="K7840">
            <v>2010</v>
          </cell>
          <cell r="L7840" t="str">
            <v>125.5</v>
          </cell>
        </row>
        <row r="7841">
          <cell r="J7841" t="str">
            <v>9789570524949</v>
          </cell>
          <cell r="K7841">
            <v>2010</v>
          </cell>
          <cell r="L7841" t="str">
            <v>942.09933</v>
          </cell>
        </row>
        <row r="7842">
          <cell r="J7842" t="str">
            <v>9789570525410</v>
          </cell>
          <cell r="K7842">
            <v>2010</v>
          </cell>
          <cell r="L7842" t="str">
            <v>301</v>
          </cell>
        </row>
        <row r="7843">
          <cell r="J7843" t="str">
            <v>9789570525168</v>
          </cell>
          <cell r="K7843">
            <v>2010</v>
          </cell>
          <cell r="L7843" t="str">
            <v>940.98</v>
          </cell>
        </row>
        <row r="7844">
          <cell r="J7844" t="str">
            <v>9789866793707</v>
          </cell>
          <cell r="K7844">
            <v>2010</v>
          </cell>
          <cell r="L7844" t="str">
            <v>805.176</v>
          </cell>
        </row>
        <row r="7845">
          <cell r="J7845" t="str">
            <v>9789866793721</v>
          </cell>
          <cell r="K7845">
            <v>2010</v>
          </cell>
          <cell r="L7845" t="str">
            <v>805.188</v>
          </cell>
        </row>
        <row r="7846">
          <cell r="J7846" t="str">
            <v>9789866793820</v>
          </cell>
          <cell r="K7846">
            <v>2010</v>
          </cell>
          <cell r="L7846" t="str">
            <v>42.8</v>
          </cell>
        </row>
        <row r="7847">
          <cell r="J7847" t="str">
            <v>9789866793752</v>
          </cell>
          <cell r="K7847">
            <v>2010</v>
          </cell>
          <cell r="L7847" t="str">
            <v>805.188</v>
          </cell>
        </row>
        <row r="7848">
          <cell r="J7848" t="str">
            <v>9789866793684</v>
          </cell>
          <cell r="K7848">
            <v>2010</v>
          </cell>
          <cell r="L7848" t="str">
            <v>539.6</v>
          </cell>
        </row>
        <row r="7849">
          <cell r="J7849" t="str">
            <v>9789866793691</v>
          </cell>
          <cell r="K7849">
            <v>2010</v>
          </cell>
          <cell r="L7849" t="str">
            <v>539.6</v>
          </cell>
        </row>
        <row r="7850">
          <cell r="J7850" t="str">
            <v>9789866793776</v>
          </cell>
          <cell r="K7850">
            <v>2010</v>
          </cell>
          <cell r="L7850" t="str">
            <v>429.12</v>
          </cell>
        </row>
        <row r="7851">
          <cell r="J7851" t="str">
            <v>9789866793790</v>
          </cell>
          <cell r="K7851">
            <v>2010</v>
          </cell>
          <cell r="L7851" t="str">
            <v>417.5</v>
          </cell>
        </row>
        <row r="7852">
          <cell r="J7852" t="str">
            <v>9789866793769</v>
          </cell>
          <cell r="K7852">
            <v>2010</v>
          </cell>
          <cell r="L7852" t="str">
            <v>782.21</v>
          </cell>
        </row>
        <row r="7853">
          <cell r="J7853" t="str">
            <v>9789866793813</v>
          </cell>
          <cell r="K7853">
            <v>2010</v>
          </cell>
          <cell r="L7853" t="str">
            <v>782.27</v>
          </cell>
        </row>
        <row r="7854">
          <cell r="J7854" t="str">
            <v>9789866793912</v>
          </cell>
          <cell r="K7854">
            <v>2010</v>
          </cell>
          <cell r="L7854" t="str">
            <v>805.188</v>
          </cell>
        </row>
        <row r="7855">
          <cell r="J7855" t="str">
            <v>9789866793905</v>
          </cell>
          <cell r="K7855">
            <v>2010</v>
          </cell>
          <cell r="L7855" t="str">
            <v>528.2</v>
          </cell>
        </row>
        <row r="7856">
          <cell r="J7856" t="str">
            <v>9789866080234</v>
          </cell>
          <cell r="K7856">
            <v>2010</v>
          </cell>
          <cell r="L7856" t="str">
            <v>782.21</v>
          </cell>
        </row>
        <row r="7857">
          <cell r="J7857" t="str">
            <v>9789866793875</v>
          </cell>
          <cell r="K7857">
            <v>2010</v>
          </cell>
          <cell r="L7857" t="str">
            <v>782.21</v>
          </cell>
        </row>
        <row r="7858">
          <cell r="J7858" t="str">
            <v>9789866793738</v>
          </cell>
          <cell r="K7858">
            <v>2010</v>
          </cell>
          <cell r="L7858" t="str">
            <v>805.188</v>
          </cell>
        </row>
        <row r="7859">
          <cell r="J7859" t="str">
            <v>9789862216125</v>
          </cell>
          <cell r="K7859">
            <v>2010</v>
          </cell>
          <cell r="L7859" t="str">
            <v>572.907</v>
          </cell>
        </row>
        <row r="7860">
          <cell r="J7860" t="str">
            <v>9789860227918</v>
          </cell>
          <cell r="K7860">
            <v>2010</v>
          </cell>
          <cell r="L7860" t="str">
            <v>442.165</v>
          </cell>
        </row>
        <row r="7861">
          <cell r="J7861" t="str">
            <v>9789860245165</v>
          </cell>
          <cell r="K7861">
            <v>2010</v>
          </cell>
          <cell r="L7861" t="str">
            <v>773.64</v>
          </cell>
        </row>
        <row r="7862">
          <cell r="J7862" t="str">
            <v>9789860216882</v>
          </cell>
          <cell r="K7862">
            <v>2010</v>
          </cell>
          <cell r="L7862" t="str">
            <v>422.2</v>
          </cell>
        </row>
        <row r="7863">
          <cell r="J7863" t="str">
            <v>9789860227727</v>
          </cell>
          <cell r="K7863">
            <v>2010</v>
          </cell>
          <cell r="L7863" t="str">
            <v>561.78</v>
          </cell>
        </row>
        <row r="7864">
          <cell r="J7864" t="str">
            <v>9789860232424</v>
          </cell>
          <cell r="K7864">
            <v>2010</v>
          </cell>
          <cell r="L7864" t="str">
            <v>412.25</v>
          </cell>
        </row>
        <row r="7865">
          <cell r="J7865" t="str">
            <v>9789860234305</v>
          </cell>
          <cell r="K7865">
            <v>2010</v>
          </cell>
          <cell r="L7865" t="str">
            <v>445.974</v>
          </cell>
        </row>
        <row r="7866">
          <cell r="J7866" t="str">
            <v>9789860234442</v>
          </cell>
          <cell r="K7866">
            <v>2010</v>
          </cell>
          <cell r="L7866" t="str">
            <v>960.23</v>
          </cell>
        </row>
        <row r="7867">
          <cell r="J7867" t="str">
            <v>9789860255546</v>
          </cell>
          <cell r="K7867">
            <v>2010</v>
          </cell>
          <cell r="L7867" t="str">
            <v>442.54</v>
          </cell>
        </row>
        <row r="7868">
          <cell r="J7868" t="str">
            <v>9789860257762</v>
          </cell>
          <cell r="K7868">
            <v>2010</v>
          </cell>
          <cell r="L7868" t="str">
            <v>929.32</v>
          </cell>
        </row>
        <row r="7869">
          <cell r="J7869" t="str">
            <v>9789860261035</v>
          </cell>
          <cell r="K7869">
            <v>2010</v>
          </cell>
          <cell r="L7869" t="str">
            <v>360.32</v>
          </cell>
        </row>
        <row r="7870">
          <cell r="J7870" t="str">
            <v>9789860269994</v>
          </cell>
          <cell r="K7870">
            <v>2010</v>
          </cell>
          <cell r="L7870" t="str">
            <v>431.2</v>
          </cell>
        </row>
        <row r="7871">
          <cell r="J7871" t="str">
            <v>9789867025548</v>
          </cell>
          <cell r="K7871">
            <v>2010</v>
          </cell>
          <cell r="L7871" t="str">
            <v>805.1894</v>
          </cell>
        </row>
        <row r="7872">
          <cell r="J7872" t="str">
            <v>9789867025487</v>
          </cell>
          <cell r="K7872">
            <v>2010</v>
          </cell>
          <cell r="L7872" t="str">
            <v>805.1895</v>
          </cell>
        </row>
        <row r="7873">
          <cell r="J7873" t="str">
            <v>9789867025432</v>
          </cell>
          <cell r="K7873">
            <v>2010</v>
          </cell>
          <cell r="L7873" t="str">
            <v>805.16</v>
          </cell>
        </row>
        <row r="7874">
          <cell r="J7874" t="str">
            <v>9789867025425</v>
          </cell>
          <cell r="K7874">
            <v>2010</v>
          </cell>
          <cell r="L7874" t="str">
            <v>805.1892</v>
          </cell>
        </row>
        <row r="7875">
          <cell r="J7875" t="str">
            <v>9789867025463</v>
          </cell>
          <cell r="K7875">
            <v>2010</v>
          </cell>
          <cell r="L7875" t="str">
            <v>805.1892</v>
          </cell>
        </row>
        <row r="7876">
          <cell r="J7876" t="str">
            <v>9789867025555</v>
          </cell>
          <cell r="K7876">
            <v>2010</v>
          </cell>
          <cell r="L7876" t="str">
            <v>805.1894</v>
          </cell>
        </row>
        <row r="7877">
          <cell r="J7877" t="str">
            <v>9789867025586</v>
          </cell>
          <cell r="K7877">
            <v>2010</v>
          </cell>
          <cell r="L7877" t="str">
            <v>805.1894</v>
          </cell>
        </row>
        <row r="7878">
          <cell r="J7878" t="str">
            <v>9789867025593</v>
          </cell>
          <cell r="K7878">
            <v>2010</v>
          </cell>
          <cell r="L7878" t="str">
            <v>805.1894</v>
          </cell>
        </row>
        <row r="7879">
          <cell r="J7879" t="str">
            <v>9789572061893</v>
          </cell>
          <cell r="K7879">
            <v>2010</v>
          </cell>
          <cell r="L7879" t="str">
            <v>484.5</v>
          </cell>
        </row>
        <row r="7880">
          <cell r="J7880" t="str">
            <v>9789572061855</v>
          </cell>
          <cell r="K7880">
            <v>2010</v>
          </cell>
          <cell r="L7880" t="str">
            <v>992.2</v>
          </cell>
        </row>
        <row r="7881">
          <cell r="J7881" t="str">
            <v>9789572061824</v>
          </cell>
          <cell r="K7881">
            <v>2010</v>
          </cell>
          <cell r="L7881" t="str">
            <v>937</v>
          </cell>
        </row>
        <row r="7882">
          <cell r="J7882" t="str">
            <v>9789868505797</v>
          </cell>
          <cell r="K7882">
            <v>2010</v>
          </cell>
          <cell r="L7882" t="str">
            <v>423.2</v>
          </cell>
        </row>
        <row r="7883">
          <cell r="J7883" t="str">
            <v>9789579088893</v>
          </cell>
          <cell r="K7883">
            <v>2010</v>
          </cell>
          <cell r="L7883" t="str">
            <v>803.189</v>
          </cell>
        </row>
        <row r="7884">
          <cell r="J7884" t="str">
            <v>9789866372230</v>
          </cell>
          <cell r="K7884">
            <v>2010</v>
          </cell>
          <cell r="L7884" t="str">
            <v>859.6</v>
          </cell>
        </row>
        <row r="7885">
          <cell r="J7885" t="str">
            <v>9789866372308</v>
          </cell>
          <cell r="K7885">
            <v>2010</v>
          </cell>
          <cell r="L7885" t="str">
            <v>859.9</v>
          </cell>
        </row>
        <row r="7886">
          <cell r="J7886" t="str">
            <v>9789866372223</v>
          </cell>
          <cell r="K7886">
            <v>2010</v>
          </cell>
          <cell r="L7886" t="str">
            <v>859.6</v>
          </cell>
        </row>
        <row r="7887">
          <cell r="J7887" t="str">
            <v>9789866372384</v>
          </cell>
          <cell r="K7887">
            <v>2010</v>
          </cell>
          <cell r="L7887" t="str">
            <v>802.49036</v>
          </cell>
        </row>
        <row r="7888">
          <cell r="J7888" t="str">
            <v>9789866372216</v>
          </cell>
          <cell r="K7888">
            <v>2010</v>
          </cell>
          <cell r="L7888" t="str">
            <v>859.6</v>
          </cell>
        </row>
        <row r="7889">
          <cell r="J7889" t="str">
            <v>9789866372278</v>
          </cell>
          <cell r="K7889">
            <v>2010</v>
          </cell>
          <cell r="L7889" t="str">
            <v>859.6</v>
          </cell>
        </row>
        <row r="7890">
          <cell r="J7890" t="str">
            <v>9789866372179</v>
          </cell>
          <cell r="K7890">
            <v>2010</v>
          </cell>
          <cell r="L7890" t="str">
            <v>859.6</v>
          </cell>
        </row>
        <row r="7891">
          <cell r="J7891" t="str">
            <v>9789866372162</v>
          </cell>
          <cell r="K7891">
            <v>2010</v>
          </cell>
          <cell r="L7891" t="str">
            <v>859.6</v>
          </cell>
        </row>
        <row r="7892">
          <cell r="J7892" t="str">
            <v>9789866372339</v>
          </cell>
          <cell r="K7892">
            <v>2010</v>
          </cell>
          <cell r="L7892" t="str">
            <v>859.9</v>
          </cell>
        </row>
        <row r="7893">
          <cell r="J7893" t="str">
            <v>9789866372438</v>
          </cell>
          <cell r="K7893">
            <v>2010</v>
          </cell>
          <cell r="L7893" t="str">
            <v>523.311</v>
          </cell>
        </row>
        <row r="7894">
          <cell r="J7894" t="str">
            <v>9789866372186</v>
          </cell>
          <cell r="K7894">
            <v>2010</v>
          </cell>
          <cell r="L7894" t="str">
            <v>859.6</v>
          </cell>
        </row>
        <row r="7895">
          <cell r="J7895" t="str">
            <v>9789866372407</v>
          </cell>
          <cell r="K7895">
            <v>2010</v>
          </cell>
          <cell r="L7895" t="str">
            <v>177.2</v>
          </cell>
        </row>
        <row r="7896">
          <cell r="J7896" t="str">
            <v>9789866372414</v>
          </cell>
          <cell r="K7896">
            <v>2010</v>
          </cell>
          <cell r="L7896" t="str">
            <v>177.2</v>
          </cell>
        </row>
        <row r="7897">
          <cell r="J7897" t="str">
            <v>9789866372421</v>
          </cell>
          <cell r="K7897">
            <v>2010</v>
          </cell>
          <cell r="L7897" t="str">
            <v>177.2</v>
          </cell>
        </row>
        <row r="7898">
          <cell r="J7898" t="str">
            <v>9789866372193</v>
          </cell>
          <cell r="K7898">
            <v>2010</v>
          </cell>
          <cell r="L7898" t="str">
            <v>859.6</v>
          </cell>
        </row>
        <row r="7899">
          <cell r="J7899" t="str">
            <v>9789866372247</v>
          </cell>
          <cell r="K7899">
            <v>2010</v>
          </cell>
          <cell r="L7899" t="str">
            <v>859.6</v>
          </cell>
        </row>
        <row r="7900">
          <cell r="J7900" t="str">
            <v>9789866372322</v>
          </cell>
          <cell r="K7900">
            <v>2010</v>
          </cell>
          <cell r="L7900" t="str">
            <v>859.9</v>
          </cell>
        </row>
        <row r="7901">
          <cell r="J7901" t="str">
            <v>9789866372209</v>
          </cell>
          <cell r="K7901">
            <v>2010</v>
          </cell>
          <cell r="L7901" t="str">
            <v>859.6</v>
          </cell>
        </row>
        <row r="7902">
          <cell r="J7902" t="str">
            <v>9789866372254</v>
          </cell>
          <cell r="K7902">
            <v>2010</v>
          </cell>
          <cell r="L7902" t="str">
            <v>859.6</v>
          </cell>
        </row>
        <row r="7903">
          <cell r="J7903" t="str">
            <v>9789866372292</v>
          </cell>
          <cell r="K7903">
            <v>2010</v>
          </cell>
          <cell r="L7903" t="str">
            <v>859.6</v>
          </cell>
        </row>
        <row r="7904">
          <cell r="J7904" t="str">
            <v>9789866372261</v>
          </cell>
          <cell r="K7904">
            <v>2010</v>
          </cell>
          <cell r="L7904" t="str">
            <v>859.6</v>
          </cell>
        </row>
        <row r="7905">
          <cell r="J7905" t="str">
            <v>9789576395086</v>
          </cell>
          <cell r="K7905">
            <v>2010</v>
          </cell>
          <cell r="L7905" t="str">
            <v>820.9108</v>
          </cell>
        </row>
        <row r="7906">
          <cell r="J7906" t="str">
            <v>9789576395000</v>
          </cell>
          <cell r="K7906">
            <v>2010</v>
          </cell>
          <cell r="L7906" t="str">
            <v>855</v>
          </cell>
        </row>
        <row r="7907">
          <cell r="J7907" t="str">
            <v>9789576394973</v>
          </cell>
          <cell r="K7907">
            <v>2010</v>
          </cell>
          <cell r="L7907" t="str">
            <v>855</v>
          </cell>
        </row>
        <row r="7908">
          <cell r="J7908" t="str">
            <v>9789576395123</v>
          </cell>
          <cell r="K7908">
            <v>2010</v>
          </cell>
          <cell r="L7908" t="str">
            <v>851.486</v>
          </cell>
        </row>
        <row r="7909">
          <cell r="J7909" t="str">
            <v>9789576395147</v>
          </cell>
          <cell r="K7909">
            <v>2010</v>
          </cell>
          <cell r="L7909" t="str">
            <v>528.18</v>
          </cell>
        </row>
        <row r="7910">
          <cell r="J7910" t="str">
            <v>9789576395055</v>
          </cell>
          <cell r="K7910">
            <v>2010</v>
          </cell>
          <cell r="L7910" t="str">
            <v>857.63</v>
          </cell>
        </row>
        <row r="7911">
          <cell r="J7911" t="str">
            <v>9789867266903</v>
          </cell>
          <cell r="K7911">
            <v>2010</v>
          </cell>
          <cell r="L7911" t="str">
            <v>427.16</v>
          </cell>
        </row>
        <row r="7912">
          <cell r="J7912" t="str">
            <v>9789867266927</v>
          </cell>
          <cell r="K7912">
            <v>2010</v>
          </cell>
          <cell r="L7912" t="str">
            <v>427.75</v>
          </cell>
        </row>
        <row r="7913">
          <cell r="J7913" t="str">
            <v>9789867266934</v>
          </cell>
          <cell r="K7913">
            <v>2010</v>
          </cell>
          <cell r="L7913" t="str">
            <v>413.38</v>
          </cell>
        </row>
        <row r="7914">
          <cell r="J7914" t="str">
            <v>9789867266996</v>
          </cell>
          <cell r="K7914">
            <v>2010</v>
          </cell>
          <cell r="L7914" t="str">
            <v>427.4</v>
          </cell>
        </row>
        <row r="7915">
          <cell r="J7915" t="str">
            <v>9789866232046</v>
          </cell>
          <cell r="K7915">
            <v>2010</v>
          </cell>
          <cell r="L7915" t="str">
            <v>427.1</v>
          </cell>
        </row>
        <row r="7916">
          <cell r="J7916" t="str">
            <v>9789868555266</v>
          </cell>
          <cell r="K7916">
            <v>2010</v>
          </cell>
          <cell r="L7916" t="str">
            <v>427.35</v>
          </cell>
        </row>
        <row r="7917">
          <cell r="J7917" t="str">
            <v>9789868555273</v>
          </cell>
          <cell r="K7917">
            <v>2010</v>
          </cell>
          <cell r="L7917" t="str">
            <v>427.38</v>
          </cell>
        </row>
        <row r="7918">
          <cell r="J7918" t="str">
            <v>9789866232053</v>
          </cell>
          <cell r="K7918">
            <v>2010</v>
          </cell>
          <cell r="L7918" t="str">
            <v>427.1</v>
          </cell>
        </row>
        <row r="7919">
          <cell r="J7919" t="str">
            <v>9789866232022</v>
          </cell>
          <cell r="K7919">
            <v>2010</v>
          </cell>
          <cell r="L7919" t="str">
            <v>427.46</v>
          </cell>
        </row>
        <row r="7920">
          <cell r="J7920" t="str">
            <v>9789868555259</v>
          </cell>
          <cell r="K7920">
            <v>2010</v>
          </cell>
          <cell r="L7920" t="str">
            <v>427.1</v>
          </cell>
        </row>
        <row r="7921">
          <cell r="J7921" t="str">
            <v>9789868555297</v>
          </cell>
          <cell r="K7921">
            <v>2010</v>
          </cell>
          <cell r="L7921" t="str">
            <v>427.16</v>
          </cell>
        </row>
        <row r="7922">
          <cell r="J7922" t="str">
            <v>9789866232015</v>
          </cell>
          <cell r="K7922">
            <v>2010</v>
          </cell>
          <cell r="L7922" t="str">
            <v>427.1127</v>
          </cell>
        </row>
        <row r="7923">
          <cell r="J7923" t="str">
            <v>9789866232091</v>
          </cell>
          <cell r="K7923">
            <v>2010</v>
          </cell>
          <cell r="L7923" t="str">
            <v>427.16</v>
          </cell>
        </row>
        <row r="7924">
          <cell r="J7924" t="str">
            <v>9789866232121</v>
          </cell>
          <cell r="K7924">
            <v>2010</v>
          </cell>
          <cell r="L7924" t="str">
            <v>413.98</v>
          </cell>
        </row>
        <row r="7925">
          <cell r="J7925" t="str">
            <v>9789866232084</v>
          </cell>
          <cell r="K7925">
            <v>2010</v>
          </cell>
          <cell r="L7925" t="str">
            <v>427.1</v>
          </cell>
        </row>
        <row r="7926">
          <cell r="J7926" t="str">
            <v>9789866232107</v>
          </cell>
          <cell r="K7926">
            <v>2010</v>
          </cell>
          <cell r="L7926" t="str">
            <v>427.38</v>
          </cell>
        </row>
        <row r="7927">
          <cell r="J7927" t="str">
            <v>9789866232077</v>
          </cell>
          <cell r="K7927">
            <v>2010</v>
          </cell>
          <cell r="L7927" t="str">
            <v>427.38</v>
          </cell>
        </row>
        <row r="7928">
          <cell r="J7928" t="str">
            <v>9789866199080</v>
          </cell>
          <cell r="K7928">
            <v>2010</v>
          </cell>
          <cell r="L7928" t="str">
            <v>415.237</v>
          </cell>
        </row>
        <row r="7929">
          <cell r="J7929" t="str">
            <v>9789866199066</v>
          </cell>
          <cell r="K7929">
            <v>2010</v>
          </cell>
          <cell r="L7929" t="str">
            <v>427.1</v>
          </cell>
        </row>
        <row r="7930">
          <cell r="J7930" t="str">
            <v>9789866199059</v>
          </cell>
          <cell r="K7930">
            <v>2010</v>
          </cell>
          <cell r="L7930" t="str">
            <v>427.38</v>
          </cell>
        </row>
        <row r="7931">
          <cell r="J7931" t="str">
            <v>9789866199097</v>
          </cell>
          <cell r="K7931">
            <v>2010</v>
          </cell>
          <cell r="L7931" t="str">
            <v>427.1</v>
          </cell>
        </row>
        <row r="7932">
          <cell r="J7932" t="str">
            <v>9789866199028</v>
          </cell>
          <cell r="K7932">
            <v>2010</v>
          </cell>
          <cell r="L7932" t="str">
            <v>427.1</v>
          </cell>
        </row>
        <row r="7933">
          <cell r="J7933" t="str">
            <v>9789866199073</v>
          </cell>
          <cell r="K7933">
            <v>2010</v>
          </cell>
          <cell r="L7933" t="str">
            <v>427.25</v>
          </cell>
        </row>
        <row r="7934">
          <cell r="J7934" t="str">
            <v>9789866199004</v>
          </cell>
          <cell r="K7934">
            <v>2010</v>
          </cell>
          <cell r="L7934" t="str">
            <v>427.17</v>
          </cell>
        </row>
        <row r="7935">
          <cell r="J7935" t="str">
            <v>9789866199035</v>
          </cell>
          <cell r="K7935">
            <v>2010</v>
          </cell>
          <cell r="L7935" t="str">
            <v>427.1</v>
          </cell>
        </row>
        <row r="7936">
          <cell r="J7936" t="str">
            <v>9867577302</v>
          </cell>
          <cell r="K7936">
            <v>2010</v>
          </cell>
          <cell r="L7936" t="str">
            <v>415.47</v>
          </cell>
        </row>
        <row r="7937">
          <cell r="J7937" t="str">
            <v>9789866436147</v>
          </cell>
          <cell r="K7937">
            <v>2010</v>
          </cell>
          <cell r="L7937" t="str">
            <v>175.9</v>
          </cell>
        </row>
        <row r="7938">
          <cell r="J7938" t="str">
            <v>9789866436154</v>
          </cell>
          <cell r="K7938">
            <v>2010</v>
          </cell>
          <cell r="L7938" t="str">
            <v>175.9</v>
          </cell>
        </row>
        <row r="7939">
          <cell r="J7939" t="str">
            <v>9789866436116</v>
          </cell>
          <cell r="K7939">
            <v>2010</v>
          </cell>
          <cell r="L7939" t="str">
            <v>411.1</v>
          </cell>
        </row>
        <row r="7940">
          <cell r="J7940" t="str">
            <v>9789866436086</v>
          </cell>
          <cell r="K7940">
            <v>2010</v>
          </cell>
          <cell r="L7940" t="str">
            <v>225.87</v>
          </cell>
        </row>
        <row r="7941">
          <cell r="J7941" t="str">
            <v>9789866436185</v>
          </cell>
          <cell r="K7941">
            <v>2010</v>
          </cell>
          <cell r="L7941" t="str">
            <v>417.8</v>
          </cell>
        </row>
        <row r="7942">
          <cell r="J7942" t="str">
            <v>9789866436109</v>
          </cell>
          <cell r="K7942">
            <v>2010</v>
          </cell>
          <cell r="L7942" t="str">
            <v>216.9</v>
          </cell>
        </row>
        <row r="7943">
          <cell r="J7943" t="str">
            <v>4712755209039</v>
          </cell>
          <cell r="K7943">
            <v>2010</v>
          </cell>
          <cell r="L7943" t="str">
            <v>418.98</v>
          </cell>
        </row>
        <row r="7944">
          <cell r="J7944" t="str">
            <v>9789866436130</v>
          </cell>
          <cell r="K7944">
            <v>2010</v>
          </cell>
          <cell r="L7944" t="str">
            <v>192.1</v>
          </cell>
        </row>
        <row r="7945">
          <cell r="J7945" t="str">
            <v>9789866436123</v>
          </cell>
          <cell r="K7945">
            <v>2010</v>
          </cell>
          <cell r="L7945" t="str">
            <v>175.9</v>
          </cell>
        </row>
        <row r="7946">
          <cell r="J7946" t="str">
            <v>9575983572</v>
          </cell>
          <cell r="K7946">
            <v>2010</v>
          </cell>
          <cell r="L7946" t="str">
            <v>228.371</v>
          </cell>
        </row>
        <row r="7947">
          <cell r="J7947" t="str">
            <v>9789575985103</v>
          </cell>
          <cell r="K7947">
            <v>2010</v>
          </cell>
          <cell r="L7947" t="str">
            <v>523.24</v>
          </cell>
        </row>
        <row r="7948">
          <cell r="J7948" t="str">
            <v>9789575985110</v>
          </cell>
          <cell r="K7948">
            <v>2010</v>
          </cell>
          <cell r="L7948" t="str">
            <v>523.24</v>
          </cell>
        </row>
        <row r="7949">
          <cell r="J7949" t="str">
            <v>9789575985035</v>
          </cell>
          <cell r="K7949">
            <v>2010</v>
          </cell>
          <cell r="L7949" t="str">
            <v>229.63</v>
          </cell>
        </row>
        <row r="7950">
          <cell r="J7950" t="str">
            <v>9789575985066</v>
          </cell>
          <cell r="K7950">
            <v>2010</v>
          </cell>
          <cell r="L7950" t="str">
            <v>221.45</v>
          </cell>
        </row>
        <row r="7951">
          <cell r="J7951" t="str">
            <v>9789575985172</v>
          </cell>
          <cell r="K7951">
            <v>2010</v>
          </cell>
          <cell r="L7951" t="str">
            <v>224.517</v>
          </cell>
        </row>
        <row r="7952">
          <cell r="J7952" t="str">
            <v>9789575984991</v>
          </cell>
          <cell r="K7952">
            <v>2010</v>
          </cell>
          <cell r="L7952" t="str">
            <v>224.515</v>
          </cell>
        </row>
        <row r="7953">
          <cell r="J7953" t="str">
            <v>9789575984984</v>
          </cell>
          <cell r="K7953">
            <v>2010</v>
          </cell>
          <cell r="L7953" t="str">
            <v>224.515</v>
          </cell>
        </row>
        <row r="7954">
          <cell r="J7954" t="str">
            <v>9789575985325</v>
          </cell>
          <cell r="K7954">
            <v>2010</v>
          </cell>
          <cell r="L7954" t="str">
            <v>224.515</v>
          </cell>
        </row>
        <row r="7955">
          <cell r="J7955" t="str">
            <v>9789575985165</v>
          </cell>
          <cell r="K7955">
            <v>2010</v>
          </cell>
          <cell r="L7955" t="str">
            <v>224.515</v>
          </cell>
        </row>
        <row r="7956">
          <cell r="J7956" t="str">
            <v>9789575985264</v>
          </cell>
          <cell r="K7956">
            <v>2010</v>
          </cell>
          <cell r="L7956" t="str">
            <v>197</v>
          </cell>
        </row>
        <row r="7957">
          <cell r="J7957" t="str">
            <v>9789575985059</v>
          </cell>
          <cell r="K7957">
            <v>2010</v>
          </cell>
          <cell r="L7957" t="str">
            <v>226.55</v>
          </cell>
        </row>
        <row r="7958">
          <cell r="J7958" t="str">
            <v>9789575984892</v>
          </cell>
          <cell r="K7958">
            <v>2010</v>
          </cell>
          <cell r="L7958" t="str">
            <v>225.87</v>
          </cell>
        </row>
        <row r="7959">
          <cell r="J7959" t="str">
            <v>9789575985073</v>
          </cell>
          <cell r="K7959">
            <v>2010</v>
          </cell>
          <cell r="L7959" t="str">
            <v>192.1</v>
          </cell>
        </row>
        <row r="7960">
          <cell r="J7960" t="str">
            <v>9789575985424</v>
          </cell>
          <cell r="K7960">
            <v>2010</v>
          </cell>
          <cell r="L7960" t="str">
            <v>177.1</v>
          </cell>
        </row>
        <row r="7961">
          <cell r="J7961" t="str">
            <v>9789575985394</v>
          </cell>
          <cell r="K7961">
            <v>2010</v>
          </cell>
          <cell r="L7961" t="str">
            <v>427.35</v>
          </cell>
        </row>
        <row r="7962">
          <cell r="J7962" t="str">
            <v>9789575985356</v>
          </cell>
          <cell r="K7962">
            <v>2010</v>
          </cell>
          <cell r="L7962" t="str">
            <v>224.515</v>
          </cell>
        </row>
        <row r="7963">
          <cell r="J7963" t="str">
            <v>9789575985417</v>
          </cell>
          <cell r="K7963">
            <v>2010</v>
          </cell>
          <cell r="L7963" t="str">
            <v>225.7</v>
          </cell>
        </row>
        <row r="7964">
          <cell r="J7964" t="str">
            <v>9789575985387</v>
          </cell>
          <cell r="K7964">
            <v>2010</v>
          </cell>
          <cell r="L7964" t="str">
            <v>427.31</v>
          </cell>
        </row>
        <row r="7965">
          <cell r="J7965" t="str">
            <v>9789575985363</v>
          </cell>
          <cell r="K7965">
            <v>2010</v>
          </cell>
          <cell r="L7965" t="str">
            <v>224.515</v>
          </cell>
        </row>
        <row r="7966">
          <cell r="J7966" t="str">
            <v>9789575985318</v>
          </cell>
          <cell r="K7966">
            <v>2010</v>
          </cell>
          <cell r="L7966" t="str">
            <v>224.515</v>
          </cell>
        </row>
        <row r="7967">
          <cell r="J7967" t="str">
            <v>9789575984977</v>
          </cell>
          <cell r="K7967">
            <v>2010</v>
          </cell>
          <cell r="L7967" t="str">
            <v>859.9</v>
          </cell>
        </row>
        <row r="7968">
          <cell r="J7968" t="str">
            <v>9789575985240</v>
          </cell>
          <cell r="K7968">
            <v>2010</v>
          </cell>
          <cell r="L7968" t="str">
            <v>225.87</v>
          </cell>
        </row>
        <row r="7969">
          <cell r="J7969" t="str">
            <v>9789575984960</v>
          </cell>
          <cell r="K7969">
            <v>2010</v>
          </cell>
          <cell r="L7969" t="str">
            <v>859.9</v>
          </cell>
        </row>
        <row r="7970">
          <cell r="J7970" t="str">
            <v>9789575985097</v>
          </cell>
          <cell r="K7970">
            <v>2010</v>
          </cell>
          <cell r="L7970" t="str">
            <v>220.9208</v>
          </cell>
        </row>
        <row r="7971">
          <cell r="J7971" t="str">
            <v>9789575985158</v>
          </cell>
          <cell r="K7971">
            <v>2010</v>
          </cell>
          <cell r="L7971" t="str">
            <v>224.515</v>
          </cell>
        </row>
        <row r="7972">
          <cell r="J7972" t="str">
            <v>9789575985257</v>
          </cell>
          <cell r="K7972">
            <v>2010</v>
          </cell>
          <cell r="L7972" t="str">
            <v>221.772</v>
          </cell>
        </row>
        <row r="7973">
          <cell r="J7973" t="str">
            <v>9789575985288</v>
          </cell>
          <cell r="K7973">
            <v>2010</v>
          </cell>
          <cell r="L7973" t="str">
            <v>225.87</v>
          </cell>
        </row>
        <row r="7974">
          <cell r="J7974" t="str">
            <v>9789575984953</v>
          </cell>
          <cell r="K7974">
            <v>2010</v>
          </cell>
          <cell r="L7974" t="str">
            <v>221.94</v>
          </cell>
        </row>
        <row r="7975">
          <cell r="J7975" t="str">
            <v>9789866544347</v>
          </cell>
          <cell r="K7975">
            <v>2010</v>
          </cell>
          <cell r="L7975" t="str">
            <v>859.6</v>
          </cell>
        </row>
        <row r="7976">
          <cell r="J7976" t="str">
            <v>9789866544453</v>
          </cell>
          <cell r="K7976">
            <v>2010</v>
          </cell>
          <cell r="L7976" t="str">
            <v>859.6</v>
          </cell>
        </row>
        <row r="7977">
          <cell r="J7977" t="str">
            <v>9789866216381</v>
          </cell>
          <cell r="K7977">
            <v>2010</v>
          </cell>
          <cell r="L7977" t="str">
            <v>851.486</v>
          </cell>
        </row>
        <row r="7978">
          <cell r="J7978" t="str">
            <v>9789866216589</v>
          </cell>
          <cell r="K7978">
            <v>2010</v>
          </cell>
          <cell r="L7978" t="str">
            <v>293.12</v>
          </cell>
        </row>
        <row r="7979">
          <cell r="J7979" t="str">
            <v>9789866216596</v>
          </cell>
          <cell r="K7979">
            <v>2010</v>
          </cell>
          <cell r="L7979" t="str">
            <v>128.7</v>
          </cell>
        </row>
        <row r="7980">
          <cell r="J7980" t="str">
            <v>9789866453830</v>
          </cell>
          <cell r="K7980">
            <v>2010</v>
          </cell>
          <cell r="L7980" t="str">
            <v>851.486</v>
          </cell>
        </row>
        <row r="7981">
          <cell r="J7981" t="str">
            <v>9789866453960</v>
          </cell>
          <cell r="K7981">
            <v>2010</v>
          </cell>
          <cell r="L7981" t="str">
            <v>856.286</v>
          </cell>
        </row>
        <row r="7982">
          <cell r="J7982" t="str">
            <v>9789866216114</v>
          </cell>
          <cell r="K7982">
            <v>2010</v>
          </cell>
          <cell r="L7982" t="str">
            <v>857.7</v>
          </cell>
        </row>
        <row r="7983">
          <cell r="J7983" t="str">
            <v>9789866216688</v>
          </cell>
          <cell r="K7983">
            <v>2010</v>
          </cell>
          <cell r="L7983" t="str">
            <v>855</v>
          </cell>
        </row>
        <row r="7984">
          <cell r="J7984" t="str">
            <v>9789866453793</v>
          </cell>
          <cell r="K7984">
            <v>2010</v>
          </cell>
          <cell r="L7984" t="str">
            <v>855</v>
          </cell>
        </row>
        <row r="7985">
          <cell r="J7985" t="str">
            <v>9789866453786</v>
          </cell>
          <cell r="K7985">
            <v>2010</v>
          </cell>
          <cell r="L7985" t="str">
            <v>855</v>
          </cell>
        </row>
        <row r="7986">
          <cell r="J7986" t="str">
            <v>9789866216626</v>
          </cell>
          <cell r="K7986">
            <v>2010</v>
          </cell>
          <cell r="L7986" t="str">
            <v>855</v>
          </cell>
        </row>
        <row r="7987">
          <cell r="J7987" t="str">
            <v>9789866216749</v>
          </cell>
          <cell r="K7987">
            <v>2010</v>
          </cell>
          <cell r="L7987" t="str">
            <v>855</v>
          </cell>
        </row>
        <row r="7988">
          <cell r="J7988" t="str">
            <v>9789866216398</v>
          </cell>
          <cell r="K7988">
            <v>2010</v>
          </cell>
          <cell r="L7988" t="str">
            <v>855</v>
          </cell>
        </row>
        <row r="7989">
          <cell r="J7989" t="str">
            <v>9789866216473</v>
          </cell>
          <cell r="K7989">
            <v>2010</v>
          </cell>
          <cell r="L7989" t="str">
            <v>544.2933</v>
          </cell>
        </row>
        <row r="7990">
          <cell r="J7990" t="str">
            <v>9789866453670</v>
          </cell>
          <cell r="K7990">
            <v>2010</v>
          </cell>
          <cell r="L7990" t="str">
            <v>783.3886</v>
          </cell>
        </row>
        <row r="7991">
          <cell r="J7991" t="str">
            <v>9789866216022</v>
          </cell>
          <cell r="K7991">
            <v>2010</v>
          </cell>
          <cell r="L7991" t="str">
            <v>855</v>
          </cell>
        </row>
        <row r="7992">
          <cell r="J7992" t="str">
            <v>9789866216657</v>
          </cell>
          <cell r="K7992">
            <v>2010</v>
          </cell>
          <cell r="L7992" t="str">
            <v>805.17</v>
          </cell>
        </row>
        <row r="7993">
          <cell r="J7993" t="str">
            <v>9789866453724</v>
          </cell>
          <cell r="K7993">
            <v>2010</v>
          </cell>
          <cell r="L7993" t="str">
            <v>413.94</v>
          </cell>
        </row>
        <row r="7994">
          <cell r="J7994" t="str">
            <v>9789866216497</v>
          </cell>
          <cell r="K7994">
            <v>2010</v>
          </cell>
          <cell r="L7994" t="str">
            <v>863.27</v>
          </cell>
        </row>
        <row r="7995">
          <cell r="J7995" t="str">
            <v>9789866216770</v>
          </cell>
          <cell r="K7995">
            <v>2010</v>
          </cell>
          <cell r="L7995" t="str">
            <v>947.41</v>
          </cell>
        </row>
        <row r="7996">
          <cell r="J7996" t="str">
            <v>9789866216367</v>
          </cell>
          <cell r="K7996">
            <v>2010</v>
          </cell>
          <cell r="L7996" t="str">
            <v>857.7</v>
          </cell>
        </row>
        <row r="7997">
          <cell r="J7997" t="str">
            <v>9789866453748</v>
          </cell>
          <cell r="K7997">
            <v>2010</v>
          </cell>
          <cell r="L7997" t="str">
            <v>855</v>
          </cell>
        </row>
        <row r="7998">
          <cell r="J7998" t="str">
            <v>9789866216572</v>
          </cell>
          <cell r="K7998">
            <v>2010</v>
          </cell>
          <cell r="L7998" t="str">
            <v>177.2</v>
          </cell>
        </row>
        <row r="7999">
          <cell r="J7999" t="str">
            <v>9789866216152</v>
          </cell>
          <cell r="K7999">
            <v>2010</v>
          </cell>
          <cell r="L7999" t="str">
            <v>857.63</v>
          </cell>
        </row>
        <row r="8000">
          <cell r="J8000" t="str">
            <v>9789868634107</v>
          </cell>
          <cell r="K8000">
            <v>2010</v>
          </cell>
          <cell r="L8000" t="str">
            <v>528.972</v>
          </cell>
        </row>
        <row r="8001">
          <cell r="J8001" t="str">
            <v>9789866216374</v>
          </cell>
          <cell r="K8001">
            <v>2010</v>
          </cell>
          <cell r="L8001" t="str">
            <v>855</v>
          </cell>
        </row>
        <row r="8002">
          <cell r="J8002" t="str">
            <v>9789866216268</v>
          </cell>
          <cell r="K8002">
            <v>2010</v>
          </cell>
          <cell r="L8002" t="str">
            <v>857.81</v>
          </cell>
        </row>
        <row r="8003">
          <cell r="J8003" t="str">
            <v>9789866378270</v>
          </cell>
          <cell r="K8003">
            <v>2010</v>
          </cell>
          <cell r="L8003" t="str">
            <v>855</v>
          </cell>
        </row>
        <row r="8004">
          <cell r="J8004" t="str">
            <v>9789866378287</v>
          </cell>
          <cell r="K8004">
            <v>2010</v>
          </cell>
          <cell r="L8004" t="str">
            <v>561.952</v>
          </cell>
        </row>
        <row r="8005">
          <cell r="J8005" t="str">
            <v>9789866378355</v>
          </cell>
          <cell r="K8005">
            <v>2010</v>
          </cell>
          <cell r="L8005" t="str">
            <v>225.8</v>
          </cell>
        </row>
        <row r="8006">
          <cell r="J8006" t="str">
            <v>9789867599407</v>
          </cell>
          <cell r="K8006">
            <v>2010</v>
          </cell>
          <cell r="L8006" t="str">
            <v>529.47</v>
          </cell>
        </row>
        <row r="8007">
          <cell r="J8007" t="str">
            <v>9789867599384</v>
          </cell>
          <cell r="K8007">
            <v>2010</v>
          </cell>
          <cell r="L8007" t="str">
            <v>549.1</v>
          </cell>
        </row>
        <row r="8008">
          <cell r="J8008" t="str">
            <v>9789867599377</v>
          </cell>
          <cell r="K8008">
            <v>2010</v>
          </cell>
          <cell r="L8008" t="str">
            <v>547.4033</v>
          </cell>
        </row>
        <row r="8009">
          <cell r="J8009" t="str">
            <v>9789868671300</v>
          </cell>
          <cell r="K8009">
            <v>2010</v>
          </cell>
          <cell r="L8009" t="str">
            <v>520</v>
          </cell>
        </row>
        <row r="8010">
          <cell r="J8010" t="str">
            <v>9789868332799</v>
          </cell>
          <cell r="K8010">
            <v>2010</v>
          </cell>
          <cell r="L8010" t="str">
            <v>431.4</v>
          </cell>
        </row>
        <row r="8011">
          <cell r="J8011" t="str">
            <v>9789866267215</v>
          </cell>
          <cell r="K8011">
            <v>2010</v>
          </cell>
          <cell r="L8011" t="str">
            <v>859.6</v>
          </cell>
        </row>
        <row r="8012">
          <cell r="J8012" t="str">
            <v>9789866267222</v>
          </cell>
          <cell r="K8012">
            <v>2010</v>
          </cell>
          <cell r="L8012" t="str">
            <v>859.6</v>
          </cell>
        </row>
        <row r="8013">
          <cell r="J8013" t="str">
            <v>9789866267246</v>
          </cell>
          <cell r="K8013">
            <v>2010</v>
          </cell>
          <cell r="L8013" t="str">
            <v>859.6</v>
          </cell>
        </row>
        <row r="8014">
          <cell r="J8014" t="str">
            <v>9789866267239</v>
          </cell>
          <cell r="K8014">
            <v>2010</v>
          </cell>
          <cell r="L8014" t="str">
            <v>859.6</v>
          </cell>
        </row>
        <row r="8015">
          <cell r="J8015" t="str">
            <v>9789866267260</v>
          </cell>
          <cell r="K8015">
            <v>2010</v>
          </cell>
          <cell r="L8015" t="str">
            <v>859.6</v>
          </cell>
        </row>
        <row r="8016">
          <cell r="J8016" t="str">
            <v>9789866267284</v>
          </cell>
          <cell r="K8016">
            <v>2010</v>
          </cell>
          <cell r="L8016" t="str">
            <v>859.6</v>
          </cell>
        </row>
        <row r="8017">
          <cell r="J8017" t="str">
            <v>9789866267277</v>
          </cell>
          <cell r="K8017">
            <v>2010</v>
          </cell>
          <cell r="L8017" t="str">
            <v>859.6</v>
          </cell>
        </row>
        <row r="8018">
          <cell r="J8018" t="str">
            <v>9789866267291</v>
          </cell>
          <cell r="K8018">
            <v>2010</v>
          </cell>
          <cell r="L8018" t="str">
            <v>859.6</v>
          </cell>
        </row>
        <row r="8019">
          <cell r="J8019" t="str">
            <v>9789866267161_1</v>
          </cell>
          <cell r="K8019">
            <v>2010</v>
          </cell>
          <cell r="L8019" t="str">
            <v>859.6</v>
          </cell>
        </row>
        <row r="8020">
          <cell r="J8020" t="str">
            <v>9789866267161_2</v>
          </cell>
          <cell r="K8020">
            <v>2010</v>
          </cell>
          <cell r="L8020" t="str">
            <v>859.6</v>
          </cell>
        </row>
        <row r="8021">
          <cell r="J8021" t="str">
            <v>9789866267161_3</v>
          </cell>
          <cell r="K8021">
            <v>2010</v>
          </cell>
          <cell r="L8021" t="str">
            <v>859.6</v>
          </cell>
        </row>
        <row r="8022">
          <cell r="J8022" t="str">
            <v>9789866267161_4</v>
          </cell>
          <cell r="K8022">
            <v>2010</v>
          </cell>
          <cell r="L8022" t="str">
            <v>859.6</v>
          </cell>
        </row>
        <row r="8023">
          <cell r="J8023" t="str">
            <v>9789866267161_5</v>
          </cell>
          <cell r="K8023">
            <v>2010</v>
          </cell>
          <cell r="L8023" t="str">
            <v>859.6</v>
          </cell>
        </row>
        <row r="8024">
          <cell r="J8024" t="str">
            <v>9789866267161_6</v>
          </cell>
          <cell r="K8024">
            <v>2010</v>
          </cell>
          <cell r="L8024" t="str">
            <v>859.6</v>
          </cell>
        </row>
        <row r="8025">
          <cell r="J8025" t="str">
            <v>9789866267161_7</v>
          </cell>
          <cell r="K8025">
            <v>2010</v>
          </cell>
          <cell r="L8025" t="str">
            <v>859.6</v>
          </cell>
        </row>
        <row r="8026">
          <cell r="J8026" t="str">
            <v>9789866267161_8</v>
          </cell>
          <cell r="K8026">
            <v>2010</v>
          </cell>
          <cell r="L8026" t="str">
            <v>859.6</v>
          </cell>
        </row>
        <row r="8027">
          <cell r="J8027" t="str">
            <v>9789866267161_9</v>
          </cell>
          <cell r="K8027">
            <v>2010</v>
          </cell>
          <cell r="L8027" t="str">
            <v>859.6</v>
          </cell>
        </row>
        <row r="8028">
          <cell r="J8028" t="str">
            <v>9789866267161_10</v>
          </cell>
          <cell r="K8028">
            <v>2010</v>
          </cell>
          <cell r="L8028" t="str">
            <v>859.6</v>
          </cell>
        </row>
        <row r="8029">
          <cell r="J8029" t="str">
            <v>9789866267178_1</v>
          </cell>
          <cell r="K8029">
            <v>2010</v>
          </cell>
          <cell r="L8029" t="str">
            <v>859.6</v>
          </cell>
        </row>
        <row r="8030">
          <cell r="J8030" t="str">
            <v>9789866267178_2</v>
          </cell>
          <cell r="K8030">
            <v>2010</v>
          </cell>
          <cell r="L8030" t="str">
            <v>859.6</v>
          </cell>
        </row>
        <row r="8031">
          <cell r="J8031" t="str">
            <v>9789866267178_3</v>
          </cell>
          <cell r="K8031">
            <v>2010</v>
          </cell>
          <cell r="L8031" t="str">
            <v>859.6</v>
          </cell>
        </row>
        <row r="8032">
          <cell r="J8032" t="str">
            <v>9789866267178_4</v>
          </cell>
          <cell r="K8032">
            <v>2010</v>
          </cell>
          <cell r="L8032" t="str">
            <v>859.6</v>
          </cell>
        </row>
        <row r="8033">
          <cell r="J8033" t="str">
            <v>9789866267178_5</v>
          </cell>
          <cell r="K8033">
            <v>2010</v>
          </cell>
          <cell r="L8033" t="str">
            <v>859.6</v>
          </cell>
        </row>
        <row r="8034">
          <cell r="J8034" t="str">
            <v>9789866267178_6</v>
          </cell>
          <cell r="K8034">
            <v>2010</v>
          </cell>
          <cell r="L8034" t="str">
            <v>859.6</v>
          </cell>
        </row>
        <row r="8035">
          <cell r="J8035" t="str">
            <v>9789866267178_7</v>
          </cell>
          <cell r="K8035">
            <v>2010</v>
          </cell>
          <cell r="L8035" t="str">
            <v>859.6</v>
          </cell>
        </row>
        <row r="8036">
          <cell r="J8036" t="str">
            <v>9789866267178_8</v>
          </cell>
          <cell r="K8036">
            <v>2010</v>
          </cell>
          <cell r="L8036" t="str">
            <v>859.6</v>
          </cell>
        </row>
        <row r="8037">
          <cell r="J8037" t="str">
            <v>9789866267178_9</v>
          </cell>
          <cell r="K8037">
            <v>2010</v>
          </cell>
          <cell r="L8037" t="str">
            <v>859.6</v>
          </cell>
        </row>
        <row r="8038">
          <cell r="J8038" t="str">
            <v>9789866267178_10</v>
          </cell>
          <cell r="K8038">
            <v>2010</v>
          </cell>
          <cell r="L8038" t="str">
            <v>859.6</v>
          </cell>
        </row>
        <row r="8039">
          <cell r="J8039" t="str">
            <v>9789866267185_1</v>
          </cell>
          <cell r="K8039">
            <v>2010</v>
          </cell>
          <cell r="L8039" t="str">
            <v>859.6</v>
          </cell>
        </row>
        <row r="8040">
          <cell r="J8040" t="str">
            <v>9789866267185_2</v>
          </cell>
          <cell r="K8040">
            <v>2010</v>
          </cell>
          <cell r="L8040" t="str">
            <v>859.6</v>
          </cell>
        </row>
        <row r="8041">
          <cell r="J8041" t="str">
            <v>9789866267185_3</v>
          </cell>
          <cell r="K8041">
            <v>2010</v>
          </cell>
          <cell r="L8041" t="str">
            <v>859.6</v>
          </cell>
        </row>
        <row r="8042">
          <cell r="J8042" t="str">
            <v>9789866267185_4</v>
          </cell>
          <cell r="K8042">
            <v>2010</v>
          </cell>
          <cell r="L8042" t="str">
            <v>859.6</v>
          </cell>
        </row>
        <row r="8043">
          <cell r="J8043" t="str">
            <v>9789866267185_5</v>
          </cell>
          <cell r="K8043">
            <v>2010</v>
          </cell>
          <cell r="L8043" t="str">
            <v>859.6</v>
          </cell>
        </row>
        <row r="8044">
          <cell r="J8044" t="str">
            <v>9789866267185_6</v>
          </cell>
          <cell r="K8044">
            <v>2010</v>
          </cell>
          <cell r="L8044" t="str">
            <v>859.6</v>
          </cell>
        </row>
        <row r="8045">
          <cell r="J8045" t="str">
            <v>9789866267185_7</v>
          </cell>
          <cell r="K8045">
            <v>2010</v>
          </cell>
          <cell r="L8045" t="str">
            <v>859.6</v>
          </cell>
        </row>
        <row r="8046">
          <cell r="J8046" t="str">
            <v>9789866267185_8</v>
          </cell>
          <cell r="K8046">
            <v>2010</v>
          </cell>
          <cell r="L8046" t="str">
            <v>859.6</v>
          </cell>
        </row>
        <row r="8047">
          <cell r="J8047" t="str">
            <v>9789866267185_9</v>
          </cell>
          <cell r="K8047">
            <v>2010</v>
          </cell>
          <cell r="L8047" t="str">
            <v>859.6</v>
          </cell>
        </row>
        <row r="8048">
          <cell r="J8048" t="str">
            <v>9789866267185_10</v>
          </cell>
          <cell r="K8048">
            <v>2010</v>
          </cell>
          <cell r="L8048" t="str">
            <v>859.6</v>
          </cell>
        </row>
        <row r="8049">
          <cell r="J8049" t="str">
            <v>9789866267192_1</v>
          </cell>
          <cell r="K8049">
            <v>2010</v>
          </cell>
          <cell r="L8049" t="str">
            <v>859.6</v>
          </cell>
        </row>
        <row r="8050">
          <cell r="J8050" t="str">
            <v>9789866267192_2</v>
          </cell>
          <cell r="K8050">
            <v>2010</v>
          </cell>
          <cell r="L8050" t="str">
            <v>859.6</v>
          </cell>
        </row>
        <row r="8051">
          <cell r="J8051" t="str">
            <v>9789866267192_3</v>
          </cell>
          <cell r="K8051">
            <v>2010</v>
          </cell>
          <cell r="L8051" t="str">
            <v>859.6</v>
          </cell>
        </row>
        <row r="8052">
          <cell r="J8052" t="str">
            <v>9789866267192_4</v>
          </cell>
          <cell r="K8052">
            <v>2010</v>
          </cell>
          <cell r="L8052" t="str">
            <v>859.6</v>
          </cell>
        </row>
        <row r="8053">
          <cell r="J8053" t="str">
            <v>9789866267192_5</v>
          </cell>
          <cell r="K8053">
            <v>2010</v>
          </cell>
          <cell r="L8053" t="str">
            <v>859.6</v>
          </cell>
        </row>
        <row r="8054">
          <cell r="J8054" t="str">
            <v>9789866267192_6</v>
          </cell>
          <cell r="K8054">
            <v>2010</v>
          </cell>
          <cell r="L8054" t="str">
            <v>859.6</v>
          </cell>
        </row>
        <row r="8055">
          <cell r="J8055" t="str">
            <v>9789866267192_7</v>
          </cell>
          <cell r="K8055">
            <v>2010</v>
          </cell>
          <cell r="L8055" t="str">
            <v>859.6</v>
          </cell>
        </row>
        <row r="8056">
          <cell r="J8056" t="str">
            <v>9789866267192_8</v>
          </cell>
          <cell r="K8056">
            <v>2010</v>
          </cell>
          <cell r="L8056" t="str">
            <v>859.6</v>
          </cell>
        </row>
        <row r="8057">
          <cell r="J8057" t="str">
            <v>9789866267192_9</v>
          </cell>
          <cell r="K8057">
            <v>2010</v>
          </cell>
          <cell r="L8057" t="str">
            <v>859.6</v>
          </cell>
        </row>
        <row r="8058">
          <cell r="J8058" t="str">
            <v>9789866267192_10</v>
          </cell>
          <cell r="K8058">
            <v>2010</v>
          </cell>
          <cell r="L8058" t="str">
            <v>859.6</v>
          </cell>
        </row>
        <row r="8059">
          <cell r="J8059" t="str">
            <v>9789866267208_1</v>
          </cell>
          <cell r="K8059">
            <v>2010</v>
          </cell>
          <cell r="L8059" t="str">
            <v>859.6</v>
          </cell>
        </row>
        <row r="8060">
          <cell r="J8060" t="str">
            <v>9789866267208_2</v>
          </cell>
          <cell r="K8060">
            <v>2010</v>
          </cell>
          <cell r="L8060" t="str">
            <v>859.6</v>
          </cell>
        </row>
        <row r="8061">
          <cell r="J8061" t="str">
            <v>9789866267208_3</v>
          </cell>
          <cell r="K8061">
            <v>2010</v>
          </cell>
          <cell r="L8061" t="str">
            <v>859.6</v>
          </cell>
        </row>
        <row r="8062">
          <cell r="J8062" t="str">
            <v>9789866267208_4</v>
          </cell>
          <cell r="K8062">
            <v>2010</v>
          </cell>
          <cell r="L8062" t="str">
            <v>859.6</v>
          </cell>
        </row>
        <row r="8063">
          <cell r="J8063" t="str">
            <v>9789866267208_5</v>
          </cell>
          <cell r="K8063">
            <v>2010</v>
          </cell>
          <cell r="L8063" t="str">
            <v>859.6</v>
          </cell>
        </row>
        <row r="8064">
          <cell r="J8064" t="str">
            <v>9789866267208_6</v>
          </cell>
          <cell r="K8064">
            <v>2010</v>
          </cell>
          <cell r="L8064" t="str">
            <v>859.6</v>
          </cell>
        </row>
        <row r="8065">
          <cell r="J8065" t="str">
            <v>9789866267208_7</v>
          </cell>
          <cell r="K8065">
            <v>2010</v>
          </cell>
          <cell r="L8065" t="str">
            <v>859.6</v>
          </cell>
        </row>
        <row r="8066">
          <cell r="J8066" t="str">
            <v>9789866267208_8</v>
          </cell>
          <cell r="K8066">
            <v>2010</v>
          </cell>
          <cell r="L8066" t="str">
            <v>859.6</v>
          </cell>
        </row>
        <row r="8067">
          <cell r="J8067" t="str">
            <v>9789866267208_9</v>
          </cell>
          <cell r="K8067">
            <v>2010</v>
          </cell>
          <cell r="L8067" t="str">
            <v>859.6</v>
          </cell>
        </row>
        <row r="8068">
          <cell r="J8068" t="str">
            <v>9789866267208_10</v>
          </cell>
          <cell r="K8068">
            <v>2010</v>
          </cell>
          <cell r="L8068" t="str">
            <v>859.6</v>
          </cell>
        </row>
        <row r="8069">
          <cell r="J8069" t="str">
            <v>9789862231036</v>
          </cell>
          <cell r="K8069">
            <v>2010</v>
          </cell>
          <cell r="L8069" t="str">
            <v>047</v>
          </cell>
        </row>
        <row r="8070">
          <cell r="J8070" t="str">
            <v>9789862231098</v>
          </cell>
          <cell r="K8070">
            <v>2010</v>
          </cell>
          <cell r="L8070" t="str">
            <v>359.574</v>
          </cell>
        </row>
        <row r="8071">
          <cell r="J8071" t="str">
            <v>9789993731153</v>
          </cell>
          <cell r="K8071">
            <v>2010</v>
          </cell>
          <cell r="L8071" t="str">
            <v>020.7</v>
          </cell>
        </row>
        <row r="8072">
          <cell r="J8072" t="str">
            <v>9789868295575</v>
          </cell>
          <cell r="K8072">
            <v>2010</v>
          </cell>
          <cell r="L8072" t="str">
            <v>435.45</v>
          </cell>
        </row>
        <row r="8073">
          <cell r="J8073" t="str">
            <v>9789868295568</v>
          </cell>
          <cell r="K8073">
            <v>2010</v>
          </cell>
          <cell r="L8073" t="str">
            <v>431.91</v>
          </cell>
        </row>
        <row r="8074">
          <cell r="J8074" t="str">
            <v>9789572176207</v>
          </cell>
          <cell r="K8074">
            <v>2010</v>
          </cell>
          <cell r="L8074" t="str">
            <v>312</v>
          </cell>
        </row>
        <row r="8075">
          <cell r="J8075" t="str">
            <v>9789572174258</v>
          </cell>
          <cell r="K8075">
            <v>2010</v>
          </cell>
          <cell r="L8075" t="str">
            <v>471.5</v>
          </cell>
        </row>
        <row r="8076">
          <cell r="J8076" t="str">
            <v>9789572178119</v>
          </cell>
          <cell r="K8076">
            <v>2010</v>
          </cell>
          <cell r="L8076" t="str">
            <v>312.32B3</v>
          </cell>
        </row>
        <row r="8077">
          <cell r="J8077" t="str">
            <v>9789575814359</v>
          </cell>
          <cell r="K8077">
            <v>2010</v>
          </cell>
          <cell r="L8077" t="str">
            <v>555.4</v>
          </cell>
        </row>
        <row r="8078">
          <cell r="J8078" t="str">
            <v>9789578189812</v>
          </cell>
          <cell r="K8078">
            <v>2010</v>
          </cell>
          <cell r="L8078" t="str">
            <v>541.75</v>
          </cell>
        </row>
        <row r="8079">
          <cell r="J8079" t="str">
            <v>9789578189362</v>
          </cell>
          <cell r="K8079">
            <v>2010</v>
          </cell>
          <cell r="L8079" t="str">
            <v>434.181</v>
          </cell>
        </row>
        <row r="8080">
          <cell r="J8080" t="str">
            <v>9789866156021</v>
          </cell>
          <cell r="K8080">
            <v>2010</v>
          </cell>
          <cell r="L8080" t="str">
            <v>413.915</v>
          </cell>
        </row>
        <row r="8081">
          <cell r="J8081" t="str">
            <v>9789578189553</v>
          </cell>
          <cell r="K8081">
            <v>2010</v>
          </cell>
          <cell r="L8081" t="str">
            <v>552.2</v>
          </cell>
        </row>
        <row r="8082">
          <cell r="J8082" t="str">
            <v>9789578189829</v>
          </cell>
          <cell r="K8082">
            <v>2010</v>
          </cell>
          <cell r="L8082" t="str">
            <v>494</v>
          </cell>
        </row>
        <row r="8083">
          <cell r="J8083" t="str">
            <v>9789866156045</v>
          </cell>
          <cell r="K8083">
            <v>2010</v>
          </cell>
          <cell r="L8083" t="str">
            <v>413.915</v>
          </cell>
        </row>
        <row r="8084">
          <cell r="J8084" t="str">
            <v>9789866156038</v>
          </cell>
          <cell r="K8084">
            <v>2010</v>
          </cell>
          <cell r="L8084" t="str">
            <v>413.915</v>
          </cell>
        </row>
        <row r="8085">
          <cell r="J8085" t="str">
            <v>9789868574656</v>
          </cell>
          <cell r="K8085">
            <v>2010</v>
          </cell>
          <cell r="L8085" t="str">
            <v>895</v>
          </cell>
        </row>
        <row r="8086">
          <cell r="J8086" t="str">
            <v>9789578189577</v>
          </cell>
          <cell r="K8086">
            <v>2010</v>
          </cell>
          <cell r="L8086" t="str">
            <v>411.3</v>
          </cell>
        </row>
        <row r="8087">
          <cell r="J8087" t="str">
            <v>9789868574663</v>
          </cell>
          <cell r="K8087">
            <v>2010</v>
          </cell>
          <cell r="L8087" t="str">
            <v>489.67</v>
          </cell>
        </row>
        <row r="8088">
          <cell r="J8088" t="str">
            <v>9789578189669</v>
          </cell>
          <cell r="K8088">
            <v>2010</v>
          </cell>
          <cell r="L8088" t="str">
            <v>440.19</v>
          </cell>
        </row>
        <row r="8089">
          <cell r="J8089" t="str">
            <v>9578182392</v>
          </cell>
          <cell r="K8089">
            <v>2010</v>
          </cell>
          <cell r="L8089" t="str">
            <v>417.1</v>
          </cell>
        </row>
        <row r="8090">
          <cell r="J8090" t="str">
            <v>4711481754233</v>
          </cell>
          <cell r="K8090">
            <v>2010</v>
          </cell>
          <cell r="L8090" t="str">
            <v>560</v>
          </cell>
        </row>
        <row r="8091">
          <cell r="J8091" t="str">
            <v>4711481753656</v>
          </cell>
          <cell r="K8091">
            <v>2010</v>
          </cell>
          <cell r="L8091" t="str">
            <v>420</v>
          </cell>
        </row>
        <row r="8092">
          <cell r="J8092" t="str">
            <v>4711481757265</v>
          </cell>
          <cell r="K8092">
            <v>2010</v>
          </cell>
          <cell r="L8092" t="str">
            <v>410</v>
          </cell>
        </row>
        <row r="8093">
          <cell r="J8093" t="str">
            <v>4711481752741</v>
          </cell>
          <cell r="K8093">
            <v>2010</v>
          </cell>
          <cell r="L8093" t="str">
            <v>420</v>
          </cell>
        </row>
        <row r="8094">
          <cell r="J8094" t="str">
            <v>9789866487293</v>
          </cell>
          <cell r="K8094">
            <v>2010</v>
          </cell>
          <cell r="L8094" t="str">
            <v>495.1</v>
          </cell>
        </row>
        <row r="8095">
          <cell r="J8095" t="str">
            <v>4711481756116</v>
          </cell>
          <cell r="K8095">
            <v>2010</v>
          </cell>
          <cell r="L8095" t="str">
            <v>420</v>
          </cell>
        </row>
        <row r="8096">
          <cell r="J8096" t="str">
            <v>4711481751454</v>
          </cell>
          <cell r="K8096">
            <v>2010</v>
          </cell>
          <cell r="L8096" t="str">
            <v>420</v>
          </cell>
        </row>
        <row r="8097">
          <cell r="J8097" t="str">
            <v>4711481759061</v>
          </cell>
          <cell r="K8097">
            <v>2010</v>
          </cell>
          <cell r="L8097" t="str">
            <v>420</v>
          </cell>
        </row>
        <row r="8098">
          <cell r="J8098" t="str">
            <v>4711481758989</v>
          </cell>
          <cell r="K8098">
            <v>2010</v>
          </cell>
          <cell r="L8098" t="str">
            <v>420</v>
          </cell>
        </row>
        <row r="8099">
          <cell r="J8099" t="str">
            <v>4711481757418</v>
          </cell>
          <cell r="K8099">
            <v>2010</v>
          </cell>
          <cell r="L8099" t="str">
            <v>420</v>
          </cell>
        </row>
        <row r="8100">
          <cell r="J8100" t="str">
            <v>4711481759795</v>
          </cell>
          <cell r="K8100">
            <v>2010</v>
          </cell>
          <cell r="L8100" t="str">
            <v>420</v>
          </cell>
        </row>
        <row r="8101">
          <cell r="J8101" t="str">
            <v>4711481758873</v>
          </cell>
          <cell r="K8101">
            <v>2010</v>
          </cell>
          <cell r="L8101" t="str">
            <v>420</v>
          </cell>
        </row>
        <row r="8102">
          <cell r="J8102" t="str">
            <v>4711481759092</v>
          </cell>
          <cell r="K8102">
            <v>2010</v>
          </cell>
          <cell r="L8102" t="str">
            <v>420</v>
          </cell>
        </row>
        <row r="8103">
          <cell r="J8103" t="str">
            <v>4711481758866</v>
          </cell>
          <cell r="K8103">
            <v>2010</v>
          </cell>
          <cell r="L8103" t="str">
            <v>420</v>
          </cell>
        </row>
        <row r="8104">
          <cell r="J8104" t="str">
            <v>4711481758774</v>
          </cell>
          <cell r="K8104">
            <v>2010</v>
          </cell>
          <cell r="L8104" t="str">
            <v>420</v>
          </cell>
        </row>
        <row r="8105">
          <cell r="J8105" t="str">
            <v>4711481751393</v>
          </cell>
          <cell r="K8105">
            <v>2010</v>
          </cell>
          <cell r="L8105" t="str">
            <v>420</v>
          </cell>
        </row>
        <row r="8106">
          <cell r="J8106" t="str">
            <v>4711481757708</v>
          </cell>
          <cell r="K8106">
            <v>2010</v>
          </cell>
          <cell r="L8106" t="str">
            <v>420</v>
          </cell>
        </row>
        <row r="8107">
          <cell r="J8107" t="str">
            <v>4711481758972</v>
          </cell>
          <cell r="K8107">
            <v>2010</v>
          </cell>
          <cell r="L8107" t="str">
            <v>420</v>
          </cell>
        </row>
        <row r="8108">
          <cell r="J8108" t="str">
            <v>4711481758927</v>
          </cell>
          <cell r="K8108">
            <v>2010</v>
          </cell>
          <cell r="L8108" t="str">
            <v>420</v>
          </cell>
        </row>
        <row r="8109">
          <cell r="J8109" t="str">
            <v>4711481752710</v>
          </cell>
          <cell r="K8109">
            <v>2010</v>
          </cell>
          <cell r="L8109" t="str">
            <v>420</v>
          </cell>
        </row>
        <row r="8110">
          <cell r="J8110" t="str">
            <v>9789866487194</v>
          </cell>
          <cell r="K8110">
            <v>2010</v>
          </cell>
          <cell r="L8110" t="str">
            <v>420</v>
          </cell>
        </row>
        <row r="8111">
          <cell r="J8111" t="str">
            <v>9789866365225</v>
          </cell>
          <cell r="K8111">
            <v>2010</v>
          </cell>
          <cell r="L8111" t="str">
            <v>410</v>
          </cell>
        </row>
        <row r="8112">
          <cell r="J8112" t="str">
            <v>4711481751461</v>
          </cell>
          <cell r="K8112">
            <v>2010</v>
          </cell>
          <cell r="L8112" t="str">
            <v>420</v>
          </cell>
        </row>
        <row r="8113">
          <cell r="J8113" t="str">
            <v>4711481759436</v>
          </cell>
          <cell r="K8113">
            <v>2010</v>
          </cell>
          <cell r="L8113" t="str">
            <v>420</v>
          </cell>
        </row>
        <row r="8114">
          <cell r="J8114" t="str">
            <v>9789866487552</v>
          </cell>
          <cell r="K8114">
            <v>2010</v>
          </cell>
          <cell r="L8114" t="str">
            <v>711</v>
          </cell>
        </row>
        <row r="8115">
          <cell r="J8115" t="str">
            <v>9789866487453</v>
          </cell>
          <cell r="K8115">
            <v>2010</v>
          </cell>
          <cell r="L8115" t="str">
            <v>711</v>
          </cell>
        </row>
        <row r="8116">
          <cell r="J8116" t="str">
            <v>9789866487385</v>
          </cell>
          <cell r="K8116">
            <v>2010</v>
          </cell>
          <cell r="L8116" t="str">
            <v>711</v>
          </cell>
        </row>
        <row r="8117">
          <cell r="J8117" t="str">
            <v>9789866487347</v>
          </cell>
          <cell r="K8117">
            <v>2010</v>
          </cell>
          <cell r="L8117" t="str">
            <v>711</v>
          </cell>
        </row>
        <row r="8118">
          <cell r="J8118" t="str">
            <v>4711481757272</v>
          </cell>
          <cell r="K8118">
            <v>2010</v>
          </cell>
          <cell r="L8118" t="str">
            <v>990</v>
          </cell>
        </row>
        <row r="8119">
          <cell r="J8119" t="str">
            <v>9789866365324</v>
          </cell>
          <cell r="K8119">
            <v>2010</v>
          </cell>
          <cell r="L8119" t="str">
            <v>953</v>
          </cell>
        </row>
        <row r="8120">
          <cell r="J8120" t="str">
            <v>9789866487477</v>
          </cell>
          <cell r="K8120">
            <v>2010</v>
          </cell>
          <cell r="L8120" t="str">
            <v>427.1</v>
          </cell>
        </row>
        <row r="8121">
          <cell r="J8121" t="str">
            <v>9789575747589</v>
          </cell>
          <cell r="K8121">
            <v>2010</v>
          </cell>
          <cell r="L8121" t="str">
            <v>859.6</v>
          </cell>
        </row>
        <row r="8122">
          <cell r="J8122" t="str">
            <v>9789575747565</v>
          </cell>
          <cell r="K8122">
            <v>2010</v>
          </cell>
          <cell r="L8122" t="str">
            <v>859.6</v>
          </cell>
        </row>
        <row r="8123">
          <cell r="J8123" t="str">
            <v>9789575747558</v>
          </cell>
          <cell r="K8123">
            <v>2010</v>
          </cell>
          <cell r="L8123" t="str">
            <v>859.6</v>
          </cell>
        </row>
        <row r="8124">
          <cell r="J8124" t="str">
            <v>9789575747893</v>
          </cell>
          <cell r="K8124">
            <v>2010</v>
          </cell>
          <cell r="L8124" t="str">
            <v>859.7</v>
          </cell>
        </row>
        <row r="8125">
          <cell r="J8125" t="str">
            <v>9575740947</v>
          </cell>
          <cell r="K8125">
            <v>2010</v>
          </cell>
          <cell r="L8125" t="str">
            <v>857.7</v>
          </cell>
        </row>
        <row r="8126">
          <cell r="J8126" t="str">
            <v>9789575307301</v>
          </cell>
          <cell r="K8126">
            <v>2010</v>
          </cell>
          <cell r="L8126" t="str">
            <v>411.3</v>
          </cell>
        </row>
        <row r="8127">
          <cell r="J8127" t="str">
            <v>9789575748067</v>
          </cell>
          <cell r="K8127">
            <v>2010</v>
          </cell>
          <cell r="L8127" t="str">
            <v>494.2</v>
          </cell>
        </row>
        <row r="8128">
          <cell r="J8128" t="str">
            <v>9789575747824</v>
          </cell>
          <cell r="K8128">
            <v>2010</v>
          </cell>
          <cell r="L8128" t="str">
            <v>859.7</v>
          </cell>
        </row>
        <row r="8129">
          <cell r="J8129" t="str">
            <v>9789866846847</v>
          </cell>
          <cell r="K8129">
            <v>2010</v>
          </cell>
          <cell r="L8129" t="str">
            <v>177.3</v>
          </cell>
        </row>
        <row r="8130">
          <cell r="J8130" t="str">
            <v>9789866846878</v>
          </cell>
          <cell r="K8130">
            <v>2010</v>
          </cell>
          <cell r="L8130" t="str">
            <v>191.9</v>
          </cell>
        </row>
        <row r="8131">
          <cell r="J8131" t="str">
            <v>9789866846892</v>
          </cell>
          <cell r="K8131">
            <v>2010</v>
          </cell>
          <cell r="L8131" t="str">
            <v>544.1</v>
          </cell>
        </row>
        <row r="8132">
          <cell r="J8132" t="str">
            <v>9789866846809</v>
          </cell>
          <cell r="K8132">
            <v>2010</v>
          </cell>
          <cell r="L8132" t="str">
            <v>494.35</v>
          </cell>
        </row>
        <row r="8133">
          <cell r="J8133" t="str">
            <v>9789866846854</v>
          </cell>
          <cell r="K8133">
            <v>2010</v>
          </cell>
          <cell r="L8133" t="str">
            <v>494.3</v>
          </cell>
        </row>
        <row r="8134">
          <cell r="J8134" t="str">
            <v>9789866846885</v>
          </cell>
          <cell r="K8134">
            <v>2010</v>
          </cell>
          <cell r="L8134" t="str">
            <v>177.2</v>
          </cell>
        </row>
        <row r="8135">
          <cell r="J8135" t="str">
            <v>9789866152009</v>
          </cell>
          <cell r="K8135">
            <v>2010</v>
          </cell>
          <cell r="L8135" t="str">
            <v>191.9</v>
          </cell>
        </row>
        <row r="8136">
          <cell r="J8136" t="str">
            <v>9789866152023</v>
          </cell>
          <cell r="K8136">
            <v>2010</v>
          </cell>
          <cell r="L8136" t="str">
            <v>191.9</v>
          </cell>
        </row>
        <row r="8137">
          <cell r="J8137" t="str">
            <v>9789866152016</v>
          </cell>
          <cell r="K8137">
            <v>2010</v>
          </cell>
          <cell r="L8137" t="str">
            <v>427.12</v>
          </cell>
        </row>
        <row r="8138">
          <cell r="J8138" t="str">
            <v>9789866846977</v>
          </cell>
          <cell r="K8138">
            <v>2010</v>
          </cell>
          <cell r="L8138" t="str">
            <v>494.35</v>
          </cell>
        </row>
        <row r="8139">
          <cell r="J8139" t="str">
            <v>9789866152030</v>
          </cell>
          <cell r="K8139">
            <v>2010</v>
          </cell>
          <cell r="L8139" t="str">
            <v>177.2</v>
          </cell>
        </row>
        <row r="8140">
          <cell r="J8140" t="str">
            <v>9789866234002</v>
          </cell>
          <cell r="K8140">
            <v>2010</v>
          </cell>
          <cell r="L8140" t="str">
            <v>690</v>
          </cell>
        </row>
        <row r="8141">
          <cell r="J8141" t="str">
            <v>9789578219908</v>
          </cell>
          <cell r="K8141">
            <v>2010</v>
          </cell>
          <cell r="L8141" t="str">
            <v>857.7</v>
          </cell>
        </row>
        <row r="8142">
          <cell r="J8142" t="str">
            <v>9789578219960</v>
          </cell>
          <cell r="K8142">
            <v>2010</v>
          </cell>
          <cell r="L8142" t="str">
            <v>857.7</v>
          </cell>
        </row>
        <row r="8143">
          <cell r="J8143" t="str">
            <v>9789578219984</v>
          </cell>
          <cell r="K8143">
            <v>2010</v>
          </cell>
          <cell r="L8143" t="str">
            <v>857.7</v>
          </cell>
        </row>
        <row r="8144">
          <cell r="J8144" t="str">
            <v>9789866234026</v>
          </cell>
          <cell r="K8144">
            <v>2010</v>
          </cell>
          <cell r="L8144" t="str">
            <v>857.7</v>
          </cell>
        </row>
        <row r="8145">
          <cell r="J8145" t="str">
            <v>9789578219953</v>
          </cell>
          <cell r="K8145">
            <v>2010</v>
          </cell>
          <cell r="L8145" t="str">
            <v>857.7</v>
          </cell>
        </row>
        <row r="8146">
          <cell r="J8146" t="str">
            <v>9789866846939</v>
          </cell>
          <cell r="K8146">
            <v>2010</v>
          </cell>
          <cell r="L8146" t="str">
            <v>177.2</v>
          </cell>
        </row>
        <row r="8147">
          <cell r="J8147" t="str">
            <v>9789866846946</v>
          </cell>
          <cell r="K8147">
            <v>2010</v>
          </cell>
          <cell r="L8147" t="str">
            <v>494.3</v>
          </cell>
        </row>
        <row r="8148">
          <cell r="J8148" t="str">
            <v>9789866846915</v>
          </cell>
          <cell r="K8148">
            <v>2010</v>
          </cell>
          <cell r="L8148" t="str">
            <v>437.35</v>
          </cell>
        </row>
        <row r="8149">
          <cell r="J8149" t="str">
            <v>9789866846823</v>
          </cell>
          <cell r="K8149">
            <v>2010</v>
          </cell>
          <cell r="L8149" t="str">
            <v>415.208</v>
          </cell>
        </row>
        <row r="8150">
          <cell r="J8150" t="str">
            <v>9789866846861</v>
          </cell>
          <cell r="K8150">
            <v>2010</v>
          </cell>
          <cell r="L8150" t="str">
            <v>483.8</v>
          </cell>
        </row>
        <row r="8151">
          <cell r="J8151" t="str">
            <v>9789578219991</v>
          </cell>
          <cell r="K8151">
            <v>2010</v>
          </cell>
          <cell r="L8151" t="str">
            <v>610.9</v>
          </cell>
        </row>
        <row r="8152">
          <cell r="J8152" t="str">
            <v>9789866234088</v>
          </cell>
          <cell r="K8152">
            <v>2010</v>
          </cell>
          <cell r="L8152" t="str">
            <v>610.9</v>
          </cell>
        </row>
        <row r="8153">
          <cell r="J8153" t="str">
            <v>9789866846922</v>
          </cell>
          <cell r="K8153">
            <v>2010</v>
          </cell>
          <cell r="L8153" t="str">
            <v>411.1</v>
          </cell>
        </row>
        <row r="8154">
          <cell r="J8154" t="str">
            <v>9789866152061</v>
          </cell>
          <cell r="K8154">
            <v>2010</v>
          </cell>
          <cell r="L8154" t="str">
            <v>483.8</v>
          </cell>
        </row>
        <row r="8155">
          <cell r="J8155" t="str">
            <v>9789866152207</v>
          </cell>
          <cell r="K8155">
            <v>2010</v>
          </cell>
          <cell r="L8155" t="str">
            <v>427.12</v>
          </cell>
        </row>
        <row r="8156">
          <cell r="J8156" t="str">
            <v>9789866675652</v>
          </cell>
          <cell r="K8156">
            <v>2010</v>
          </cell>
          <cell r="L8156" t="str">
            <v>857.7</v>
          </cell>
        </row>
        <row r="8157">
          <cell r="J8157" t="str">
            <v>9789866345166</v>
          </cell>
          <cell r="K8157">
            <v>2010</v>
          </cell>
          <cell r="L8157" t="str">
            <v>859.6</v>
          </cell>
        </row>
        <row r="8158">
          <cell r="J8158" t="str">
            <v>9789866345456</v>
          </cell>
          <cell r="K8158">
            <v>2010</v>
          </cell>
          <cell r="L8158" t="str">
            <v>857.7</v>
          </cell>
        </row>
        <row r="8159">
          <cell r="J8159" t="str">
            <v>9789866345579</v>
          </cell>
          <cell r="K8159">
            <v>2010</v>
          </cell>
          <cell r="L8159" t="str">
            <v>857.7</v>
          </cell>
        </row>
        <row r="8160">
          <cell r="J8160" t="str">
            <v>9789866345531</v>
          </cell>
          <cell r="K8160">
            <v>2010</v>
          </cell>
          <cell r="L8160" t="str">
            <v>857.7</v>
          </cell>
        </row>
        <row r="8161">
          <cell r="J8161" t="str">
            <v>9789866383045</v>
          </cell>
          <cell r="K8161">
            <v>2010</v>
          </cell>
          <cell r="L8161" t="str">
            <v>572.907</v>
          </cell>
        </row>
        <row r="8162">
          <cell r="J8162" t="str">
            <v>9789571721118</v>
          </cell>
          <cell r="K8162">
            <v>2010</v>
          </cell>
          <cell r="L8162" t="str">
            <v>226.41</v>
          </cell>
        </row>
        <row r="8163">
          <cell r="J8163" t="str">
            <v>9789868524965</v>
          </cell>
          <cell r="K8163">
            <v>2010</v>
          </cell>
          <cell r="L8163" t="str">
            <v>427.31</v>
          </cell>
        </row>
        <row r="8164">
          <cell r="J8164" t="str">
            <v>9789868524972</v>
          </cell>
          <cell r="K8164">
            <v>2010</v>
          </cell>
          <cell r="L8164" t="str">
            <v>413.915</v>
          </cell>
        </row>
        <row r="8165">
          <cell r="J8165" t="str">
            <v>9789868524989</v>
          </cell>
          <cell r="K8165">
            <v>2010</v>
          </cell>
          <cell r="L8165" t="str">
            <v>427.4</v>
          </cell>
        </row>
        <row r="8166">
          <cell r="J8166" t="str">
            <v>9789868524996</v>
          </cell>
          <cell r="K8166">
            <v>2010</v>
          </cell>
          <cell r="L8166" t="str">
            <v>427.42</v>
          </cell>
        </row>
        <row r="8167">
          <cell r="J8167" t="str">
            <v>9789868654006</v>
          </cell>
          <cell r="K8167">
            <v>2010</v>
          </cell>
          <cell r="L8167" t="str">
            <v>413.98</v>
          </cell>
        </row>
        <row r="8168">
          <cell r="J8168" t="str">
            <v>9789866299025</v>
          </cell>
          <cell r="K8168">
            <v>2010</v>
          </cell>
          <cell r="L8168" t="str">
            <v>192.32</v>
          </cell>
        </row>
        <row r="8169">
          <cell r="J8169" t="str">
            <v>9789868517981</v>
          </cell>
          <cell r="K8169">
            <v>2010</v>
          </cell>
          <cell r="L8169" t="str">
            <v>859.6</v>
          </cell>
        </row>
        <row r="8170">
          <cell r="J8170" t="str">
            <v>9789866299018</v>
          </cell>
          <cell r="K8170">
            <v>2010</v>
          </cell>
          <cell r="L8170" t="str">
            <v>521.1</v>
          </cell>
        </row>
        <row r="8171">
          <cell r="J8171" t="str">
            <v>9789866517143</v>
          </cell>
          <cell r="K8171">
            <v>2010</v>
          </cell>
          <cell r="L8171" t="str">
            <v>544.7</v>
          </cell>
        </row>
        <row r="8172">
          <cell r="J8172" t="str">
            <v>9789866517181</v>
          </cell>
          <cell r="K8172">
            <v>2010</v>
          </cell>
          <cell r="L8172" t="str">
            <v>177.2</v>
          </cell>
        </row>
        <row r="8173">
          <cell r="J8173" t="str">
            <v>9789866517198</v>
          </cell>
          <cell r="K8173">
            <v>2010</v>
          </cell>
          <cell r="L8173" t="str">
            <v>177.2</v>
          </cell>
        </row>
        <row r="8174">
          <cell r="J8174" t="str">
            <v>9789866517129</v>
          </cell>
          <cell r="K8174">
            <v>2010</v>
          </cell>
          <cell r="L8174" t="str">
            <v>496</v>
          </cell>
        </row>
        <row r="8175">
          <cell r="J8175" t="str">
            <v>9789866517136</v>
          </cell>
          <cell r="K8175">
            <v>2010</v>
          </cell>
          <cell r="L8175" t="str">
            <v>494.35</v>
          </cell>
        </row>
        <row r="8176">
          <cell r="J8176" t="str">
            <v>9789866517150</v>
          </cell>
          <cell r="K8176">
            <v>2010</v>
          </cell>
          <cell r="L8176" t="str">
            <v>494.35</v>
          </cell>
        </row>
        <row r="8177">
          <cell r="J8177" t="str">
            <v>9789866517167</v>
          </cell>
          <cell r="K8177">
            <v>2010</v>
          </cell>
          <cell r="L8177" t="str">
            <v>494.35</v>
          </cell>
        </row>
        <row r="8178">
          <cell r="J8178" t="str">
            <v>9789866517204</v>
          </cell>
          <cell r="K8178">
            <v>2010</v>
          </cell>
          <cell r="L8178" t="str">
            <v>185.8</v>
          </cell>
        </row>
        <row r="8179">
          <cell r="J8179" t="str">
            <v>9789868407053</v>
          </cell>
          <cell r="K8179">
            <v>2010</v>
          </cell>
          <cell r="L8179" t="str">
            <v>192.1</v>
          </cell>
        </row>
        <row r="8180">
          <cell r="J8180" t="str">
            <v>9789868407060</v>
          </cell>
          <cell r="K8180">
            <v>2010</v>
          </cell>
          <cell r="L8180" t="str">
            <v>177.2</v>
          </cell>
        </row>
        <row r="8181">
          <cell r="J8181" t="str">
            <v>9789868407077</v>
          </cell>
          <cell r="K8181">
            <v>2010</v>
          </cell>
          <cell r="L8181" t="str">
            <v>191.9</v>
          </cell>
        </row>
        <row r="8182">
          <cell r="J8182" t="str">
            <v>9789866517211</v>
          </cell>
          <cell r="K8182">
            <v>2010</v>
          </cell>
          <cell r="L8182" t="str">
            <v>173.32</v>
          </cell>
        </row>
        <row r="8183">
          <cell r="J8183" t="str">
            <v>9789866517266</v>
          </cell>
          <cell r="K8183">
            <v>2010</v>
          </cell>
          <cell r="L8183" t="str">
            <v>177.2</v>
          </cell>
        </row>
        <row r="8184">
          <cell r="J8184" t="str">
            <v>9789866299087</v>
          </cell>
          <cell r="K8184">
            <v>2010</v>
          </cell>
          <cell r="L8184" t="str">
            <v>463.814</v>
          </cell>
        </row>
        <row r="8185">
          <cell r="J8185" t="str">
            <v>9789866517228</v>
          </cell>
          <cell r="K8185">
            <v>2010</v>
          </cell>
          <cell r="L8185" t="str">
            <v>192.32</v>
          </cell>
        </row>
        <row r="8186">
          <cell r="J8186" t="str">
            <v>9789866517235</v>
          </cell>
          <cell r="K8186">
            <v>2010</v>
          </cell>
          <cell r="L8186" t="str">
            <v>177.2</v>
          </cell>
        </row>
        <row r="8187">
          <cell r="J8187" t="str">
            <v>9789866517242</v>
          </cell>
          <cell r="K8187">
            <v>2010</v>
          </cell>
          <cell r="L8187" t="str">
            <v>496.5</v>
          </cell>
        </row>
        <row r="8188">
          <cell r="J8188" t="str">
            <v>9789866517259</v>
          </cell>
          <cell r="K8188">
            <v>2010</v>
          </cell>
          <cell r="L8188" t="str">
            <v>494.1</v>
          </cell>
        </row>
        <row r="8189">
          <cell r="J8189" t="str">
            <v>9789866299056</v>
          </cell>
          <cell r="K8189">
            <v>2010</v>
          </cell>
          <cell r="L8189" t="str">
            <v>175.92</v>
          </cell>
        </row>
        <row r="8190">
          <cell r="J8190" t="str">
            <v>9789866299049</v>
          </cell>
          <cell r="K8190">
            <v>2010</v>
          </cell>
          <cell r="L8190" t="str">
            <v>528.2</v>
          </cell>
        </row>
        <row r="8191">
          <cell r="J8191" t="str">
            <v>9789866299063</v>
          </cell>
          <cell r="K8191">
            <v>2010</v>
          </cell>
          <cell r="L8191" t="str">
            <v>856.8</v>
          </cell>
        </row>
        <row r="8192">
          <cell r="J8192" t="str">
            <v>9789862541364_1</v>
          </cell>
          <cell r="K8192">
            <v>2010</v>
          </cell>
          <cell r="L8192" t="str">
            <v>820.7</v>
          </cell>
        </row>
        <row r="8193">
          <cell r="J8193" t="str">
            <v>9789862541364_2</v>
          </cell>
          <cell r="K8193">
            <v>2010</v>
          </cell>
          <cell r="L8193" t="str">
            <v>820.7</v>
          </cell>
        </row>
        <row r="8194">
          <cell r="J8194" t="str">
            <v>9789866546167</v>
          </cell>
          <cell r="K8194">
            <v>2010</v>
          </cell>
          <cell r="L8194" t="str">
            <v>494.3</v>
          </cell>
        </row>
        <row r="8195">
          <cell r="J8195" t="str">
            <v>9789866546181</v>
          </cell>
          <cell r="K8195">
            <v>2010</v>
          </cell>
          <cell r="L8195" t="str">
            <v>192.1</v>
          </cell>
        </row>
        <row r="8196">
          <cell r="J8196" t="str">
            <v>9789866546198</v>
          </cell>
          <cell r="K8196">
            <v>2010</v>
          </cell>
          <cell r="L8196" t="str">
            <v>177.2</v>
          </cell>
        </row>
        <row r="8197">
          <cell r="J8197" t="str">
            <v>9789866546204</v>
          </cell>
          <cell r="K8197">
            <v>2010</v>
          </cell>
          <cell r="L8197" t="str">
            <v>494.3</v>
          </cell>
        </row>
        <row r="8198">
          <cell r="J8198" t="str">
            <v>9789866546211</v>
          </cell>
          <cell r="K8198">
            <v>2010</v>
          </cell>
          <cell r="L8198" t="str">
            <v>177.1</v>
          </cell>
        </row>
        <row r="8199">
          <cell r="J8199" t="str">
            <v>9789866546228</v>
          </cell>
          <cell r="K8199">
            <v>2010</v>
          </cell>
          <cell r="L8199" t="str">
            <v>177.3</v>
          </cell>
        </row>
        <row r="8200">
          <cell r="J8200" t="str">
            <v>9789866546242</v>
          </cell>
          <cell r="K8200">
            <v>2010</v>
          </cell>
          <cell r="L8200" t="str">
            <v>177.2</v>
          </cell>
        </row>
        <row r="8201">
          <cell r="J8201" t="str">
            <v>9789866546266</v>
          </cell>
          <cell r="K8201">
            <v>2010</v>
          </cell>
          <cell r="L8201" t="str">
            <v>177.3</v>
          </cell>
        </row>
        <row r="8202">
          <cell r="J8202" t="str">
            <v>9789866546235</v>
          </cell>
          <cell r="K8202">
            <v>2010</v>
          </cell>
          <cell r="L8202" t="str">
            <v>177.2</v>
          </cell>
        </row>
        <row r="8203">
          <cell r="J8203" t="str">
            <v>9789866546280</v>
          </cell>
          <cell r="K8203">
            <v>2010</v>
          </cell>
          <cell r="L8203" t="str">
            <v>177.2</v>
          </cell>
        </row>
        <row r="8204">
          <cell r="J8204" t="str">
            <v>9789866546297</v>
          </cell>
          <cell r="K8204">
            <v>2010</v>
          </cell>
          <cell r="L8204" t="str">
            <v>494.35</v>
          </cell>
        </row>
        <row r="8205">
          <cell r="J8205" t="str">
            <v>9789866546303</v>
          </cell>
          <cell r="K8205">
            <v>2010</v>
          </cell>
          <cell r="L8205" t="str">
            <v>541.776</v>
          </cell>
        </row>
        <row r="8206">
          <cell r="J8206" t="str">
            <v>9789866546259</v>
          </cell>
          <cell r="K8206">
            <v>2010</v>
          </cell>
          <cell r="L8206" t="str">
            <v>192.1</v>
          </cell>
        </row>
        <row r="8207">
          <cell r="J8207" t="str">
            <v>9789866546310</v>
          </cell>
          <cell r="K8207">
            <v>2010</v>
          </cell>
          <cell r="L8207" t="str">
            <v>494.35</v>
          </cell>
        </row>
        <row r="8208">
          <cell r="J8208" t="str">
            <v>9789866546273</v>
          </cell>
          <cell r="K8208">
            <v>2010</v>
          </cell>
          <cell r="L8208" t="str">
            <v>496.5</v>
          </cell>
        </row>
        <row r="8209">
          <cell r="J8209" t="str">
            <v>9789576937583</v>
          </cell>
          <cell r="K8209">
            <v>2010</v>
          </cell>
          <cell r="L8209" t="str">
            <v>197</v>
          </cell>
        </row>
        <row r="8210">
          <cell r="J8210" t="str">
            <v>9789576937569</v>
          </cell>
          <cell r="K8210">
            <v>2010</v>
          </cell>
          <cell r="L8210" t="str">
            <v>191.91</v>
          </cell>
        </row>
        <row r="8211">
          <cell r="J8211" t="str">
            <v>9789576937576</v>
          </cell>
          <cell r="K8211">
            <v>2010</v>
          </cell>
          <cell r="L8211" t="str">
            <v>855</v>
          </cell>
        </row>
        <row r="8212">
          <cell r="J8212" t="str">
            <v>9789576937552</v>
          </cell>
          <cell r="K8212">
            <v>2010</v>
          </cell>
          <cell r="L8212" t="str">
            <v>783.3886</v>
          </cell>
        </row>
        <row r="8213">
          <cell r="J8213" t="str">
            <v>9789576937491</v>
          </cell>
          <cell r="K8213">
            <v>2010</v>
          </cell>
          <cell r="L8213" t="str">
            <v>415.935</v>
          </cell>
        </row>
        <row r="8214">
          <cell r="J8214" t="str">
            <v>9789576937453</v>
          </cell>
          <cell r="K8214">
            <v>2010</v>
          </cell>
          <cell r="L8214" t="str">
            <v>191.9</v>
          </cell>
        </row>
        <row r="8215">
          <cell r="J8215" t="str">
            <v>9789868390683</v>
          </cell>
          <cell r="K8215">
            <v>2010</v>
          </cell>
          <cell r="L8215" t="str">
            <v>859.7</v>
          </cell>
        </row>
        <row r="8216">
          <cell r="J8216" t="str">
            <v>9789868390690</v>
          </cell>
          <cell r="K8216">
            <v>2010</v>
          </cell>
          <cell r="L8216" t="str">
            <v>859.7</v>
          </cell>
        </row>
        <row r="8217">
          <cell r="J8217" t="str">
            <v>9789868656420</v>
          </cell>
          <cell r="K8217">
            <v>2010</v>
          </cell>
          <cell r="L8217" t="str">
            <v>859.7</v>
          </cell>
        </row>
        <row r="8218">
          <cell r="J8218" t="str">
            <v>9789868656413</v>
          </cell>
          <cell r="K8218">
            <v>2010</v>
          </cell>
          <cell r="L8218" t="str">
            <v>859.63</v>
          </cell>
        </row>
        <row r="8219">
          <cell r="J8219" t="str">
            <v>9789868656437</v>
          </cell>
          <cell r="K8219">
            <v>2010</v>
          </cell>
          <cell r="L8219" t="str">
            <v>859.7</v>
          </cell>
        </row>
        <row r="8220">
          <cell r="J8220" t="str">
            <v>9789868656444</v>
          </cell>
          <cell r="K8220">
            <v>2010</v>
          </cell>
          <cell r="L8220" t="str">
            <v>859.7</v>
          </cell>
        </row>
        <row r="8221">
          <cell r="J8221" t="str">
            <v>9789868656451</v>
          </cell>
          <cell r="K8221">
            <v>2010</v>
          </cell>
          <cell r="L8221" t="str">
            <v>859.7</v>
          </cell>
        </row>
        <row r="8222">
          <cell r="J8222" t="str">
            <v>9789578858527</v>
          </cell>
          <cell r="K8222">
            <v>2010</v>
          </cell>
          <cell r="L8222" t="str">
            <v>998.4</v>
          </cell>
        </row>
        <row r="8223">
          <cell r="J8223" t="str">
            <v>9789881914941</v>
          </cell>
          <cell r="K8223">
            <v>2010</v>
          </cell>
          <cell r="L8223" t="str">
            <v>490</v>
          </cell>
        </row>
        <row r="8224">
          <cell r="J8224" t="str">
            <v>9789881841506</v>
          </cell>
          <cell r="K8224">
            <v>2010</v>
          </cell>
          <cell r="L8224" t="str">
            <v>490</v>
          </cell>
        </row>
        <row r="8225">
          <cell r="J8225" t="str">
            <v>9789881734853</v>
          </cell>
          <cell r="K8225">
            <v>2010</v>
          </cell>
          <cell r="L8225" t="str">
            <v>490</v>
          </cell>
        </row>
        <row r="8226">
          <cell r="J8226" t="str">
            <v>9789881914903</v>
          </cell>
          <cell r="K8226">
            <v>2010</v>
          </cell>
          <cell r="L8226" t="str">
            <v>563.5</v>
          </cell>
        </row>
        <row r="8227">
          <cell r="J8227" t="str">
            <v>9789881914927</v>
          </cell>
          <cell r="K8227">
            <v>2010</v>
          </cell>
          <cell r="L8227" t="str">
            <v>563.5</v>
          </cell>
        </row>
        <row r="8228">
          <cell r="J8228" t="str">
            <v>9789866490279</v>
          </cell>
          <cell r="K8228">
            <v>2010</v>
          </cell>
          <cell r="L8228" t="str">
            <v>855</v>
          </cell>
        </row>
        <row r="8229">
          <cell r="J8229" t="str">
            <v>9789866490255</v>
          </cell>
          <cell r="K8229">
            <v>2010</v>
          </cell>
          <cell r="L8229" t="str">
            <v>411.3</v>
          </cell>
        </row>
        <row r="8230">
          <cell r="J8230" t="str">
            <v>9789866490316</v>
          </cell>
          <cell r="K8230">
            <v>2010</v>
          </cell>
          <cell r="L8230" t="str">
            <v>855</v>
          </cell>
        </row>
        <row r="8231">
          <cell r="J8231" t="str">
            <v>9789866490170</v>
          </cell>
          <cell r="K8231">
            <v>2010</v>
          </cell>
          <cell r="L8231" t="str">
            <v>538.707</v>
          </cell>
        </row>
        <row r="8232">
          <cell r="J8232" t="str">
            <v>9789866490446</v>
          </cell>
          <cell r="K8232">
            <v>2010</v>
          </cell>
          <cell r="L8232" t="str">
            <v>227.211</v>
          </cell>
        </row>
        <row r="8233">
          <cell r="J8233" t="str">
            <v>9789866490439</v>
          </cell>
          <cell r="K8233">
            <v>2010</v>
          </cell>
          <cell r="L8233" t="str">
            <v>427.1</v>
          </cell>
        </row>
        <row r="8234">
          <cell r="J8234" t="str">
            <v>9789866490378</v>
          </cell>
          <cell r="K8234">
            <v>2010</v>
          </cell>
          <cell r="L8234" t="str">
            <v>538.7833</v>
          </cell>
        </row>
        <row r="8235">
          <cell r="J8235" t="str">
            <v>9781907284489</v>
          </cell>
          <cell r="K8235">
            <v>2010</v>
          </cell>
          <cell r="L8235" t="str">
            <v>303.483</v>
          </cell>
        </row>
        <row r="8236">
          <cell r="J8236" t="str">
            <v>9781907284663</v>
          </cell>
          <cell r="K8236">
            <v>2010</v>
          </cell>
          <cell r="L8236" t="str">
            <v>410</v>
          </cell>
        </row>
        <row r="8237">
          <cell r="J8237" t="str">
            <v>9781907284595</v>
          </cell>
          <cell r="K8237">
            <v>2010</v>
          </cell>
          <cell r="L8237" t="str">
            <v>437</v>
          </cell>
        </row>
        <row r="8238">
          <cell r="J8238" t="str">
            <v>9781907284656</v>
          </cell>
          <cell r="K8238">
            <v>2010</v>
          </cell>
          <cell r="L8238" t="str">
            <v>430</v>
          </cell>
        </row>
        <row r="8239">
          <cell r="J8239" t="str">
            <v>9781907284588</v>
          </cell>
          <cell r="K8239">
            <v>2010</v>
          </cell>
          <cell r="L8239" t="str">
            <v>380</v>
          </cell>
        </row>
        <row r="8240">
          <cell r="J8240" t="str">
            <v>9781907284823</v>
          </cell>
          <cell r="K8240">
            <v>2010</v>
          </cell>
          <cell r="L8240" t="str">
            <v>370</v>
          </cell>
        </row>
        <row r="8241">
          <cell r="J8241" t="str">
            <v>9781907284830</v>
          </cell>
          <cell r="K8241">
            <v>2010</v>
          </cell>
          <cell r="L8241" t="str">
            <v>430</v>
          </cell>
        </row>
        <row r="8242">
          <cell r="J8242" t="str">
            <v>9781907284847</v>
          </cell>
          <cell r="K8242">
            <v>2010</v>
          </cell>
          <cell r="L8242" t="str">
            <v>410</v>
          </cell>
        </row>
        <row r="8243">
          <cell r="J8243" t="str">
            <v>9781907284816</v>
          </cell>
          <cell r="K8243">
            <v>2010</v>
          </cell>
          <cell r="L8243" t="str">
            <v>410</v>
          </cell>
        </row>
        <row r="8244">
          <cell r="J8244" t="str">
            <v>9781907284953</v>
          </cell>
          <cell r="K8244">
            <v>2010</v>
          </cell>
          <cell r="L8244" t="str">
            <v>490</v>
          </cell>
        </row>
        <row r="8245">
          <cell r="J8245" t="str">
            <v>9789862480540</v>
          </cell>
          <cell r="K8245">
            <v>2010</v>
          </cell>
          <cell r="L8245" t="str">
            <v>855</v>
          </cell>
        </row>
        <row r="8246">
          <cell r="J8246" t="str">
            <v>9789862480663</v>
          </cell>
          <cell r="K8246">
            <v>2010</v>
          </cell>
          <cell r="L8246" t="str">
            <v>541.85</v>
          </cell>
        </row>
        <row r="8247">
          <cell r="J8247" t="str">
            <v>9789862480687</v>
          </cell>
          <cell r="K8247">
            <v>2010</v>
          </cell>
          <cell r="L8247" t="str">
            <v>417.5</v>
          </cell>
        </row>
        <row r="8248">
          <cell r="J8248" t="str">
            <v>9789862480922</v>
          </cell>
          <cell r="K8248">
            <v>2010</v>
          </cell>
          <cell r="L8248" t="str">
            <v>411.15</v>
          </cell>
        </row>
        <row r="8249">
          <cell r="J8249" t="str">
            <v>9789862480113</v>
          </cell>
          <cell r="K8249">
            <v>2010</v>
          </cell>
          <cell r="L8249" t="str">
            <v>416.7</v>
          </cell>
        </row>
        <row r="8250">
          <cell r="J8250" t="str">
            <v>9789862480779</v>
          </cell>
          <cell r="K8250">
            <v>2010</v>
          </cell>
          <cell r="L8250" t="str">
            <v>415.9983</v>
          </cell>
        </row>
        <row r="8251">
          <cell r="J8251" t="str">
            <v>9789862481332</v>
          </cell>
          <cell r="K8251">
            <v>2010</v>
          </cell>
          <cell r="L8251" t="str">
            <v>357.62</v>
          </cell>
        </row>
        <row r="8252">
          <cell r="J8252" t="str">
            <v>9789862481165</v>
          </cell>
          <cell r="K8252">
            <v>2010</v>
          </cell>
          <cell r="L8252" t="str">
            <v>328.8018</v>
          </cell>
        </row>
        <row r="8253">
          <cell r="J8253" t="str">
            <v>9789862480854</v>
          </cell>
          <cell r="K8253">
            <v>2010</v>
          </cell>
          <cell r="L8253" t="str">
            <v>854.6</v>
          </cell>
        </row>
        <row r="8254">
          <cell r="J8254" t="str">
            <v>9789862481233</v>
          </cell>
          <cell r="K8254">
            <v>2010</v>
          </cell>
          <cell r="L8254" t="str">
            <v>855</v>
          </cell>
        </row>
        <row r="8255">
          <cell r="J8255" t="str">
            <v>9789862480960</v>
          </cell>
          <cell r="K8255">
            <v>2010</v>
          </cell>
          <cell r="L8255" t="str">
            <v>528.2</v>
          </cell>
        </row>
        <row r="8256">
          <cell r="J8256" t="str">
            <v>9789862480984</v>
          </cell>
          <cell r="K8256">
            <v>2010</v>
          </cell>
          <cell r="L8256" t="str">
            <v>463.81</v>
          </cell>
        </row>
        <row r="8257">
          <cell r="J8257" t="str">
            <v>9789862480755</v>
          </cell>
          <cell r="K8257">
            <v>2010</v>
          </cell>
          <cell r="L8257" t="str">
            <v>411.1</v>
          </cell>
        </row>
        <row r="8258">
          <cell r="J8258" t="str">
            <v>9789862481301</v>
          </cell>
          <cell r="K8258">
            <v>2010</v>
          </cell>
          <cell r="L8258" t="str">
            <v>805.1895</v>
          </cell>
        </row>
        <row r="8259">
          <cell r="J8259" t="str">
            <v>9789862481288</v>
          </cell>
          <cell r="K8259">
            <v>2010</v>
          </cell>
          <cell r="L8259" t="str">
            <v>805.1892</v>
          </cell>
        </row>
        <row r="8260">
          <cell r="J8260" t="str">
            <v>9789862480878</v>
          </cell>
          <cell r="K8260">
            <v>2010</v>
          </cell>
          <cell r="L8260" t="str">
            <v>803.189</v>
          </cell>
        </row>
        <row r="8261">
          <cell r="J8261" t="str">
            <v>9789862480830</v>
          </cell>
          <cell r="K8261">
            <v>2010</v>
          </cell>
          <cell r="L8261" t="str">
            <v>805.1895</v>
          </cell>
        </row>
        <row r="8262">
          <cell r="J8262" t="str">
            <v>9789862480885</v>
          </cell>
          <cell r="K8262">
            <v>2010</v>
          </cell>
          <cell r="L8262" t="str">
            <v>803.189</v>
          </cell>
        </row>
        <row r="8263">
          <cell r="J8263" t="str">
            <v>9789862481059</v>
          </cell>
          <cell r="K8263">
            <v>2010</v>
          </cell>
          <cell r="L8263" t="str">
            <v>803.189</v>
          </cell>
        </row>
        <row r="8264">
          <cell r="J8264" t="str">
            <v>9789862481066</v>
          </cell>
          <cell r="K8264">
            <v>2010</v>
          </cell>
          <cell r="L8264" t="str">
            <v>803.189</v>
          </cell>
        </row>
        <row r="8265">
          <cell r="J8265" t="str">
            <v>9789862481202</v>
          </cell>
          <cell r="K8265">
            <v>2010</v>
          </cell>
          <cell r="L8265" t="str">
            <v>805.1895</v>
          </cell>
        </row>
        <row r="8266">
          <cell r="J8266" t="str">
            <v>9789862481226</v>
          </cell>
          <cell r="K8266">
            <v>2010</v>
          </cell>
          <cell r="L8266" t="str">
            <v>803.189</v>
          </cell>
        </row>
        <row r="8267">
          <cell r="J8267" t="str">
            <v>9789862481363</v>
          </cell>
          <cell r="K8267">
            <v>2010</v>
          </cell>
          <cell r="L8267" t="str">
            <v>805.16</v>
          </cell>
        </row>
        <row r="8268">
          <cell r="J8268" t="str">
            <v>9789862480717</v>
          </cell>
          <cell r="K8268">
            <v>2010</v>
          </cell>
          <cell r="L8268" t="str">
            <v>805.188</v>
          </cell>
        </row>
        <row r="8269">
          <cell r="J8269" t="str">
            <v>9789862481318</v>
          </cell>
          <cell r="K8269">
            <v>2010</v>
          </cell>
          <cell r="L8269" t="str">
            <v>803.188</v>
          </cell>
        </row>
        <row r="8270">
          <cell r="J8270" t="str">
            <v>9789862481325</v>
          </cell>
          <cell r="K8270">
            <v>2010</v>
          </cell>
          <cell r="L8270" t="str">
            <v>803.188</v>
          </cell>
        </row>
        <row r="8271">
          <cell r="J8271" t="str">
            <v>9789862480892</v>
          </cell>
          <cell r="K8271">
            <v>2010</v>
          </cell>
          <cell r="L8271" t="str">
            <v>803.189</v>
          </cell>
        </row>
        <row r="8272">
          <cell r="J8272" t="str">
            <v>9789862481356</v>
          </cell>
          <cell r="K8272">
            <v>2010</v>
          </cell>
          <cell r="L8272" t="str">
            <v>805.1892</v>
          </cell>
        </row>
        <row r="8273">
          <cell r="J8273" t="str">
            <v>9789866248078</v>
          </cell>
          <cell r="K8273">
            <v>2010</v>
          </cell>
          <cell r="L8273" t="str">
            <v>411.3</v>
          </cell>
        </row>
        <row r="8274">
          <cell r="J8274" t="str">
            <v>9789866248191</v>
          </cell>
          <cell r="K8274">
            <v>2010</v>
          </cell>
          <cell r="L8274" t="str">
            <v>413.1</v>
          </cell>
        </row>
        <row r="8275">
          <cell r="J8275" t="str">
            <v>9789866248245</v>
          </cell>
          <cell r="K8275">
            <v>2010</v>
          </cell>
          <cell r="L8275" t="str">
            <v>805.169</v>
          </cell>
        </row>
        <row r="8276">
          <cell r="J8276" t="str">
            <v>9789866248139</v>
          </cell>
          <cell r="K8276">
            <v>2010</v>
          </cell>
          <cell r="L8276" t="str">
            <v>805.18</v>
          </cell>
        </row>
        <row r="8277">
          <cell r="J8277" t="str">
            <v>9789866248047</v>
          </cell>
          <cell r="K8277">
            <v>2010</v>
          </cell>
          <cell r="L8277" t="str">
            <v>494.2</v>
          </cell>
        </row>
        <row r="8278">
          <cell r="J8278" t="str">
            <v>9789866763960</v>
          </cell>
          <cell r="K8278">
            <v>2010</v>
          </cell>
          <cell r="L8278" t="str">
            <v>494.35</v>
          </cell>
        </row>
        <row r="8279">
          <cell r="J8279" t="str">
            <v>9789866763953</v>
          </cell>
          <cell r="K8279">
            <v>2010</v>
          </cell>
          <cell r="L8279" t="str">
            <v>805.12022</v>
          </cell>
        </row>
        <row r="8280">
          <cell r="J8280" t="str">
            <v>9789866763977</v>
          </cell>
          <cell r="K8280">
            <v>2010</v>
          </cell>
          <cell r="L8280" t="str">
            <v>805.188</v>
          </cell>
        </row>
        <row r="8281">
          <cell r="J8281" t="str">
            <v>9789866248146</v>
          </cell>
          <cell r="K8281">
            <v>2010</v>
          </cell>
          <cell r="L8281" t="str">
            <v>805.12</v>
          </cell>
        </row>
        <row r="8282">
          <cell r="J8282" t="str">
            <v>9789866248085</v>
          </cell>
          <cell r="K8282">
            <v>2010</v>
          </cell>
          <cell r="L8282" t="str">
            <v>494.35</v>
          </cell>
        </row>
        <row r="8283">
          <cell r="J8283" t="str">
            <v>9789866248030</v>
          </cell>
          <cell r="K8283">
            <v>2010</v>
          </cell>
          <cell r="L8283" t="str">
            <v>494.022</v>
          </cell>
        </row>
        <row r="8284">
          <cell r="J8284" t="str">
            <v>9789866763939</v>
          </cell>
          <cell r="K8284">
            <v>2010</v>
          </cell>
          <cell r="L8284" t="str">
            <v>563</v>
          </cell>
        </row>
        <row r="8285">
          <cell r="J8285" t="str">
            <v>9789866248269</v>
          </cell>
          <cell r="K8285">
            <v>2010</v>
          </cell>
          <cell r="L8285" t="str">
            <v>413.1</v>
          </cell>
        </row>
        <row r="8286">
          <cell r="J8286" t="str">
            <v>9789866248528</v>
          </cell>
          <cell r="K8286">
            <v>2010</v>
          </cell>
          <cell r="L8286" t="str">
            <v>805.123</v>
          </cell>
        </row>
        <row r="8287">
          <cell r="J8287" t="str">
            <v>9789866248429</v>
          </cell>
          <cell r="K8287">
            <v>2010</v>
          </cell>
          <cell r="L8287" t="str">
            <v>805.12</v>
          </cell>
        </row>
        <row r="8288">
          <cell r="J8288" t="str">
            <v>9789866248221</v>
          </cell>
          <cell r="K8288">
            <v>2010</v>
          </cell>
          <cell r="L8288" t="str">
            <v>555.92</v>
          </cell>
        </row>
        <row r="8289">
          <cell r="J8289" t="str">
            <v>9789866248559</v>
          </cell>
          <cell r="K8289">
            <v>2010</v>
          </cell>
          <cell r="L8289" t="str">
            <v>805.12</v>
          </cell>
        </row>
        <row r="8290">
          <cell r="J8290" t="str">
            <v>9789866248023</v>
          </cell>
          <cell r="K8290">
            <v>2010</v>
          </cell>
          <cell r="L8290" t="str">
            <v>524.38</v>
          </cell>
        </row>
        <row r="8291">
          <cell r="J8291" t="str">
            <v>9789866763984</v>
          </cell>
          <cell r="K8291">
            <v>2010</v>
          </cell>
          <cell r="L8291" t="str">
            <v>805.12</v>
          </cell>
        </row>
        <row r="8292">
          <cell r="J8292" t="str">
            <v>9789866248207</v>
          </cell>
          <cell r="K8292">
            <v>2010</v>
          </cell>
          <cell r="L8292" t="str">
            <v>494.2</v>
          </cell>
        </row>
        <row r="8293">
          <cell r="J8293" t="str">
            <v>9789866248436</v>
          </cell>
          <cell r="K8293">
            <v>2010</v>
          </cell>
          <cell r="L8293" t="str">
            <v>805.188</v>
          </cell>
        </row>
        <row r="8294">
          <cell r="J8294" t="str">
            <v>9789867468437</v>
          </cell>
          <cell r="K8294">
            <v>2010</v>
          </cell>
          <cell r="L8294" t="str">
            <v>427</v>
          </cell>
        </row>
        <row r="8295">
          <cell r="J8295" t="str">
            <v>9789867468451</v>
          </cell>
          <cell r="K8295">
            <v>2010</v>
          </cell>
          <cell r="L8295" t="str">
            <v>542.792</v>
          </cell>
        </row>
        <row r="8296">
          <cell r="J8296" t="str">
            <v>9789867468444</v>
          </cell>
          <cell r="K8296">
            <v>2010</v>
          </cell>
          <cell r="L8296" t="str">
            <v>528.2</v>
          </cell>
        </row>
        <row r="8297">
          <cell r="J8297" t="str">
            <v>9789867468482</v>
          </cell>
          <cell r="K8297">
            <v>2010</v>
          </cell>
          <cell r="L8297" t="str">
            <v>494.35</v>
          </cell>
        </row>
        <row r="8298">
          <cell r="J8298" t="str">
            <v>9789867468499</v>
          </cell>
          <cell r="K8298">
            <v>2010</v>
          </cell>
          <cell r="L8298" t="str">
            <v>328.8018</v>
          </cell>
        </row>
        <row r="8299">
          <cell r="J8299" t="str">
            <v>9789867468475</v>
          </cell>
          <cell r="K8299">
            <v>2010</v>
          </cell>
          <cell r="L8299" t="str">
            <v>855</v>
          </cell>
        </row>
        <row r="8300">
          <cell r="J8300" t="str">
            <v>9789867468505</v>
          </cell>
          <cell r="K8300">
            <v>2010</v>
          </cell>
          <cell r="L8300" t="str">
            <v>857.7</v>
          </cell>
        </row>
        <row r="8301">
          <cell r="J8301" t="str">
            <v>9789867468512</v>
          </cell>
          <cell r="K8301">
            <v>2010</v>
          </cell>
          <cell r="L8301" t="str">
            <v>731.9</v>
          </cell>
        </row>
        <row r="8302">
          <cell r="J8302" t="str">
            <v>9789867468420</v>
          </cell>
          <cell r="K8302">
            <v>2010</v>
          </cell>
          <cell r="L8302" t="str">
            <v>742.3</v>
          </cell>
        </row>
        <row r="8303">
          <cell r="J8303" t="str">
            <v>9789867468574</v>
          </cell>
          <cell r="K8303">
            <v>2010</v>
          </cell>
          <cell r="L8303" t="str">
            <v>191.9</v>
          </cell>
        </row>
        <row r="8304">
          <cell r="J8304" t="str">
            <v>9789867468567</v>
          </cell>
          <cell r="K8304">
            <v>2010</v>
          </cell>
          <cell r="L8304" t="str">
            <v>177.2</v>
          </cell>
        </row>
        <row r="8305">
          <cell r="J8305" t="str">
            <v>9789867468536</v>
          </cell>
          <cell r="K8305">
            <v>2010</v>
          </cell>
          <cell r="L8305" t="str">
            <v>528.2</v>
          </cell>
        </row>
        <row r="8306">
          <cell r="J8306" t="str">
            <v>9789866615443</v>
          </cell>
          <cell r="K8306">
            <v>2010</v>
          </cell>
          <cell r="L8306" t="str">
            <v>221.45</v>
          </cell>
        </row>
        <row r="8307">
          <cell r="J8307" t="str">
            <v>9789866615351</v>
          </cell>
          <cell r="K8307">
            <v>2010</v>
          </cell>
          <cell r="L8307" t="str">
            <v>413.0926</v>
          </cell>
        </row>
        <row r="8308">
          <cell r="J8308" t="str">
            <v>9789866615412</v>
          </cell>
          <cell r="K8308">
            <v>2010</v>
          </cell>
          <cell r="L8308" t="str">
            <v>177.2</v>
          </cell>
        </row>
        <row r="8309">
          <cell r="J8309" t="str">
            <v>9789866615375</v>
          </cell>
          <cell r="K8309">
            <v>2010</v>
          </cell>
          <cell r="L8309" t="str">
            <v>544.37</v>
          </cell>
        </row>
        <row r="8310">
          <cell r="J8310" t="str">
            <v>9789866615269</v>
          </cell>
          <cell r="K8310">
            <v>2010</v>
          </cell>
          <cell r="L8310" t="str">
            <v>293.3</v>
          </cell>
        </row>
        <row r="8311">
          <cell r="J8311" t="str">
            <v>9789866615382</v>
          </cell>
          <cell r="K8311">
            <v>2010</v>
          </cell>
          <cell r="L8311" t="str">
            <v>544.37</v>
          </cell>
        </row>
        <row r="8312">
          <cell r="J8312" t="str">
            <v>9789866615559</v>
          </cell>
          <cell r="K8312">
            <v>2010</v>
          </cell>
          <cell r="L8312" t="str">
            <v>805.1895</v>
          </cell>
        </row>
        <row r="8313">
          <cell r="J8313" t="str">
            <v>9789866615405</v>
          </cell>
          <cell r="K8313">
            <v>2010</v>
          </cell>
          <cell r="L8313" t="str">
            <v>493.6</v>
          </cell>
        </row>
        <row r="8314">
          <cell r="J8314" t="str">
            <v>9789571607917</v>
          </cell>
          <cell r="K8314">
            <v>2010</v>
          </cell>
          <cell r="L8314" t="str">
            <v>783.322</v>
          </cell>
        </row>
        <row r="8315">
          <cell r="J8315" t="str">
            <v>9789571607993</v>
          </cell>
          <cell r="K8315">
            <v>2010</v>
          </cell>
          <cell r="L8315" t="str">
            <v>191.9</v>
          </cell>
        </row>
        <row r="8316">
          <cell r="J8316" t="str">
            <v>9789571608013</v>
          </cell>
          <cell r="K8316">
            <v>2010</v>
          </cell>
          <cell r="L8316" t="str">
            <v>575.87</v>
          </cell>
        </row>
        <row r="8317">
          <cell r="J8317" t="str">
            <v>9789571607979</v>
          </cell>
          <cell r="K8317">
            <v>2010</v>
          </cell>
          <cell r="L8317" t="str">
            <v>177.2</v>
          </cell>
        </row>
        <row r="8318">
          <cell r="J8318" t="str">
            <v>9789571608020</v>
          </cell>
          <cell r="K8318">
            <v>2010</v>
          </cell>
          <cell r="L8318" t="str">
            <v>191.9</v>
          </cell>
        </row>
        <row r="8319">
          <cell r="J8319" t="str">
            <v>9789571607894</v>
          </cell>
          <cell r="K8319">
            <v>2010</v>
          </cell>
          <cell r="L8319" t="str">
            <v>541.776</v>
          </cell>
        </row>
        <row r="8320">
          <cell r="J8320" t="str">
            <v>9789571607962</v>
          </cell>
          <cell r="K8320">
            <v>2010</v>
          </cell>
          <cell r="L8320" t="str">
            <v>591.74</v>
          </cell>
        </row>
        <row r="8321">
          <cell r="J8321" t="str">
            <v>9789571607924</v>
          </cell>
          <cell r="K8321">
            <v>2010</v>
          </cell>
          <cell r="L8321" t="str">
            <v>591.74</v>
          </cell>
        </row>
        <row r="8322">
          <cell r="J8322" t="str">
            <v>9789868621725</v>
          </cell>
          <cell r="K8322">
            <v>2010</v>
          </cell>
          <cell r="L8322" t="str">
            <v>425</v>
          </cell>
        </row>
        <row r="8323">
          <cell r="J8323" t="str">
            <v>9789866617263</v>
          </cell>
          <cell r="K8323">
            <v>2010</v>
          </cell>
          <cell r="L8323" t="str">
            <v>859.6</v>
          </cell>
        </row>
        <row r="8324">
          <cell r="J8324" t="str">
            <v>9789866617287</v>
          </cell>
          <cell r="K8324">
            <v>2010</v>
          </cell>
          <cell r="L8324" t="str">
            <v>177.2</v>
          </cell>
        </row>
        <row r="8325">
          <cell r="J8325" t="str">
            <v>9789866617256</v>
          </cell>
          <cell r="K8325">
            <v>2010</v>
          </cell>
          <cell r="L8325" t="str">
            <v>528.2</v>
          </cell>
        </row>
        <row r="8326">
          <cell r="J8326" t="str">
            <v>9789866617218</v>
          </cell>
          <cell r="K8326">
            <v>2010</v>
          </cell>
          <cell r="L8326" t="str">
            <v>544.7</v>
          </cell>
        </row>
        <row r="8327">
          <cell r="J8327" t="str">
            <v>9789868545656</v>
          </cell>
          <cell r="K8327">
            <v>2010</v>
          </cell>
          <cell r="L8327" t="str">
            <v>192.1</v>
          </cell>
        </row>
        <row r="8328">
          <cell r="J8328" t="str">
            <v>9789579064279</v>
          </cell>
          <cell r="K8328">
            <v>2010</v>
          </cell>
          <cell r="L8328" t="str">
            <v>960</v>
          </cell>
        </row>
        <row r="8329">
          <cell r="J8329" t="str">
            <v>9789868669710</v>
          </cell>
          <cell r="K8329">
            <v>2010</v>
          </cell>
          <cell r="L8329" t="str">
            <v>173.74</v>
          </cell>
        </row>
        <row r="8330">
          <cell r="J8330" t="str">
            <v>9789868669703</v>
          </cell>
          <cell r="K8330">
            <v>2010</v>
          </cell>
          <cell r="L8330" t="str">
            <v>192.15</v>
          </cell>
        </row>
        <row r="8331">
          <cell r="J8331" t="str">
            <v>9789628748259</v>
          </cell>
          <cell r="K8331">
            <v>2010</v>
          </cell>
          <cell r="L8331" t="str">
            <v>910</v>
          </cell>
        </row>
        <row r="8332">
          <cell r="J8332" t="str">
            <v>9789881841018</v>
          </cell>
          <cell r="K8332">
            <v>2010</v>
          </cell>
          <cell r="L8332" t="str">
            <v>990</v>
          </cell>
        </row>
        <row r="8333">
          <cell r="J8333" t="str">
            <v>9799993710089</v>
          </cell>
          <cell r="K8333">
            <v>2010</v>
          </cell>
          <cell r="L8333" t="str">
            <v>673.8</v>
          </cell>
        </row>
        <row r="8334">
          <cell r="J8334" t="str">
            <v>9789996510137</v>
          </cell>
          <cell r="K8334">
            <v>2010</v>
          </cell>
          <cell r="L8334" t="str">
            <v>802.79</v>
          </cell>
        </row>
        <row r="8335">
          <cell r="J8335" t="str">
            <v>9789996510113</v>
          </cell>
          <cell r="K8335">
            <v>2010</v>
          </cell>
          <cell r="L8335" t="str">
            <v>820</v>
          </cell>
        </row>
        <row r="8336">
          <cell r="J8336" t="str">
            <v>9789866301087</v>
          </cell>
          <cell r="K8336">
            <v>2010</v>
          </cell>
          <cell r="L8336" t="str">
            <v>544.7</v>
          </cell>
        </row>
        <row r="8337">
          <cell r="J8337" t="str">
            <v>9789866301070</v>
          </cell>
          <cell r="K8337">
            <v>2010</v>
          </cell>
          <cell r="L8337" t="str">
            <v>525.833</v>
          </cell>
        </row>
        <row r="8338">
          <cell r="J8338" t="str">
            <v>9789866301117</v>
          </cell>
          <cell r="K8338">
            <v>2010</v>
          </cell>
          <cell r="L8338" t="str">
            <v>863.855</v>
          </cell>
        </row>
        <row r="8339">
          <cell r="J8339" t="str">
            <v>9789866301032</v>
          </cell>
          <cell r="K8339">
            <v>2010</v>
          </cell>
          <cell r="L8339" t="str">
            <v>309.933</v>
          </cell>
        </row>
        <row r="8340">
          <cell r="J8340" t="str">
            <v>9789866301056</v>
          </cell>
          <cell r="K8340">
            <v>2010</v>
          </cell>
          <cell r="L8340" t="str">
            <v>171.5</v>
          </cell>
        </row>
        <row r="8341">
          <cell r="J8341" t="str">
            <v>9789866301155</v>
          </cell>
          <cell r="K8341">
            <v>2010</v>
          </cell>
          <cell r="L8341" t="str">
            <v>536.21107</v>
          </cell>
        </row>
        <row r="8342">
          <cell r="J8342" t="str">
            <v>9789866301162</v>
          </cell>
          <cell r="K8342">
            <v>2010</v>
          </cell>
          <cell r="L8342" t="str">
            <v>536.21107</v>
          </cell>
        </row>
        <row r="8343">
          <cell r="J8343" t="str">
            <v>EBK9900000097</v>
          </cell>
          <cell r="K8343">
            <v>2010</v>
          </cell>
          <cell r="L8343" t="str">
            <v>560</v>
          </cell>
        </row>
        <row r="8344">
          <cell r="J8344" t="str">
            <v>9789881858160</v>
          </cell>
          <cell r="K8344">
            <v>2010</v>
          </cell>
          <cell r="L8344" t="str">
            <v>080</v>
          </cell>
        </row>
        <row r="8345">
          <cell r="J8345" t="str">
            <v>9789881937841</v>
          </cell>
          <cell r="K8345">
            <v>2010</v>
          </cell>
          <cell r="L8345" t="str">
            <v>290</v>
          </cell>
        </row>
        <row r="8346">
          <cell r="J8346" t="str">
            <v>EBK9900000098</v>
          </cell>
          <cell r="K8346">
            <v>2010</v>
          </cell>
          <cell r="L8346" t="str">
            <v>610</v>
          </cell>
        </row>
        <row r="8347">
          <cell r="J8347" t="str">
            <v>9789881758927</v>
          </cell>
          <cell r="K8347">
            <v>2010</v>
          </cell>
          <cell r="L8347" t="str">
            <v>800</v>
          </cell>
        </row>
        <row r="8348">
          <cell r="J8348" t="str">
            <v>9789868266759</v>
          </cell>
          <cell r="K8348">
            <v>2010</v>
          </cell>
          <cell r="L8348" t="str">
            <v>520.993</v>
          </cell>
        </row>
        <row r="8349">
          <cell r="J8349" t="str">
            <v>9789639776531</v>
          </cell>
          <cell r="K8349">
            <v>2010</v>
          </cell>
          <cell r="L8349" t="str">
            <v>318</v>
          </cell>
        </row>
        <row r="8350">
          <cell r="J8350" t="str">
            <v>9789639776548</v>
          </cell>
          <cell r="K8350">
            <v>2010</v>
          </cell>
          <cell r="L8350" t="str">
            <v>890</v>
          </cell>
        </row>
        <row r="8351">
          <cell r="J8351" t="str">
            <v>9789639776791</v>
          </cell>
          <cell r="K8351">
            <v>2010</v>
          </cell>
          <cell r="L8351" t="str">
            <v>227.4</v>
          </cell>
        </row>
        <row r="8352">
          <cell r="J8352" t="str">
            <v>9789639776807</v>
          </cell>
          <cell r="K8352">
            <v>2010</v>
          </cell>
          <cell r="L8352" t="str">
            <v>550</v>
          </cell>
        </row>
        <row r="8353">
          <cell r="J8353" t="str">
            <v>9789639776777</v>
          </cell>
          <cell r="K8353">
            <v>2010</v>
          </cell>
          <cell r="L8353" t="str">
            <v>740</v>
          </cell>
        </row>
        <row r="8354">
          <cell r="J8354" t="str">
            <v>9789639776739</v>
          </cell>
          <cell r="K8354">
            <v>2010</v>
          </cell>
          <cell r="L8354" t="str">
            <v>540</v>
          </cell>
        </row>
        <row r="8355">
          <cell r="J8355" t="str">
            <v>9789639776784</v>
          </cell>
          <cell r="K8355">
            <v>2010</v>
          </cell>
          <cell r="L8355" t="str">
            <v>540</v>
          </cell>
        </row>
        <row r="8356">
          <cell r="J8356" t="str">
            <v>9789866414466</v>
          </cell>
          <cell r="K8356">
            <v>2010</v>
          </cell>
          <cell r="L8356" t="str">
            <v>733.6</v>
          </cell>
        </row>
        <row r="8357">
          <cell r="J8357" t="str">
            <v>9789866414596</v>
          </cell>
          <cell r="K8357">
            <v>2010</v>
          </cell>
          <cell r="L8357" t="str">
            <v>805.188</v>
          </cell>
        </row>
        <row r="8358">
          <cell r="J8358" t="str">
            <v>9789866414398</v>
          </cell>
          <cell r="K8358">
            <v>2010</v>
          </cell>
          <cell r="L8358" t="str">
            <v>573.44</v>
          </cell>
        </row>
        <row r="8359">
          <cell r="J8359" t="str">
            <v>9789866414664</v>
          </cell>
          <cell r="K8359">
            <v>2010</v>
          </cell>
          <cell r="L8359" t="str">
            <v>554.89</v>
          </cell>
        </row>
        <row r="8360">
          <cell r="J8360" t="str">
            <v>9789866414671</v>
          </cell>
          <cell r="K8360">
            <v>2010</v>
          </cell>
          <cell r="L8360" t="str">
            <v>490.29</v>
          </cell>
        </row>
        <row r="8361">
          <cell r="J8361" t="str">
            <v>9789866414732</v>
          </cell>
          <cell r="K8361">
            <v>2010</v>
          </cell>
          <cell r="L8361" t="str">
            <v>538.44026</v>
          </cell>
        </row>
        <row r="8362">
          <cell r="J8362" t="str">
            <v>9789866414763</v>
          </cell>
          <cell r="K8362">
            <v>2010</v>
          </cell>
          <cell r="L8362" t="str">
            <v>952.6</v>
          </cell>
        </row>
        <row r="8363">
          <cell r="J8363" t="str">
            <v>9789866414817</v>
          </cell>
          <cell r="K8363">
            <v>2010</v>
          </cell>
          <cell r="L8363" t="str">
            <v>733.6</v>
          </cell>
        </row>
        <row r="8364">
          <cell r="J8364" t="str">
            <v>9789866194252</v>
          </cell>
          <cell r="K8364">
            <v>2010</v>
          </cell>
          <cell r="L8364" t="str">
            <v>483.8</v>
          </cell>
        </row>
        <row r="8365">
          <cell r="J8365" t="str">
            <v>9789866194207</v>
          </cell>
          <cell r="K8365">
            <v>2010</v>
          </cell>
          <cell r="L8365" t="str">
            <v>312.116</v>
          </cell>
        </row>
        <row r="8366">
          <cell r="J8366" t="str">
            <v>9789866194276</v>
          </cell>
          <cell r="K8366">
            <v>2010</v>
          </cell>
          <cell r="L8366" t="str">
            <v>448.845</v>
          </cell>
        </row>
        <row r="8367">
          <cell r="J8367" t="str">
            <v>9789866194108</v>
          </cell>
          <cell r="K8367">
            <v>2010</v>
          </cell>
          <cell r="L8367" t="str">
            <v>805.188</v>
          </cell>
        </row>
        <row r="8368">
          <cell r="J8368" t="str">
            <v>9780980779905</v>
          </cell>
          <cell r="K8368">
            <v>2010</v>
          </cell>
          <cell r="L8368" t="str">
            <v>957.2</v>
          </cell>
        </row>
        <row r="8369">
          <cell r="J8369" t="str">
            <v>9789866498954</v>
          </cell>
          <cell r="K8369">
            <v>2010</v>
          </cell>
          <cell r="L8369" t="str">
            <v>957.2</v>
          </cell>
        </row>
        <row r="8370">
          <cell r="J8370" t="str">
            <v>9789866419898</v>
          </cell>
          <cell r="K8370">
            <v>2010</v>
          </cell>
          <cell r="L8370" t="str">
            <v>802.3</v>
          </cell>
        </row>
        <row r="8371">
          <cell r="J8371" t="str">
            <v>9789866419812</v>
          </cell>
          <cell r="K8371">
            <v>2010</v>
          </cell>
          <cell r="L8371" t="str">
            <v>802.3</v>
          </cell>
        </row>
        <row r="8372">
          <cell r="J8372" t="str">
            <v>9789866419621</v>
          </cell>
          <cell r="K8372">
            <v>2010</v>
          </cell>
          <cell r="L8372" t="str">
            <v>802.3</v>
          </cell>
        </row>
        <row r="8373">
          <cell r="J8373" t="str">
            <v>4712304014824</v>
          </cell>
          <cell r="K8373">
            <v>2010</v>
          </cell>
          <cell r="L8373" t="str">
            <v>870</v>
          </cell>
        </row>
        <row r="8374">
          <cell r="J8374" t="str">
            <v>4712304016170</v>
          </cell>
          <cell r="K8374">
            <v>2010</v>
          </cell>
          <cell r="L8374" t="str">
            <v>870</v>
          </cell>
        </row>
        <row r="8375">
          <cell r="J8375" t="str">
            <v>4712304014831</v>
          </cell>
          <cell r="K8375">
            <v>2010</v>
          </cell>
          <cell r="L8375" t="str">
            <v>870</v>
          </cell>
        </row>
        <row r="8376">
          <cell r="J8376" t="str">
            <v>4712304016187</v>
          </cell>
          <cell r="K8376">
            <v>2010</v>
          </cell>
          <cell r="L8376" t="str">
            <v>870</v>
          </cell>
        </row>
        <row r="8377">
          <cell r="J8377" t="str">
            <v>4712304014848</v>
          </cell>
          <cell r="K8377">
            <v>2010</v>
          </cell>
          <cell r="L8377" t="str">
            <v>870</v>
          </cell>
        </row>
        <row r="8378">
          <cell r="J8378" t="str">
            <v>4712304016194</v>
          </cell>
          <cell r="K8378">
            <v>2010</v>
          </cell>
          <cell r="L8378" t="str">
            <v>870</v>
          </cell>
        </row>
        <row r="8379">
          <cell r="J8379" t="str">
            <v>9788323328988</v>
          </cell>
          <cell r="K8379">
            <v>2010</v>
          </cell>
          <cell r="L8379" t="str">
            <v>580</v>
          </cell>
        </row>
        <row r="8380">
          <cell r="J8380" t="str">
            <v>9788323329800</v>
          </cell>
          <cell r="K8380">
            <v>2010</v>
          </cell>
          <cell r="L8380" t="str">
            <v>140</v>
          </cell>
        </row>
        <row r="8381">
          <cell r="J8381" t="str">
            <v>9788323329183</v>
          </cell>
          <cell r="K8381">
            <v>2010</v>
          </cell>
          <cell r="L8381" t="str">
            <v>580</v>
          </cell>
        </row>
        <row r="8382">
          <cell r="J8382" t="str">
            <v>9788323324737</v>
          </cell>
          <cell r="K8382">
            <v>2010</v>
          </cell>
          <cell r="L8382" t="str">
            <v>540</v>
          </cell>
        </row>
        <row r="8383">
          <cell r="J8383" t="str">
            <v>EBK9900000206</v>
          </cell>
          <cell r="K8383">
            <v>2010</v>
          </cell>
          <cell r="L8383" t="str">
            <v>484.67</v>
          </cell>
        </row>
        <row r="8384">
          <cell r="J8384" t="str">
            <v>EBK9900000216</v>
          </cell>
          <cell r="K8384">
            <v>2010</v>
          </cell>
          <cell r="L8384" t="str">
            <v>484.5</v>
          </cell>
        </row>
        <row r="8385">
          <cell r="J8385" t="str">
            <v>EBK9900000217</v>
          </cell>
          <cell r="K8385">
            <v>2010</v>
          </cell>
          <cell r="L8385" t="str">
            <v>484.5</v>
          </cell>
        </row>
        <row r="8386">
          <cell r="J8386" t="str">
            <v>EBK9900000218</v>
          </cell>
          <cell r="K8386">
            <v>2010</v>
          </cell>
          <cell r="L8386" t="str">
            <v>484.6</v>
          </cell>
        </row>
        <row r="8387">
          <cell r="J8387" t="str">
            <v>EBK9900000219</v>
          </cell>
          <cell r="K8387">
            <v>2010</v>
          </cell>
          <cell r="L8387" t="str">
            <v>484.52</v>
          </cell>
        </row>
        <row r="8388">
          <cell r="J8388" t="str">
            <v>EBK9900000220</v>
          </cell>
          <cell r="K8388">
            <v>2010</v>
          </cell>
          <cell r="L8388" t="str">
            <v>448.167</v>
          </cell>
        </row>
        <row r="8389">
          <cell r="J8389" t="str">
            <v>EBK9900000221</v>
          </cell>
          <cell r="K8389">
            <v>2010</v>
          </cell>
          <cell r="L8389" t="str">
            <v>448.167</v>
          </cell>
        </row>
        <row r="8390">
          <cell r="J8390" t="str">
            <v>EBK9900000222</v>
          </cell>
          <cell r="K8390">
            <v>2010</v>
          </cell>
          <cell r="L8390" t="str">
            <v>312.177</v>
          </cell>
        </row>
        <row r="8391">
          <cell r="J8391" t="str">
            <v>EBK9900000223</v>
          </cell>
          <cell r="K8391">
            <v>2010</v>
          </cell>
          <cell r="L8391" t="str">
            <v>484.67</v>
          </cell>
        </row>
        <row r="8392">
          <cell r="J8392" t="str">
            <v>EBK9900000224</v>
          </cell>
          <cell r="K8392">
            <v>2010</v>
          </cell>
          <cell r="L8392" t="str">
            <v>484.67</v>
          </cell>
        </row>
        <row r="8393">
          <cell r="J8393" t="str">
            <v>EBK9900000225</v>
          </cell>
          <cell r="K8393">
            <v>2010</v>
          </cell>
          <cell r="L8393" t="str">
            <v>484.67</v>
          </cell>
        </row>
        <row r="8394">
          <cell r="J8394" t="str">
            <v>EBK9900000228</v>
          </cell>
          <cell r="K8394">
            <v>2010</v>
          </cell>
          <cell r="L8394" t="str">
            <v>484.67</v>
          </cell>
        </row>
        <row r="8395">
          <cell r="J8395" t="str">
            <v>EBK9900000234</v>
          </cell>
          <cell r="K8395">
            <v>2010</v>
          </cell>
          <cell r="L8395" t="str">
            <v>484.6</v>
          </cell>
        </row>
        <row r="8396">
          <cell r="J8396" t="str">
            <v>EBK9900000235</v>
          </cell>
          <cell r="K8396">
            <v>2010</v>
          </cell>
          <cell r="L8396" t="str">
            <v>484.5</v>
          </cell>
        </row>
        <row r="8397">
          <cell r="J8397" t="str">
            <v>EBK9900000236</v>
          </cell>
          <cell r="K8397">
            <v>2010</v>
          </cell>
          <cell r="L8397" t="str">
            <v>484.6</v>
          </cell>
        </row>
        <row r="8398">
          <cell r="J8398" t="str">
            <v>EBK9900000237</v>
          </cell>
          <cell r="K8398">
            <v>2010</v>
          </cell>
          <cell r="L8398" t="str">
            <v>484.6</v>
          </cell>
        </row>
        <row r="8399">
          <cell r="J8399" t="str">
            <v>EBK9900000239</v>
          </cell>
          <cell r="K8399">
            <v>2010</v>
          </cell>
          <cell r="L8399" t="str">
            <v>484.6</v>
          </cell>
        </row>
        <row r="8400">
          <cell r="J8400" t="str">
            <v>EBK9900000240</v>
          </cell>
          <cell r="K8400">
            <v>2010</v>
          </cell>
          <cell r="L8400" t="str">
            <v>484.67</v>
          </cell>
        </row>
        <row r="8401">
          <cell r="J8401" t="str">
            <v>9789575814496</v>
          </cell>
          <cell r="K8401">
            <v>2010</v>
          </cell>
          <cell r="L8401" t="str">
            <v>484.6</v>
          </cell>
        </row>
        <row r="8402">
          <cell r="J8402" t="str">
            <v>9789575814502</v>
          </cell>
          <cell r="K8402">
            <v>2010</v>
          </cell>
          <cell r="L8402" t="str">
            <v>484.5</v>
          </cell>
        </row>
        <row r="8403">
          <cell r="J8403" t="str">
            <v>9789575814519</v>
          </cell>
          <cell r="K8403">
            <v>2010</v>
          </cell>
          <cell r="L8403" t="str">
            <v>400.15</v>
          </cell>
        </row>
        <row r="8404">
          <cell r="J8404" t="str">
            <v>9789575814533</v>
          </cell>
          <cell r="K8404">
            <v>2010</v>
          </cell>
          <cell r="L8404" t="str">
            <v>484.6</v>
          </cell>
        </row>
        <row r="8405">
          <cell r="J8405" t="str">
            <v>9789575814526</v>
          </cell>
          <cell r="K8405">
            <v>2010</v>
          </cell>
          <cell r="L8405" t="str">
            <v>484.6</v>
          </cell>
        </row>
        <row r="8406">
          <cell r="J8406" t="str">
            <v>9789575814540</v>
          </cell>
          <cell r="K8406">
            <v>2010</v>
          </cell>
          <cell r="L8406" t="str">
            <v>484.6</v>
          </cell>
        </row>
        <row r="8407">
          <cell r="J8407" t="str">
            <v>9789575814557</v>
          </cell>
          <cell r="K8407">
            <v>2010</v>
          </cell>
          <cell r="L8407" t="str">
            <v>484.5</v>
          </cell>
        </row>
        <row r="8408">
          <cell r="J8408" t="str">
            <v>9789575814571</v>
          </cell>
          <cell r="K8408">
            <v>2010</v>
          </cell>
          <cell r="L8408" t="str">
            <v>484.55</v>
          </cell>
        </row>
        <row r="8409">
          <cell r="J8409" t="str">
            <v>9789575814472</v>
          </cell>
          <cell r="K8409">
            <v>2010</v>
          </cell>
          <cell r="L8409" t="str">
            <v>484.67</v>
          </cell>
        </row>
        <row r="8410">
          <cell r="J8410" t="str">
            <v>9789575814564</v>
          </cell>
          <cell r="K8410">
            <v>2010</v>
          </cell>
          <cell r="L8410" t="str">
            <v>484.67</v>
          </cell>
        </row>
        <row r="8411">
          <cell r="J8411" t="str">
            <v>9789575814489</v>
          </cell>
          <cell r="K8411">
            <v>2010</v>
          </cell>
          <cell r="L8411" t="str">
            <v>484.67</v>
          </cell>
        </row>
        <row r="8412">
          <cell r="J8412" t="str">
            <v>9789575814342</v>
          </cell>
          <cell r="K8412">
            <v>2010</v>
          </cell>
          <cell r="L8412" t="str">
            <v>471.5028</v>
          </cell>
        </row>
        <row r="8413">
          <cell r="J8413" t="str">
            <v>9789575814335</v>
          </cell>
          <cell r="K8413">
            <v>2010</v>
          </cell>
          <cell r="L8413" t="str">
            <v>484.6058</v>
          </cell>
        </row>
        <row r="8414">
          <cell r="J8414" t="str">
            <v>9789575814366</v>
          </cell>
          <cell r="K8414">
            <v>2010</v>
          </cell>
          <cell r="L8414" t="str">
            <v>484.6</v>
          </cell>
        </row>
        <row r="8415">
          <cell r="J8415" t="str">
            <v>9789575814021</v>
          </cell>
          <cell r="K8415">
            <v>2010</v>
          </cell>
          <cell r="L8415" t="str">
            <v>555</v>
          </cell>
        </row>
        <row r="8416">
          <cell r="J8416" t="str">
            <v>9789575814328</v>
          </cell>
          <cell r="K8416">
            <v>2010</v>
          </cell>
          <cell r="L8416" t="str">
            <v>484.6</v>
          </cell>
        </row>
        <row r="8417">
          <cell r="J8417" t="str">
            <v>9789868607903</v>
          </cell>
          <cell r="K8417">
            <v>2010</v>
          </cell>
          <cell r="L8417" t="str">
            <v>078</v>
          </cell>
        </row>
        <row r="8418">
          <cell r="J8418" t="str">
            <v>9789868607910</v>
          </cell>
          <cell r="K8418">
            <v>2010</v>
          </cell>
          <cell r="L8418" t="str">
            <v>078</v>
          </cell>
        </row>
        <row r="8419">
          <cell r="J8419" t="str">
            <v>9789866725852</v>
          </cell>
          <cell r="K8419">
            <v>2010</v>
          </cell>
          <cell r="L8419" t="str">
            <v>947.41</v>
          </cell>
        </row>
        <row r="8420">
          <cell r="J8420" t="str">
            <v>9789866725937</v>
          </cell>
          <cell r="K8420">
            <v>2010</v>
          </cell>
          <cell r="L8420" t="str">
            <v>859.6</v>
          </cell>
        </row>
        <row r="8421">
          <cell r="J8421" t="str">
            <v>9789866725760</v>
          </cell>
          <cell r="K8421">
            <v>2010</v>
          </cell>
          <cell r="L8421" t="str">
            <v>859.6</v>
          </cell>
        </row>
        <row r="8422">
          <cell r="J8422" t="str">
            <v>9789866725715</v>
          </cell>
          <cell r="K8422">
            <v>2010</v>
          </cell>
          <cell r="L8422" t="str">
            <v>859.6</v>
          </cell>
        </row>
        <row r="8423">
          <cell r="J8423" t="str">
            <v>9789866725845</v>
          </cell>
          <cell r="K8423">
            <v>2010</v>
          </cell>
          <cell r="L8423" t="str">
            <v>859.6</v>
          </cell>
        </row>
        <row r="8424">
          <cell r="J8424" t="str">
            <v>9789866725951</v>
          </cell>
          <cell r="K8424">
            <v>2010</v>
          </cell>
          <cell r="L8424" t="str">
            <v>859.6</v>
          </cell>
        </row>
        <row r="8425">
          <cell r="J8425" t="str">
            <v>9789866725692</v>
          </cell>
          <cell r="K8425">
            <v>2010</v>
          </cell>
          <cell r="L8425" t="str">
            <v>857.7</v>
          </cell>
        </row>
        <row r="8426">
          <cell r="J8426" t="str">
            <v>9789866725821</v>
          </cell>
          <cell r="K8426">
            <v>2010</v>
          </cell>
          <cell r="L8426" t="str">
            <v>859.6</v>
          </cell>
        </row>
        <row r="8427">
          <cell r="J8427" t="str">
            <v>9789866725814</v>
          </cell>
          <cell r="K8427">
            <v>2010</v>
          </cell>
          <cell r="L8427" t="str">
            <v>859.6</v>
          </cell>
        </row>
        <row r="8428">
          <cell r="J8428" t="str">
            <v>9789866725746</v>
          </cell>
          <cell r="K8428">
            <v>2010</v>
          </cell>
          <cell r="L8428" t="str">
            <v>859.6</v>
          </cell>
        </row>
        <row r="8429">
          <cell r="J8429" t="str">
            <v>9789866725838</v>
          </cell>
          <cell r="K8429">
            <v>2010</v>
          </cell>
          <cell r="L8429" t="str">
            <v>859.6</v>
          </cell>
        </row>
        <row r="8430">
          <cell r="J8430" t="str">
            <v>9789866725920</v>
          </cell>
          <cell r="K8430">
            <v>2010</v>
          </cell>
          <cell r="L8430" t="str">
            <v>859.6</v>
          </cell>
        </row>
        <row r="8431">
          <cell r="J8431" t="str">
            <v>9789866725777</v>
          </cell>
          <cell r="K8431">
            <v>2010</v>
          </cell>
          <cell r="L8431" t="str">
            <v>859.6</v>
          </cell>
        </row>
        <row r="8432">
          <cell r="J8432" t="str">
            <v>9789866725784</v>
          </cell>
          <cell r="K8432">
            <v>2010</v>
          </cell>
          <cell r="L8432" t="str">
            <v>859.6</v>
          </cell>
        </row>
        <row r="8433">
          <cell r="J8433" t="str">
            <v>9789866342172</v>
          </cell>
          <cell r="K8433">
            <v>2010</v>
          </cell>
          <cell r="L8433" t="str">
            <v>859.6</v>
          </cell>
        </row>
        <row r="8434">
          <cell r="J8434" t="str">
            <v>9789866342363</v>
          </cell>
          <cell r="K8434">
            <v>2010</v>
          </cell>
          <cell r="L8434" t="str">
            <v>859.6</v>
          </cell>
        </row>
        <row r="8435">
          <cell r="J8435" t="str">
            <v>9789866342431</v>
          </cell>
          <cell r="K8435">
            <v>2010</v>
          </cell>
          <cell r="L8435" t="str">
            <v>859.6</v>
          </cell>
        </row>
        <row r="8436">
          <cell r="J8436" t="str">
            <v>9789866342356</v>
          </cell>
          <cell r="K8436">
            <v>2010</v>
          </cell>
          <cell r="L8436" t="str">
            <v>859.6</v>
          </cell>
        </row>
        <row r="8437">
          <cell r="J8437" t="str">
            <v>9789866342271</v>
          </cell>
          <cell r="K8437">
            <v>2010</v>
          </cell>
          <cell r="L8437" t="str">
            <v>859.6</v>
          </cell>
        </row>
        <row r="8438">
          <cell r="J8438" t="str">
            <v>9789866342141</v>
          </cell>
          <cell r="K8438">
            <v>2010</v>
          </cell>
          <cell r="L8438" t="str">
            <v>947.41</v>
          </cell>
        </row>
        <row r="8439">
          <cell r="J8439" t="str">
            <v>9789866342264</v>
          </cell>
          <cell r="K8439">
            <v>2010</v>
          </cell>
          <cell r="L8439" t="str">
            <v>527.47</v>
          </cell>
        </row>
        <row r="8440">
          <cell r="J8440" t="str">
            <v>9789866342240</v>
          </cell>
          <cell r="K8440">
            <v>2010</v>
          </cell>
          <cell r="L8440" t="str">
            <v>859.6</v>
          </cell>
        </row>
        <row r="8441">
          <cell r="J8441" t="str">
            <v>9789866342455</v>
          </cell>
          <cell r="K8441">
            <v>2010</v>
          </cell>
          <cell r="L8441" t="str">
            <v>528.2</v>
          </cell>
        </row>
        <row r="8442">
          <cell r="J8442" t="str">
            <v>9789868586628</v>
          </cell>
          <cell r="K8442">
            <v>2010</v>
          </cell>
          <cell r="L8442" t="str">
            <v>563</v>
          </cell>
        </row>
        <row r="8443">
          <cell r="J8443" t="str">
            <v>9789868475076</v>
          </cell>
          <cell r="K8443">
            <v>2010</v>
          </cell>
          <cell r="L8443" t="str">
            <v>176.56</v>
          </cell>
        </row>
        <row r="8444">
          <cell r="J8444" t="str">
            <v>9789868586659</v>
          </cell>
          <cell r="K8444">
            <v>2010</v>
          </cell>
          <cell r="L8444" t="str">
            <v>783.3886</v>
          </cell>
        </row>
        <row r="8445">
          <cell r="J8445" t="str">
            <v>9578369662</v>
          </cell>
          <cell r="K8445">
            <v>2010</v>
          </cell>
          <cell r="L8445" t="str">
            <v>782.886</v>
          </cell>
        </row>
        <row r="8446">
          <cell r="J8446" t="str">
            <v>9789868194892</v>
          </cell>
          <cell r="K8446">
            <v>2010</v>
          </cell>
          <cell r="L8446" t="str">
            <v>528.21</v>
          </cell>
        </row>
        <row r="8447">
          <cell r="J8447" t="str">
            <v>9789868328105</v>
          </cell>
          <cell r="K8447">
            <v>2010</v>
          </cell>
          <cell r="L8447" t="str">
            <v>528.21</v>
          </cell>
        </row>
        <row r="8448">
          <cell r="J8448" t="str">
            <v>9789868328112</v>
          </cell>
          <cell r="K8448">
            <v>2010</v>
          </cell>
          <cell r="L8448" t="str">
            <v>528.21</v>
          </cell>
        </row>
        <row r="8449">
          <cell r="J8449" t="str">
            <v>9789868328129</v>
          </cell>
          <cell r="K8449">
            <v>2010</v>
          </cell>
          <cell r="L8449" t="str">
            <v>528.21</v>
          </cell>
        </row>
        <row r="8450">
          <cell r="J8450" t="str">
            <v>9789868328136</v>
          </cell>
          <cell r="K8450">
            <v>2010</v>
          </cell>
          <cell r="L8450" t="str">
            <v>528.21</v>
          </cell>
        </row>
        <row r="8451">
          <cell r="J8451" t="str">
            <v>9789866439216</v>
          </cell>
          <cell r="K8451">
            <v>2010</v>
          </cell>
          <cell r="L8451" t="str">
            <v>859.6</v>
          </cell>
        </row>
        <row r="8452">
          <cell r="J8452" t="str">
            <v>9789866439254</v>
          </cell>
          <cell r="K8452">
            <v>2010</v>
          </cell>
          <cell r="L8452" t="str">
            <v>859.6</v>
          </cell>
        </row>
        <row r="8453">
          <cell r="J8453" t="str">
            <v>9789866439261</v>
          </cell>
          <cell r="K8453">
            <v>2010</v>
          </cell>
          <cell r="L8453" t="str">
            <v>859.6</v>
          </cell>
        </row>
        <row r="8454">
          <cell r="J8454" t="str">
            <v>9789866439292</v>
          </cell>
          <cell r="K8454">
            <v>2010</v>
          </cell>
          <cell r="L8454" t="str">
            <v>859.6</v>
          </cell>
        </row>
        <row r="8455">
          <cell r="J8455" t="str">
            <v>9789866439315</v>
          </cell>
          <cell r="K8455">
            <v>2010</v>
          </cell>
          <cell r="L8455" t="str">
            <v>859.6</v>
          </cell>
        </row>
        <row r="8456">
          <cell r="J8456" t="str">
            <v>9789866439322</v>
          </cell>
          <cell r="K8456">
            <v>2010</v>
          </cell>
          <cell r="L8456" t="str">
            <v>859.6</v>
          </cell>
        </row>
        <row r="8457">
          <cell r="J8457" t="str">
            <v>9789866439339</v>
          </cell>
          <cell r="K8457">
            <v>2010</v>
          </cell>
          <cell r="L8457" t="str">
            <v>859.6</v>
          </cell>
        </row>
        <row r="8458">
          <cell r="J8458" t="str">
            <v>9789866439360</v>
          </cell>
          <cell r="K8458">
            <v>2010</v>
          </cell>
          <cell r="L8458" t="str">
            <v>859.6</v>
          </cell>
        </row>
        <row r="8459">
          <cell r="J8459" t="str">
            <v>9789866439391</v>
          </cell>
          <cell r="K8459">
            <v>2010</v>
          </cell>
          <cell r="L8459" t="str">
            <v>859.6</v>
          </cell>
        </row>
        <row r="8460">
          <cell r="J8460" t="str">
            <v>9789866439421</v>
          </cell>
          <cell r="K8460">
            <v>2010</v>
          </cell>
          <cell r="L8460" t="str">
            <v>859.6</v>
          </cell>
        </row>
        <row r="8461">
          <cell r="J8461" t="str">
            <v>9789866439445</v>
          </cell>
          <cell r="K8461">
            <v>2010</v>
          </cell>
          <cell r="L8461" t="str">
            <v>859.6</v>
          </cell>
        </row>
        <row r="8462">
          <cell r="J8462" t="str">
            <v>9789866439377</v>
          </cell>
          <cell r="K8462">
            <v>2010</v>
          </cell>
          <cell r="L8462" t="str">
            <v>859.6</v>
          </cell>
        </row>
        <row r="8463">
          <cell r="J8463" t="str">
            <v>9789866439414</v>
          </cell>
          <cell r="K8463">
            <v>2010</v>
          </cell>
          <cell r="L8463" t="str">
            <v>859.6</v>
          </cell>
        </row>
        <row r="8464">
          <cell r="J8464" t="str">
            <v>9789866439438</v>
          </cell>
          <cell r="K8464">
            <v>2010</v>
          </cell>
          <cell r="L8464" t="str">
            <v>859.6</v>
          </cell>
        </row>
        <row r="8465">
          <cell r="J8465" t="str">
            <v>9789866439353</v>
          </cell>
          <cell r="K8465">
            <v>2010</v>
          </cell>
          <cell r="L8465" t="str">
            <v>859.6</v>
          </cell>
        </row>
        <row r="8466">
          <cell r="J8466" t="str">
            <v>9789866439407</v>
          </cell>
          <cell r="K8466">
            <v>2010</v>
          </cell>
          <cell r="L8466" t="str">
            <v>859.6</v>
          </cell>
        </row>
        <row r="8467">
          <cell r="J8467" t="str">
            <v>9789866972898</v>
          </cell>
          <cell r="K8467">
            <v>2010</v>
          </cell>
          <cell r="L8467" t="str">
            <v>544.37</v>
          </cell>
        </row>
        <row r="8468">
          <cell r="J8468" t="str">
            <v>9789866972942</v>
          </cell>
          <cell r="K8468">
            <v>2010</v>
          </cell>
          <cell r="L8468" t="str">
            <v>179.6</v>
          </cell>
        </row>
        <row r="8469">
          <cell r="J8469" t="str">
            <v>9789866972911</v>
          </cell>
          <cell r="K8469">
            <v>2010</v>
          </cell>
          <cell r="L8469" t="str">
            <v>544.142</v>
          </cell>
        </row>
        <row r="8470">
          <cell r="J8470" t="str">
            <v>9789866972829</v>
          </cell>
          <cell r="K8470">
            <v>2010</v>
          </cell>
          <cell r="L8470" t="str">
            <v>224.515</v>
          </cell>
        </row>
        <row r="8471">
          <cell r="J8471" t="str">
            <v>9789866972812</v>
          </cell>
          <cell r="K8471">
            <v>2010</v>
          </cell>
          <cell r="L8471" t="str">
            <v>173.7</v>
          </cell>
        </row>
        <row r="8472">
          <cell r="J8472" t="str">
            <v>9789866972881</v>
          </cell>
          <cell r="K8472">
            <v>2010</v>
          </cell>
          <cell r="L8472" t="str">
            <v>173.7</v>
          </cell>
        </row>
        <row r="8473">
          <cell r="J8473" t="str">
            <v>9789866972805</v>
          </cell>
          <cell r="K8473">
            <v>2010</v>
          </cell>
          <cell r="L8473" t="str">
            <v>177.2</v>
          </cell>
        </row>
        <row r="8474">
          <cell r="J8474" t="str">
            <v>9789866972904</v>
          </cell>
          <cell r="K8474">
            <v>2010</v>
          </cell>
          <cell r="L8474" t="str">
            <v>544.143</v>
          </cell>
        </row>
        <row r="8475">
          <cell r="J8475" t="str">
            <v>9789866145032</v>
          </cell>
          <cell r="K8475">
            <v>2010</v>
          </cell>
          <cell r="L8475" t="str">
            <v>192.1</v>
          </cell>
        </row>
        <row r="8476">
          <cell r="J8476" t="str">
            <v>9789866972928</v>
          </cell>
          <cell r="K8476">
            <v>2010</v>
          </cell>
          <cell r="L8476" t="str">
            <v>429</v>
          </cell>
        </row>
        <row r="8477">
          <cell r="J8477" t="str">
            <v>9789866972874</v>
          </cell>
          <cell r="K8477">
            <v>2010</v>
          </cell>
          <cell r="L8477" t="str">
            <v>224.151</v>
          </cell>
        </row>
        <row r="8478">
          <cell r="J8478" t="str">
            <v>9789866439209</v>
          </cell>
          <cell r="K8478">
            <v>2010</v>
          </cell>
          <cell r="L8478" t="str">
            <v>630</v>
          </cell>
        </row>
        <row r="8479">
          <cell r="J8479" t="str">
            <v>9789866439230</v>
          </cell>
          <cell r="K8479">
            <v>2010</v>
          </cell>
          <cell r="L8479" t="str">
            <v>713</v>
          </cell>
        </row>
        <row r="8480">
          <cell r="J8480" t="str">
            <v>9789866439247</v>
          </cell>
          <cell r="K8480">
            <v>2010</v>
          </cell>
          <cell r="L8480" t="str">
            <v>191.9</v>
          </cell>
        </row>
        <row r="8481">
          <cell r="J8481" t="str">
            <v>9789866439308</v>
          </cell>
          <cell r="K8481">
            <v>2010</v>
          </cell>
          <cell r="L8481" t="str">
            <v>191.9</v>
          </cell>
        </row>
        <row r="8482">
          <cell r="J8482" t="str">
            <v>9789866439223</v>
          </cell>
          <cell r="K8482">
            <v>2010</v>
          </cell>
          <cell r="L8482" t="str">
            <v>192.1</v>
          </cell>
        </row>
        <row r="8483">
          <cell r="J8483" t="str">
            <v>9789866906770</v>
          </cell>
          <cell r="K8483">
            <v>2010</v>
          </cell>
          <cell r="L8483" t="str">
            <v>177.2</v>
          </cell>
        </row>
        <row r="8484">
          <cell r="J8484" t="str">
            <v>9789866906824</v>
          </cell>
          <cell r="K8484">
            <v>2010</v>
          </cell>
          <cell r="L8484" t="str">
            <v>494.35</v>
          </cell>
        </row>
        <row r="8485">
          <cell r="J8485" t="str">
            <v>9789866906817</v>
          </cell>
          <cell r="K8485">
            <v>2010</v>
          </cell>
          <cell r="L8485" t="str">
            <v>494.1</v>
          </cell>
        </row>
        <row r="8486">
          <cell r="J8486" t="str">
            <v>9789866906671</v>
          </cell>
          <cell r="K8486">
            <v>2010</v>
          </cell>
          <cell r="L8486" t="str">
            <v>191.9</v>
          </cell>
        </row>
        <row r="8487">
          <cell r="J8487" t="str">
            <v>9789866906879</v>
          </cell>
          <cell r="K8487">
            <v>2010</v>
          </cell>
          <cell r="L8487" t="str">
            <v>177</v>
          </cell>
        </row>
        <row r="8488">
          <cell r="J8488" t="str">
            <v>9789866906688</v>
          </cell>
          <cell r="K8488">
            <v>2010</v>
          </cell>
          <cell r="L8488" t="str">
            <v>496.5</v>
          </cell>
        </row>
        <row r="8489">
          <cell r="J8489" t="str">
            <v>9789866906725</v>
          </cell>
          <cell r="K8489">
            <v>2010</v>
          </cell>
          <cell r="L8489" t="str">
            <v>177.2</v>
          </cell>
        </row>
        <row r="8490">
          <cell r="J8490" t="str">
            <v>9789866906800</v>
          </cell>
          <cell r="K8490">
            <v>2010</v>
          </cell>
          <cell r="L8490" t="str">
            <v>494.35</v>
          </cell>
        </row>
        <row r="8491">
          <cell r="J8491" t="str">
            <v>9789866906695</v>
          </cell>
          <cell r="K8491">
            <v>2010</v>
          </cell>
          <cell r="L8491" t="str">
            <v>997</v>
          </cell>
        </row>
        <row r="8492">
          <cell r="J8492" t="str">
            <v>9789866906718</v>
          </cell>
          <cell r="K8492">
            <v>2010</v>
          </cell>
          <cell r="L8492" t="str">
            <v>496.5</v>
          </cell>
        </row>
        <row r="8493">
          <cell r="J8493" t="str">
            <v>9789866906732</v>
          </cell>
          <cell r="K8493">
            <v>2010</v>
          </cell>
          <cell r="L8493" t="str">
            <v>563</v>
          </cell>
        </row>
        <row r="8494">
          <cell r="J8494" t="str">
            <v>9789866906701</v>
          </cell>
          <cell r="K8494">
            <v>2010</v>
          </cell>
          <cell r="L8494" t="str">
            <v>997</v>
          </cell>
        </row>
        <row r="8495">
          <cell r="J8495" t="str">
            <v>9789866906862</v>
          </cell>
          <cell r="K8495">
            <v>2010</v>
          </cell>
          <cell r="L8495" t="str">
            <v>997</v>
          </cell>
        </row>
        <row r="8496">
          <cell r="J8496" t="str">
            <v>9789866906794</v>
          </cell>
          <cell r="K8496">
            <v>2010</v>
          </cell>
          <cell r="L8496" t="str">
            <v>997.6</v>
          </cell>
        </row>
        <row r="8497">
          <cell r="J8497" t="str">
            <v>9789866906787</v>
          </cell>
          <cell r="K8497">
            <v>2010</v>
          </cell>
          <cell r="L8497" t="str">
            <v>177.3</v>
          </cell>
        </row>
        <row r="8498">
          <cell r="J8498" t="str">
            <v>9789866906749</v>
          </cell>
          <cell r="K8498">
            <v>2010</v>
          </cell>
          <cell r="L8498" t="str">
            <v>855</v>
          </cell>
        </row>
        <row r="8499">
          <cell r="J8499" t="str">
            <v>9789866906640</v>
          </cell>
          <cell r="K8499">
            <v>2010</v>
          </cell>
          <cell r="L8499" t="str">
            <v>997</v>
          </cell>
        </row>
        <row r="8500">
          <cell r="J8500" t="str">
            <v>9789866906664</v>
          </cell>
          <cell r="K8500">
            <v>2010</v>
          </cell>
          <cell r="L8500" t="str">
            <v>997</v>
          </cell>
        </row>
        <row r="8501">
          <cell r="J8501" t="str">
            <v>9789866282126</v>
          </cell>
          <cell r="K8501">
            <v>2010</v>
          </cell>
          <cell r="L8501" t="str">
            <v>805.188</v>
          </cell>
        </row>
        <row r="8502">
          <cell r="J8502" t="str">
            <v>9789867041975</v>
          </cell>
          <cell r="K8502">
            <v>2010</v>
          </cell>
          <cell r="L8502" t="str">
            <v>805.169</v>
          </cell>
        </row>
        <row r="8503">
          <cell r="J8503" t="str">
            <v>9789866282119</v>
          </cell>
          <cell r="K8503">
            <v>2010</v>
          </cell>
          <cell r="L8503" t="str">
            <v>803.16</v>
          </cell>
        </row>
        <row r="8504">
          <cell r="J8504" t="str">
            <v>9789866282027</v>
          </cell>
          <cell r="K8504">
            <v>2010</v>
          </cell>
          <cell r="L8504" t="str">
            <v>528.2</v>
          </cell>
        </row>
        <row r="8505">
          <cell r="J8505" t="str">
            <v>9789866282072</v>
          </cell>
          <cell r="K8505">
            <v>2010</v>
          </cell>
          <cell r="L8505" t="str">
            <v>803.169</v>
          </cell>
        </row>
        <row r="8506">
          <cell r="J8506" t="str">
            <v>9789866282164</v>
          </cell>
          <cell r="K8506">
            <v>2010</v>
          </cell>
          <cell r="L8506" t="str">
            <v>805.188</v>
          </cell>
        </row>
        <row r="8507">
          <cell r="J8507" t="str">
            <v>9789866282058</v>
          </cell>
          <cell r="K8507">
            <v>2010</v>
          </cell>
          <cell r="L8507" t="str">
            <v>805.188</v>
          </cell>
        </row>
        <row r="8508">
          <cell r="J8508" t="str">
            <v>9789866282171</v>
          </cell>
          <cell r="K8508">
            <v>2010</v>
          </cell>
          <cell r="L8508" t="str">
            <v>803.16</v>
          </cell>
        </row>
        <row r="8509">
          <cell r="J8509" t="str">
            <v>9789866282034</v>
          </cell>
          <cell r="K8509">
            <v>2010</v>
          </cell>
          <cell r="L8509" t="str">
            <v>803.1134</v>
          </cell>
        </row>
        <row r="8510">
          <cell r="J8510" t="str">
            <v>9789866282102</v>
          </cell>
          <cell r="K8510">
            <v>2010</v>
          </cell>
          <cell r="L8510" t="str">
            <v>805.188</v>
          </cell>
        </row>
        <row r="8511">
          <cell r="J8511" t="str">
            <v>9789866282249</v>
          </cell>
          <cell r="K8511">
            <v>2010</v>
          </cell>
          <cell r="L8511" t="str">
            <v>805.188</v>
          </cell>
        </row>
        <row r="8512">
          <cell r="J8512" t="str">
            <v>9789866282133</v>
          </cell>
          <cell r="K8512">
            <v>2010</v>
          </cell>
          <cell r="L8512" t="str">
            <v>803.179</v>
          </cell>
        </row>
        <row r="8513">
          <cell r="J8513" t="str">
            <v>9789867041951</v>
          </cell>
          <cell r="K8513">
            <v>2010</v>
          </cell>
          <cell r="L8513" t="str">
            <v>803.188</v>
          </cell>
        </row>
        <row r="8514">
          <cell r="J8514" t="str">
            <v>9789866282225</v>
          </cell>
          <cell r="K8514">
            <v>2010</v>
          </cell>
          <cell r="L8514" t="str">
            <v>805.188</v>
          </cell>
        </row>
        <row r="8515">
          <cell r="J8515" t="str">
            <v>9789866282089</v>
          </cell>
          <cell r="K8515">
            <v>2010</v>
          </cell>
          <cell r="L8515" t="str">
            <v>805.12</v>
          </cell>
        </row>
        <row r="8516">
          <cell r="J8516" t="str">
            <v>9789866282010</v>
          </cell>
          <cell r="K8516">
            <v>2010</v>
          </cell>
          <cell r="L8516" t="str">
            <v>803.12</v>
          </cell>
        </row>
        <row r="8517">
          <cell r="J8517" t="str">
            <v>9789866282232</v>
          </cell>
          <cell r="K8517">
            <v>2010</v>
          </cell>
          <cell r="L8517" t="str">
            <v>803.188</v>
          </cell>
        </row>
        <row r="8518">
          <cell r="J8518" t="str">
            <v>9789866282201</v>
          </cell>
          <cell r="K8518">
            <v>2010</v>
          </cell>
          <cell r="L8518" t="str">
            <v>805.12</v>
          </cell>
        </row>
        <row r="8519">
          <cell r="J8519" t="str">
            <v>9789866282188</v>
          </cell>
          <cell r="K8519">
            <v>2010</v>
          </cell>
          <cell r="L8519" t="str">
            <v>805.169</v>
          </cell>
        </row>
        <row r="8520">
          <cell r="J8520" t="str">
            <v>9789866282096</v>
          </cell>
          <cell r="K8520">
            <v>2010</v>
          </cell>
          <cell r="L8520" t="str">
            <v>803.12</v>
          </cell>
        </row>
        <row r="8521">
          <cell r="J8521" t="str">
            <v>9789867041968</v>
          </cell>
          <cell r="K8521">
            <v>2010</v>
          </cell>
          <cell r="L8521" t="str">
            <v>803.188</v>
          </cell>
        </row>
        <row r="8522">
          <cell r="J8522" t="str">
            <v>9789867041982</v>
          </cell>
          <cell r="K8522">
            <v>2010</v>
          </cell>
          <cell r="L8522" t="str">
            <v>805.188</v>
          </cell>
        </row>
        <row r="8523">
          <cell r="J8523" t="str">
            <v>9789866282218</v>
          </cell>
          <cell r="K8523">
            <v>2010</v>
          </cell>
          <cell r="L8523" t="str">
            <v>803.169</v>
          </cell>
        </row>
        <row r="8524">
          <cell r="J8524" t="str">
            <v>9789866282157</v>
          </cell>
          <cell r="K8524">
            <v>2010</v>
          </cell>
          <cell r="L8524" t="str">
            <v>803.12</v>
          </cell>
        </row>
        <row r="8525">
          <cell r="J8525" t="str">
            <v>9789866282041</v>
          </cell>
          <cell r="K8525">
            <v>2010</v>
          </cell>
          <cell r="L8525" t="str">
            <v>803.18</v>
          </cell>
        </row>
        <row r="8526">
          <cell r="J8526" t="str">
            <v>9789866972751</v>
          </cell>
          <cell r="K8526">
            <v>2010</v>
          </cell>
          <cell r="L8526" t="str">
            <v>544.142</v>
          </cell>
        </row>
        <row r="8527">
          <cell r="J8527" t="str">
            <v>9789866972768</v>
          </cell>
          <cell r="K8527">
            <v>2010</v>
          </cell>
          <cell r="L8527" t="str">
            <v>544.143</v>
          </cell>
        </row>
        <row r="8528">
          <cell r="J8528" t="str">
            <v>9789866439179</v>
          </cell>
          <cell r="K8528">
            <v>2010</v>
          </cell>
          <cell r="L8528" t="str">
            <v>859.6</v>
          </cell>
        </row>
        <row r="8529">
          <cell r="J8529" t="str">
            <v>9789866282140</v>
          </cell>
          <cell r="K8529">
            <v>2010</v>
          </cell>
          <cell r="L8529" t="str">
            <v>191.9</v>
          </cell>
        </row>
        <row r="8530">
          <cell r="J8530" t="str">
            <v>9789866972935</v>
          </cell>
          <cell r="K8530">
            <v>2010</v>
          </cell>
          <cell r="L8530" t="str">
            <v>191.9</v>
          </cell>
        </row>
        <row r="8531">
          <cell r="J8531" t="str">
            <v>9789866972850</v>
          </cell>
          <cell r="K8531">
            <v>2010</v>
          </cell>
          <cell r="L8531" t="str">
            <v>192.14</v>
          </cell>
        </row>
        <row r="8532">
          <cell r="J8532" t="str">
            <v>9789866145018</v>
          </cell>
          <cell r="K8532">
            <v>2010</v>
          </cell>
          <cell r="L8532" t="str">
            <v>192.1</v>
          </cell>
        </row>
        <row r="8533">
          <cell r="J8533" t="str">
            <v>9789866972973</v>
          </cell>
          <cell r="K8533">
            <v>2010</v>
          </cell>
          <cell r="L8533" t="str">
            <v>192.15</v>
          </cell>
        </row>
        <row r="8534">
          <cell r="J8534" t="str">
            <v>9789866439285</v>
          </cell>
          <cell r="K8534">
            <v>2010</v>
          </cell>
          <cell r="L8534" t="str">
            <v>192.1</v>
          </cell>
        </row>
        <row r="8535">
          <cell r="J8535" t="str">
            <v>9789866906848</v>
          </cell>
          <cell r="K8535">
            <v>2010</v>
          </cell>
          <cell r="L8535" t="str">
            <v>177</v>
          </cell>
        </row>
        <row r="8536">
          <cell r="J8536" t="str">
            <v>9789868612655</v>
          </cell>
          <cell r="K8536">
            <v>2010</v>
          </cell>
          <cell r="L8536" t="str">
            <v>177.2</v>
          </cell>
        </row>
        <row r="8537">
          <cell r="J8537" t="str">
            <v>9789868612617</v>
          </cell>
          <cell r="K8537">
            <v>2010</v>
          </cell>
          <cell r="L8537" t="str">
            <v>177.2</v>
          </cell>
        </row>
        <row r="8538">
          <cell r="J8538" t="str">
            <v>9789868612631</v>
          </cell>
          <cell r="K8538">
            <v>2010</v>
          </cell>
          <cell r="L8538" t="str">
            <v>177.2</v>
          </cell>
        </row>
        <row r="8539">
          <cell r="J8539" t="str">
            <v>9789868612662</v>
          </cell>
          <cell r="K8539">
            <v>2010</v>
          </cell>
          <cell r="L8539" t="str">
            <v>544.7</v>
          </cell>
        </row>
        <row r="8540">
          <cell r="J8540" t="str">
            <v>9789868612624</v>
          </cell>
          <cell r="K8540">
            <v>2010</v>
          </cell>
          <cell r="L8540" t="str">
            <v>551.98</v>
          </cell>
        </row>
        <row r="8541">
          <cell r="J8541" t="str">
            <v>9789868612648</v>
          </cell>
          <cell r="K8541">
            <v>2010</v>
          </cell>
          <cell r="L8541" t="str">
            <v>528.2</v>
          </cell>
        </row>
        <row r="8542">
          <cell r="J8542" t="str">
            <v>9789866286148</v>
          </cell>
          <cell r="K8542">
            <v>2010</v>
          </cell>
          <cell r="L8542" t="str">
            <v>802.6207</v>
          </cell>
        </row>
        <row r="8543">
          <cell r="J8543" t="str">
            <v>9789574952526</v>
          </cell>
          <cell r="K8543">
            <v>2010</v>
          </cell>
          <cell r="L8543" t="str">
            <v>496.3</v>
          </cell>
        </row>
        <row r="8544">
          <cell r="J8544" t="str">
            <v>9789574952632</v>
          </cell>
          <cell r="K8544">
            <v>2010</v>
          </cell>
          <cell r="L8544" t="str">
            <v>496.3</v>
          </cell>
        </row>
        <row r="8545">
          <cell r="J8545" t="str">
            <v>9789574962649</v>
          </cell>
          <cell r="K8545">
            <v>2010</v>
          </cell>
          <cell r="L8545" t="str">
            <v>496.3</v>
          </cell>
        </row>
        <row r="8546">
          <cell r="J8546" t="str">
            <v>9789574952519</v>
          </cell>
          <cell r="K8546">
            <v>2010</v>
          </cell>
          <cell r="L8546" t="str">
            <v>496.3</v>
          </cell>
        </row>
        <row r="8547">
          <cell r="J8547" t="str">
            <v>9789574952601</v>
          </cell>
          <cell r="K8547">
            <v>2010</v>
          </cell>
          <cell r="L8547" t="str">
            <v>496.3</v>
          </cell>
        </row>
        <row r="8548">
          <cell r="J8548" t="str">
            <v>9789574952663</v>
          </cell>
          <cell r="K8548">
            <v>2010</v>
          </cell>
          <cell r="L8548" t="str">
            <v>410.1655</v>
          </cell>
        </row>
        <row r="8549">
          <cell r="J8549" t="str">
            <v>9789574952618</v>
          </cell>
          <cell r="K8549">
            <v>2010</v>
          </cell>
          <cell r="L8549" t="str">
            <v>496.3</v>
          </cell>
        </row>
        <row r="8550">
          <cell r="J8550" t="str">
            <v>9789574952625</v>
          </cell>
          <cell r="K8550">
            <v>2010</v>
          </cell>
          <cell r="L8550" t="str">
            <v>558.7</v>
          </cell>
        </row>
        <row r="8551">
          <cell r="J8551" t="str">
            <v>9789574952182</v>
          </cell>
          <cell r="K8551">
            <v>2010</v>
          </cell>
          <cell r="L8551" t="str">
            <v>552.571</v>
          </cell>
        </row>
        <row r="8552">
          <cell r="J8552" t="str">
            <v>9789574952434</v>
          </cell>
          <cell r="K8552">
            <v>2010</v>
          </cell>
          <cell r="L8552" t="str">
            <v>558.554</v>
          </cell>
        </row>
        <row r="8553">
          <cell r="J8553" t="str">
            <v>9789574952441</v>
          </cell>
          <cell r="K8553">
            <v>2010</v>
          </cell>
          <cell r="L8553" t="str">
            <v>558.5393</v>
          </cell>
        </row>
        <row r="8554">
          <cell r="J8554" t="str">
            <v>9789574952557</v>
          </cell>
          <cell r="K8554">
            <v>2010</v>
          </cell>
          <cell r="L8554" t="str">
            <v>558.5393</v>
          </cell>
        </row>
        <row r="8555">
          <cell r="J8555" t="str">
            <v>9789574952564</v>
          </cell>
          <cell r="K8555">
            <v>2010</v>
          </cell>
          <cell r="L8555" t="str">
            <v>558.5393</v>
          </cell>
        </row>
        <row r="8556">
          <cell r="J8556" t="str">
            <v>9789574952571</v>
          </cell>
          <cell r="K8556">
            <v>2010</v>
          </cell>
          <cell r="L8556" t="str">
            <v>558.5393</v>
          </cell>
        </row>
        <row r="8557">
          <cell r="J8557" t="str">
            <v>9789574952588</v>
          </cell>
          <cell r="K8557">
            <v>2010</v>
          </cell>
          <cell r="L8557" t="str">
            <v>552.351</v>
          </cell>
        </row>
        <row r="8558">
          <cell r="J8558" t="str">
            <v>9789574952595</v>
          </cell>
          <cell r="K8558">
            <v>2010</v>
          </cell>
          <cell r="L8558" t="str">
            <v>552.351</v>
          </cell>
        </row>
        <row r="8559">
          <cell r="J8559" t="str">
            <v>9789574952656</v>
          </cell>
          <cell r="K8559">
            <v>2010</v>
          </cell>
          <cell r="L8559" t="str">
            <v>552.351</v>
          </cell>
        </row>
        <row r="8560">
          <cell r="J8560" t="str">
            <v>9789574952427</v>
          </cell>
          <cell r="K8560">
            <v>2010</v>
          </cell>
          <cell r="L8560" t="str">
            <v>490.9933</v>
          </cell>
        </row>
        <row r="8561">
          <cell r="J8561" t="str">
            <v>9789574952175</v>
          </cell>
          <cell r="K8561">
            <v>2010</v>
          </cell>
          <cell r="L8561" t="str">
            <v>555.933</v>
          </cell>
        </row>
        <row r="8562">
          <cell r="J8562" t="str">
            <v>9789868092679</v>
          </cell>
          <cell r="K8562">
            <v>2010</v>
          </cell>
          <cell r="L8562" t="str">
            <v>733.4</v>
          </cell>
        </row>
        <row r="8563">
          <cell r="J8563" t="str">
            <v>9789868092655</v>
          </cell>
          <cell r="K8563">
            <v>2010</v>
          </cell>
          <cell r="L8563" t="str">
            <v>554.9</v>
          </cell>
        </row>
        <row r="8564">
          <cell r="J8564" t="str">
            <v>9789868092662</v>
          </cell>
          <cell r="K8564">
            <v>2010</v>
          </cell>
          <cell r="L8564" t="str">
            <v>558.5207</v>
          </cell>
        </row>
        <row r="8565">
          <cell r="J8565" t="str">
            <v>9789868092686</v>
          </cell>
          <cell r="K8565">
            <v>2010</v>
          </cell>
          <cell r="L8565" t="str">
            <v>552.307</v>
          </cell>
        </row>
        <row r="8566">
          <cell r="J8566" t="str">
            <v>9789868092693</v>
          </cell>
          <cell r="K8566">
            <v>2010</v>
          </cell>
          <cell r="L8566" t="str">
            <v>431.107</v>
          </cell>
        </row>
        <row r="8567">
          <cell r="J8567" t="str">
            <v>9789574612154</v>
          </cell>
          <cell r="K8567">
            <v>2010</v>
          </cell>
          <cell r="L8567" t="str">
            <v>805.17</v>
          </cell>
        </row>
        <row r="8568">
          <cell r="J8568" t="str">
            <v>9789628744381</v>
          </cell>
          <cell r="K8568">
            <v>2010</v>
          </cell>
          <cell r="L8568" t="str">
            <v>525.8211</v>
          </cell>
        </row>
        <row r="8569">
          <cell r="J8569" t="str">
            <v>9789628744336</v>
          </cell>
          <cell r="K8569">
            <v>2010</v>
          </cell>
          <cell r="L8569" t="str">
            <v>782.886</v>
          </cell>
        </row>
        <row r="8570">
          <cell r="J8570" t="str">
            <v>9789628744442</v>
          </cell>
          <cell r="K8570">
            <v>2010</v>
          </cell>
          <cell r="L8570" t="str">
            <v>982.889</v>
          </cell>
        </row>
        <row r="8571">
          <cell r="J8571" t="str">
            <v>9780984610600</v>
          </cell>
          <cell r="K8571">
            <v>2010</v>
          </cell>
          <cell r="L8571" t="str">
            <v>544.76</v>
          </cell>
        </row>
        <row r="8572">
          <cell r="J8572" t="str">
            <v>9780984610662</v>
          </cell>
          <cell r="K8572">
            <v>2010</v>
          </cell>
          <cell r="L8572" t="str">
            <v>782.88</v>
          </cell>
        </row>
        <row r="8573">
          <cell r="J8573" t="str">
            <v>9780984610679</v>
          </cell>
          <cell r="K8573">
            <v>2010</v>
          </cell>
          <cell r="L8573" t="str">
            <v>573.09</v>
          </cell>
        </row>
        <row r="8574">
          <cell r="J8574" t="str">
            <v>9781935981015</v>
          </cell>
          <cell r="K8574">
            <v>2010</v>
          </cell>
          <cell r="L8574" t="str">
            <v>782.18</v>
          </cell>
        </row>
        <row r="8575">
          <cell r="J8575" t="str">
            <v>9789868592704_1</v>
          </cell>
          <cell r="K8575">
            <v>2010</v>
          </cell>
          <cell r="L8575" t="str">
            <v>494</v>
          </cell>
        </row>
        <row r="8576">
          <cell r="J8576" t="str">
            <v>9789868592704_2</v>
          </cell>
          <cell r="K8576">
            <v>2010</v>
          </cell>
          <cell r="L8576" t="str">
            <v>494</v>
          </cell>
        </row>
        <row r="8577">
          <cell r="J8577" t="str">
            <v>9570802189</v>
          </cell>
          <cell r="K8577">
            <v>2010</v>
          </cell>
          <cell r="L8577" t="str">
            <v>857.7</v>
          </cell>
        </row>
        <row r="8578">
          <cell r="J8578" t="str">
            <v>9789868670204</v>
          </cell>
          <cell r="K8578">
            <v>2010</v>
          </cell>
          <cell r="L8578" t="str">
            <v>857.7</v>
          </cell>
        </row>
        <row r="8579">
          <cell r="J8579" t="str">
            <v>9571325252</v>
          </cell>
          <cell r="K8579">
            <v>2010</v>
          </cell>
          <cell r="L8579" t="str">
            <v>857.7</v>
          </cell>
        </row>
        <row r="8580">
          <cell r="J8580" t="str">
            <v>9789868592766</v>
          </cell>
          <cell r="K8580">
            <v>2010</v>
          </cell>
          <cell r="L8580" t="str">
            <v>848.6</v>
          </cell>
        </row>
        <row r="8581">
          <cell r="J8581" t="str">
            <v>9789570802245</v>
          </cell>
          <cell r="K8581">
            <v>2010</v>
          </cell>
          <cell r="L8581" t="str">
            <v>857.7</v>
          </cell>
        </row>
        <row r="8582">
          <cell r="J8582" t="str">
            <v>9867108582</v>
          </cell>
          <cell r="K8582">
            <v>2010</v>
          </cell>
          <cell r="L8582" t="str">
            <v>857.7</v>
          </cell>
        </row>
        <row r="8583">
          <cell r="J8583" t="str">
            <v>9789866377716</v>
          </cell>
          <cell r="K8583">
            <v>2010</v>
          </cell>
          <cell r="L8583" t="str">
            <v>857.7</v>
          </cell>
        </row>
        <row r="8584">
          <cell r="J8584" t="str">
            <v>9579525455</v>
          </cell>
          <cell r="K8584">
            <v>2010</v>
          </cell>
          <cell r="L8584" t="str">
            <v>857.7</v>
          </cell>
        </row>
        <row r="8585">
          <cell r="J8585" t="str">
            <v>9789868592742</v>
          </cell>
          <cell r="K8585">
            <v>2010</v>
          </cell>
          <cell r="L8585" t="str">
            <v>851.486</v>
          </cell>
        </row>
        <row r="8586">
          <cell r="J8586" t="str">
            <v>9867108396</v>
          </cell>
          <cell r="K8586">
            <v>2010</v>
          </cell>
          <cell r="L8586" t="str">
            <v>857.7</v>
          </cell>
        </row>
        <row r="8587">
          <cell r="J8587" t="str">
            <v>9787508623443</v>
          </cell>
          <cell r="K8587">
            <v>2010</v>
          </cell>
          <cell r="L8587" t="str">
            <v>550.7</v>
          </cell>
        </row>
        <row r="8588">
          <cell r="J8588" t="str">
            <v>9787508623214</v>
          </cell>
          <cell r="K8588">
            <v>2010</v>
          </cell>
          <cell r="L8588" t="str">
            <v>699.2</v>
          </cell>
        </row>
        <row r="8589">
          <cell r="J8589" t="str">
            <v>9789866366062</v>
          </cell>
          <cell r="K8589">
            <v>2010</v>
          </cell>
          <cell r="L8589" t="str">
            <v>563.53</v>
          </cell>
        </row>
        <row r="8590">
          <cell r="J8590" t="str">
            <v>9789866366079</v>
          </cell>
          <cell r="K8590">
            <v>2010</v>
          </cell>
          <cell r="L8590" t="str">
            <v>552.2</v>
          </cell>
        </row>
        <row r="8591">
          <cell r="J8591" t="str">
            <v>9789866366086</v>
          </cell>
          <cell r="K8591">
            <v>2010</v>
          </cell>
          <cell r="L8591" t="str">
            <v>563.53</v>
          </cell>
        </row>
        <row r="8592">
          <cell r="J8592" t="str">
            <v>9789866366093</v>
          </cell>
          <cell r="K8592">
            <v>2010</v>
          </cell>
          <cell r="L8592" t="str">
            <v>563.53</v>
          </cell>
        </row>
        <row r="8593">
          <cell r="J8593" t="str">
            <v>9789866366116</v>
          </cell>
          <cell r="K8593">
            <v>2010</v>
          </cell>
          <cell r="L8593" t="str">
            <v>563.53</v>
          </cell>
        </row>
        <row r="8594">
          <cell r="J8594" t="str">
            <v>9789866366123</v>
          </cell>
          <cell r="K8594">
            <v>2010</v>
          </cell>
          <cell r="L8594" t="str">
            <v>563.5</v>
          </cell>
        </row>
        <row r="8595">
          <cell r="J8595" t="str">
            <v>9789866366130</v>
          </cell>
          <cell r="K8595">
            <v>2010</v>
          </cell>
          <cell r="L8595" t="str">
            <v>563.53</v>
          </cell>
        </row>
        <row r="8596">
          <cell r="J8596" t="str">
            <v>9789866366147</v>
          </cell>
          <cell r="K8596">
            <v>2010</v>
          </cell>
          <cell r="L8596" t="str">
            <v>563.5</v>
          </cell>
        </row>
        <row r="8597">
          <cell r="J8597" t="str">
            <v>9789866366161</v>
          </cell>
          <cell r="K8597">
            <v>2010</v>
          </cell>
          <cell r="L8597" t="str">
            <v>558.52</v>
          </cell>
        </row>
        <row r="8598">
          <cell r="J8598" t="str">
            <v>9789866366178</v>
          </cell>
          <cell r="K8598">
            <v>2010</v>
          </cell>
          <cell r="L8598" t="str">
            <v>563.5</v>
          </cell>
        </row>
        <row r="8599">
          <cell r="J8599" t="str">
            <v>9789866366185</v>
          </cell>
          <cell r="K8599">
            <v>2010</v>
          </cell>
          <cell r="L8599" t="str">
            <v>563.53</v>
          </cell>
        </row>
        <row r="8600">
          <cell r="J8600" t="str">
            <v>9789866366208</v>
          </cell>
          <cell r="K8600">
            <v>2010</v>
          </cell>
          <cell r="L8600" t="str">
            <v>563.53</v>
          </cell>
        </row>
        <row r="8601">
          <cell r="J8601" t="str">
            <v>9789866366222</v>
          </cell>
          <cell r="K8601">
            <v>2010</v>
          </cell>
          <cell r="L8601" t="str">
            <v>563.53</v>
          </cell>
        </row>
        <row r="8602">
          <cell r="J8602" t="str">
            <v>9789866366239</v>
          </cell>
          <cell r="K8602">
            <v>2010</v>
          </cell>
          <cell r="L8602" t="str">
            <v>563.53</v>
          </cell>
        </row>
        <row r="8603">
          <cell r="J8603" t="str">
            <v>9789866366246</v>
          </cell>
          <cell r="K8603">
            <v>2010</v>
          </cell>
          <cell r="L8603" t="str">
            <v>563.53</v>
          </cell>
        </row>
        <row r="8604">
          <cell r="J8604" t="str">
            <v>9789866366253</v>
          </cell>
          <cell r="K8604">
            <v>2010</v>
          </cell>
          <cell r="L8604" t="str">
            <v>563.53</v>
          </cell>
        </row>
        <row r="8605">
          <cell r="J8605" t="str">
            <v>9789868615137</v>
          </cell>
          <cell r="K8605">
            <v>2010</v>
          </cell>
          <cell r="L8605" t="str">
            <v>813</v>
          </cell>
        </row>
        <row r="8606">
          <cell r="J8606" t="str">
            <v>9789868666603</v>
          </cell>
          <cell r="K8606">
            <v>2010</v>
          </cell>
          <cell r="L8606" t="str">
            <v>992.2</v>
          </cell>
        </row>
        <row r="8607">
          <cell r="J8607" t="str">
            <v>9789866404764</v>
          </cell>
          <cell r="K8607">
            <v>2010</v>
          </cell>
          <cell r="L8607" t="str">
            <v>292.22</v>
          </cell>
        </row>
        <row r="8608">
          <cell r="J8608" t="str">
            <v>9789866404962</v>
          </cell>
          <cell r="K8608">
            <v>2010</v>
          </cell>
          <cell r="L8608" t="str">
            <v>173.75</v>
          </cell>
        </row>
        <row r="8609">
          <cell r="J8609" t="str">
            <v>9789866404887</v>
          </cell>
          <cell r="K8609">
            <v>2010</v>
          </cell>
          <cell r="L8609" t="str">
            <v>173.75</v>
          </cell>
        </row>
        <row r="8610">
          <cell r="J8610" t="str">
            <v>9789866404870</v>
          </cell>
          <cell r="K8610">
            <v>2010</v>
          </cell>
          <cell r="L8610" t="str">
            <v>176.33</v>
          </cell>
        </row>
        <row r="8611">
          <cell r="J8611" t="str">
            <v>9789866404757</v>
          </cell>
          <cell r="K8611">
            <v>2010</v>
          </cell>
          <cell r="L8611" t="str">
            <v>177.3</v>
          </cell>
        </row>
        <row r="8612">
          <cell r="J8612" t="str">
            <v>9789866404740</v>
          </cell>
          <cell r="K8612">
            <v>2010</v>
          </cell>
          <cell r="L8612" t="str">
            <v>177.3</v>
          </cell>
        </row>
        <row r="8613">
          <cell r="J8613" t="str">
            <v>9789866404672</v>
          </cell>
          <cell r="K8613">
            <v>2010</v>
          </cell>
          <cell r="L8613" t="str">
            <v>177</v>
          </cell>
        </row>
        <row r="8614">
          <cell r="J8614" t="str">
            <v>9789866404566</v>
          </cell>
          <cell r="K8614">
            <v>2010</v>
          </cell>
          <cell r="L8614" t="str">
            <v>550</v>
          </cell>
        </row>
        <row r="8615">
          <cell r="J8615" t="str">
            <v>9789866404573</v>
          </cell>
          <cell r="K8615">
            <v>2010</v>
          </cell>
          <cell r="L8615" t="str">
            <v>177</v>
          </cell>
        </row>
        <row r="8616">
          <cell r="J8616" t="str">
            <v>9789866404436</v>
          </cell>
          <cell r="K8616">
            <v>2010</v>
          </cell>
          <cell r="L8616" t="str">
            <v>192.32</v>
          </cell>
        </row>
        <row r="8617">
          <cell r="J8617" t="str">
            <v>9789866404412</v>
          </cell>
          <cell r="K8617">
            <v>2010</v>
          </cell>
          <cell r="L8617" t="str">
            <v>294.1</v>
          </cell>
        </row>
        <row r="8618">
          <cell r="J8618" t="str">
            <v>9789866404443</v>
          </cell>
          <cell r="K8618">
            <v>2010</v>
          </cell>
          <cell r="L8618" t="str">
            <v>177.2</v>
          </cell>
        </row>
        <row r="8619">
          <cell r="J8619" t="str">
            <v>9789866404849</v>
          </cell>
          <cell r="K8619">
            <v>2010</v>
          </cell>
          <cell r="L8619" t="str">
            <v>177.3</v>
          </cell>
        </row>
        <row r="8620">
          <cell r="J8620" t="str">
            <v>9789866404689</v>
          </cell>
          <cell r="K8620">
            <v>2010</v>
          </cell>
          <cell r="L8620" t="str">
            <v>176.5</v>
          </cell>
        </row>
        <row r="8621">
          <cell r="J8621" t="str">
            <v>9789866404597</v>
          </cell>
          <cell r="K8621">
            <v>2010</v>
          </cell>
          <cell r="L8621" t="str">
            <v>176.5</v>
          </cell>
        </row>
        <row r="8622">
          <cell r="J8622" t="str">
            <v>9789866404528</v>
          </cell>
          <cell r="K8622">
            <v>2010</v>
          </cell>
          <cell r="L8622" t="str">
            <v>177.2</v>
          </cell>
        </row>
        <row r="8623">
          <cell r="J8623" t="str">
            <v>9789866404771</v>
          </cell>
          <cell r="K8623">
            <v>2010</v>
          </cell>
          <cell r="L8623" t="str">
            <v>177.4</v>
          </cell>
        </row>
        <row r="8624">
          <cell r="J8624" t="str">
            <v>9789866404931</v>
          </cell>
          <cell r="K8624">
            <v>2010</v>
          </cell>
          <cell r="L8624" t="str">
            <v>192.32</v>
          </cell>
        </row>
        <row r="8625">
          <cell r="J8625" t="str">
            <v>9789866404948</v>
          </cell>
          <cell r="K8625">
            <v>2010</v>
          </cell>
          <cell r="L8625" t="str">
            <v>177</v>
          </cell>
        </row>
        <row r="8626">
          <cell r="J8626" t="str">
            <v>9789866404894</v>
          </cell>
          <cell r="K8626">
            <v>2010</v>
          </cell>
          <cell r="L8626" t="str">
            <v>177.3</v>
          </cell>
        </row>
        <row r="8627">
          <cell r="J8627" t="str">
            <v>9789866404900</v>
          </cell>
          <cell r="K8627">
            <v>2010</v>
          </cell>
          <cell r="L8627" t="str">
            <v>177</v>
          </cell>
        </row>
        <row r="8628">
          <cell r="J8628" t="str">
            <v>9789866404832</v>
          </cell>
          <cell r="K8628">
            <v>2010</v>
          </cell>
          <cell r="L8628" t="str">
            <v>176.8</v>
          </cell>
        </row>
        <row r="8629">
          <cell r="J8629" t="str">
            <v>9789866404825</v>
          </cell>
          <cell r="K8629">
            <v>2010</v>
          </cell>
          <cell r="L8629" t="str">
            <v>494.2</v>
          </cell>
        </row>
        <row r="8630">
          <cell r="J8630" t="str">
            <v>9789866404788</v>
          </cell>
          <cell r="K8630">
            <v>2010</v>
          </cell>
          <cell r="L8630" t="str">
            <v>192.3</v>
          </cell>
        </row>
        <row r="8631">
          <cell r="J8631" t="str">
            <v>9789866404726</v>
          </cell>
          <cell r="K8631">
            <v>2010</v>
          </cell>
          <cell r="L8631" t="str">
            <v>177.2</v>
          </cell>
        </row>
        <row r="8632">
          <cell r="J8632" t="str">
            <v>9789866404733</v>
          </cell>
          <cell r="K8632">
            <v>2010</v>
          </cell>
          <cell r="L8632" t="str">
            <v>177</v>
          </cell>
        </row>
        <row r="8633">
          <cell r="J8633" t="str">
            <v>9789866404665</v>
          </cell>
          <cell r="K8633">
            <v>2010</v>
          </cell>
          <cell r="L8633" t="str">
            <v>563</v>
          </cell>
        </row>
        <row r="8634">
          <cell r="J8634" t="str">
            <v>9789866404658</v>
          </cell>
          <cell r="K8634">
            <v>2010</v>
          </cell>
          <cell r="L8634" t="str">
            <v>177</v>
          </cell>
        </row>
        <row r="8635">
          <cell r="J8635" t="str">
            <v>9789866404580</v>
          </cell>
          <cell r="K8635">
            <v>2010</v>
          </cell>
          <cell r="L8635" t="str">
            <v>177.2</v>
          </cell>
        </row>
        <row r="8636">
          <cell r="J8636" t="str">
            <v>9789866404610</v>
          </cell>
          <cell r="K8636">
            <v>2010</v>
          </cell>
          <cell r="L8636" t="str">
            <v>494.35</v>
          </cell>
        </row>
        <row r="8637">
          <cell r="J8637" t="str">
            <v>9789866404559</v>
          </cell>
          <cell r="K8637">
            <v>2010</v>
          </cell>
          <cell r="L8637" t="str">
            <v>192.32</v>
          </cell>
        </row>
        <row r="8638">
          <cell r="J8638" t="str">
            <v>9789866404542</v>
          </cell>
          <cell r="K8638">
            <v>2010</v>
          </cell>
          <cell r="L8638" t="str">
            <v>177.2</v>
          </cell>
        </row>
        <row r="8639">
          <cell r="J8639" t="str">
            <v>9789866404481</v>
          </cell>
          <cell r="K8639">
            <v>2010</v>
          </cell>
          <cell r="L8639" t="str">
            <v>494.35</v>
          </cell>
        </row>
        <row r="8640">
          <cell r="J8640" t="str">
            <v>9789866404498</v>
          </cell>
          <cell r="K8640">
            <v>2010</v>
          </cell>
          <cell r="L8640" t="str">
            <v>177.3</v>
          </cell>
        </row>
        <row r="8641">
          <cell r="J8641" t="str">
            <v>9789866404399</v>
          </cell>
          <cell r="K8641">
            <v>2010</v>
          </cell>
          <cell r="L8641" t="str">
            <v>177.2</v>
          </cell>
        </row>
        <row r="8642">
          <cell r="J8642" t="str">
            <v>9789866404351</v>
          </cell>
          <cell r="K8642">
            <v>2010</v>
          </cell>
          <cell r="L8642" t="str">
            <v>177.2</v>
          </cell>
        </row>
        <row r="8643">
          <cell r="J8643" t="str">
            <v>9789866404917</v>
          </cell>
          <cell r="K8643">
            <v>2010</v>
          </cell>
          <cell r="L8643" t="str">
            <v>178.3</v>
          </cell>
        </row>
        <row r="8644">
          <cell r="J8644" t="str">
            <v>9789866404450</v>
          </cell>
          <cell r="K8644">
            <v>2010</v>
          </cell>
          <cell r="L8644" t="str">
            <v>528.2</v>
          </cell>
        </row>
        <row r="8645">
          <cell r="J8645" t="str">
            <v>9789866404368</v>
          </cell>
          <cell r="K8645">
            <v>2010</v>
          </cell>
          <cell r="L8645" t="str">
            <v>177.2</v>
          </cell>
        </row>
        <row r="8646">
          <cell r="J8646" t="str">
            <v>9789866404603</v>
          </cell>
          <cell r="K8646">
            <v>2010</v>
          </cell>
          <cell r="L8646" t="str">
            <v>415.208</v>
          </cell>
        </row>
        <row r="8647">
          <cell r="J8647" t="str">
            <v>9789866404535</v>
          </cell>
          <cell r="K8647">
            <v>2010</v>
          </cell>
          <cell r="L8647" t="str">
            <v>172.9</v>
          </cell>
        </row>
        <row r="8648">
          <cell r="J8648" t="str">
            <v>9789866404511</v>
          </cell>
          <cell r="K8648">
            <v>2010</v>
          </cell>
          <cell r="L8648" t="str">
            <v>415.208</v>
          </cell>
        </row>
        <row r="8649">
          <cell r="J8649" t="str">
            <v>9789866404405</v>
          </cell>
          <cell r="K8649">
            <v>2010</v>
          </cell>
          <cell r="L8649" t="str">
            <v>176.54</v>
          </cell>
        </row>
        <row r="8650">
          <cell r="J8650" t="str">
            <v>9789867081896</v>
          </cell>
          <cell r="K8650">
            <v>2010</v>
          </cell>
          <cell r="L8650" t="str">
            <v>411.3</v>
          </cell>
        </row>
        <row r="8651">
          <cell r="J8651" t="str">
            <v>9789866404795</v>
          </cell>
          <cell r="K8651">
            <v>2010</v>
          </cell>
          <cell r="L8651" t="str">
            <v>191.9</v>
          </cell>
        </row>
        <row r="8652">
          <cell r="J8652" t="str">
            <v>9789866404801</v>
          </cell>
          <cell r="K8652">
            <v>2010</v>
          </cell>
          <cell r="L8652" t="str">
            <v>191.9</v>
          </cell>
        </row>
        <row r="8653">
          <cell r="J8653" t="str">
            <v>9789866404818</v>
          </cell>
          <cell r="K8653">
            <v>2010</v>
          </cell>
          <cell r="L8653" t="str">
            <v>191.9</v>
          </cell>
        </row>
        <row r="8654">
          <cell r="J8654" t="str">
            <v>9789866404696</v>
          </cell>
          <cell r="K8654">
            <v>2010</v>
          </cell>
          <cell r="L8654" t="str">
            <v>191.9</v>
          </cell>
        </row>
        <row r="8655">
          <cell r="J8655" t="str">
            <v>9789866404702</v>
          </cell>
          <cell r="K8655">
            <v>2010</v>
          </cell>
          <cell r="L8655" t="str">
            <v>191.9</v>
          </cell>
        </row>
        <row r="8656">
          <cell r="J8656" t="str">
            <v>9789866404634</v>
          </cell>
          <cell r="K8656">
            <v>2010</v>
          </cell>
          <cell r="L8656" t="str">
            <v>191.9</v>
          </cell>
        </row>
        <row r="8657">
          <cell r="J8657" t="str">
            <v>9789866404627</v>
          </cell>
          <cell r="K8657">
            <v>2010</v>
          </cell>
          <cell r="L8657" t="str">
            <v>191.9</v>
          </cell>
        </row>
        <row r="8658">
          <cell r="J8658" t="str">
            <v>9789866404474</v>
          </cell>
          <cell r="K8658">
            <v>2010</v>
          </cell>
          <cell r="L8658" t="str">
            <v>191.9</v>
          </cell>
        </row>
        <row r="8659">
          <cell r="J8659" t="str">
            <v>9789866404467</v>
          </cell>
          <cell r="K8659">
            <v>2010</v>
          </cell>
          <cell r="L8659" t="str">
            <v>191.9</v>
          </cell>
        </row>
        <row r="8660">
          <cell r="J8660" t="str">
            <v>9789866138324</v>
          </cell>
          <cell r="K8660">
            <v>2010</v>
          </cell>
          <cell r="L8660" t="str">
            <v>225.87</v>
          </cell>
        </row>
        <row r="8661">
          <cell r="J8661" t="str">
            <v>9789866404955</v>
          </cell>
          <cell r="K8661">
            <v>2010</v>
          </cell>
          <cell r="L8661" t="str">
            <v>177.2</v>
          </cell>
        </row>
        <row r="8662">
          <cell r="J8662" t="str">
            <v>9789866404504</v>
          </cell>
          <cell r="K8662">
            <v>2010</v>
          </cell>
          <cell r="L8662" t="str">
            <v>192.15</v>
          </cell>
        </row>
        <row r="8663">
          <cell r="J8663" t="str">
            <v>9789866404375</v>
          </cell>
          <cell r="K8663">
            <v>2010</v>
          </cell>
          <cell r="L8663" t="str">
            <v>177.2</v>
          </cell>
        </row>
        <row r="8664">
          <cell r="J8664" t="str">
            <v>9789866138003</v>
          </cell>
          <cell r="K8664">
            <v>2010</v>
          </cell>
          <cell r="L8664" t="str">
            <v>177.3</v>
          </cell>
        </row>
        <row r="8665">
          <cell r="J8665" t="str">
            <v>9789866404924</v>
          </cell>
          <cell r="K8665">
            <v>2010</v>
          </cell>
          <cell r="L8665" t="str">
            <v>177.2</v>
          </cell>
        </row>
        <row r="8666">
          <cell r="J8666" t="str">
            <v>9789866404382</v>
          </cell>
          <cell r="K8666">
            <v>2010</v>
          </cell>
          <cell r="L8666" t="str">
            <v>494.35</v>
          </cell>
        </row>
        <row r="8667">
          <cell r="J8667" t="str">
            <v>9789866404429</v>
          </cell>
          <cell r="K8667">
            <v>2010</v>
          </cell>
          <cell r="L8667" t="str">
            <v>494.35</v>
          </cell>
        </row>
        <row r="8668">
          <cell r="J8668" t="str">
            <v>9789866404344</v>
          </cell>
          <cell r="K8668">
            <v>2010</v>
          </cell>
          <cell r="L8668" t="str">
            <v>177</v>
          </cell>
        </row>
        <row r="8669">
          <cell r="J8669" t="str">
            <v>9789866406614</v>
          </cell>
          <cell r="K8669">
            <v>2010</v>
          </cell>
          <cell r="L8669" t="str">
            <v>805.18</v>
          </cell>
        </row>
        <row r="8670">
          <cell r="J8670" t="str">
            <v>9789866406362</v>
          </cell>
          <cell r="K8670">
            <v>2010</v>
          </cell>
          <cell r="L8670" t="str">
            <v>805.18</v>
          </cell>
        </row>
        <row r="8671">
          <cell r="J8671" t="str">
            <v>9789866406690</v>
          </cell>
          <cell r="K8671">
            <v>2010</v>
          </cell>
          <cell r="L8671" t="str">
            <v>805.1895</v>
          </cell>
        </row>
        <row r="8672">
          <cell r="J8672" t="str">
            <v>9789866406553</v>
          </cell>
          <cell r="K8672">
            <v>2010</v>
          </cell>
          <cell r="L8672" t="str">
            <v>805.188</v>
          </cell>
        </row>
        <row r="8673">
          <cell r="J8673" t="str">
            <v>9789866406737</v>
          </cell>
          <cell r="K8673">
            <v>2010</v>
          </cell>
          <cell r="L8673" t="str">
            <v>805.188</v>
          </cell>
        </row>
        <row r="8674">
          <cell r="J8674" t="str">
            <v>9789866406522</v>
          </cell>
          <cell r="K8674">
            <v>2010</v>
          </cell>
          <cell r="L8674" t="str">
            <v>805.12</v>
          </cell>
        </row>
        <row r="8675">
          <cell r="J8675" t="str">
            <v>9789866406645</v>
          </cell>
          <cell r="K8675">
            <v>2010</v>
          </cell>
          <cell r="L8675" t="str">
            <v>805.1895</v>
          </cell>
        </row>
        <row r="8676">
          <cell r="J8676" t="str">
            <v>9789866406454</v>
          </cell>
          <cell r="K8676">
            <v>2010</v>
          </cell>
          <cell r="L8676" t="str">
            <v>805.1895</v>
          </cell>
        </row>
        <row r="8677">
          <cell r="J8677" t="str">
            <v>9789866406768</v>
          </cell>
          <cell r="K8677">
            <v>2010</v>
          </cell>
          <cell r="L8677" t="str">
            <v>805.12</v>
          </cell>
        </row>
        <row r="8678">
          <cell r="J8678" t="str">
            <v>9789866406782</v>
          </cell>
          <cell r="K8678">
            <v>2010</v>
          </cell>
          <cell r="L8678" t="str">
            <v>805.188</v>
          </cell>
        </row>
        <row r="8679">
          <cell r="J8679" t="str">
            <v>9789866406379</v>
          </cell>
          <cell r="K8679">
            <v>2010</v>
          </cell>
          <cell r="L8679" t="str">
            <v>803.28</v>
          </cell>
        </row>
        <row r="8680">
          <cell r="J8680" t="str">
            <v>9789866406751</v>
          </cell>
          <cell r="K8680">
            <v>2010</v>
          </cell>
          <cell r="L8680" t="str">
            <v>805.123</v>
          </cell>
        </row>
        <row r="8681">
          <cell r="J8681" t="str">
            <v>9789861818887</v>
          </cell>
          <cell r="K8681">
            <v>2010</v>
          </cell>
          <cell r="L8681" t="str">
            <v>312.53</v>
          </cell>
        </row>
        <row r="8682">
          <cell r="J8682" t="str">
            <v>9789862760444</v>
          </cell>
          <cell r="K8682">
            <v>2010</v>
          </cell>
          <cell r="L8682" t="str">
            <v>312.54</v>
          </cell>
        </row>
        <row r="8683">
          <cell r="J8683" t="str">
            <v>9789861819822</v>
          </cell>
          <cell r="K8683">
            <v>2010</v>
          </cell>
          <cell r="L8683" t="str">
            <v>312.1</v>
          </cell>
        </row>
        <row r="8684">
          <cell r="J8684" t="str">
            <v>9789862760130</v>
          </cell>
          <cell r="K8684">
            <v>2010</v>
          </cell>
          <cell r="L8684" t="str">
            <v>312.1695</v>
          </cell>
        </row>
        <row r="8685">
          <cell r="J8685" t="str">
            <v>9789861819648</v>
          </cell>
          <cell r="K8685">
            <v>2010</v>
          </cell>
          <cell r="L8685" t="str">
            <v>953.1</v>
          </cell>
        </row>
        <row r="8686">
          <cell r="J8686" t="str">
            <v>9789861819495</v>
          </cell>
          <cell r="K8686">
            <v>2010</v>
          </cell>
          <cell r="L8686" t="str">
            <v>312.49O4</v>
          </cell>
        </row>
        <row r="8687">
          <cell r="J8687" t="str">
            <v>9789861819778</v>
          </cell>
          <cell r="K8687">
            <v>2010</v>
          </cell>
          <cell r="L8687" t="str">
            <v>312.49W53</v>
          </cell>
        </row>
        <row r="8688">
          <cell r="J8688" t="str">
            <v>9789861819761</v>
          </cell>
          <cell r="K8688">
            <v>2010</v>
          </cell>
          <cell r="L8688" t="str">
            <v>312.49E9</v>
          </cell>
        </row>
        <row r="8689">
          <cell r="J8689" t="str">
            <v>9789861819891</v>
          </cell>
          <cell r="K8689">
            <v>2010</v>
          </cell>
          <cell r="L8689" t="str">
            <v>312.49A42</v>
          </cell>
        </row>
        <row r="8690">
          <cell r="J8690" t="str">
            <v>9789861819754</v>
          </cell>
          <cell r="K8690">
            <v>2010</v>
          </cell>
          <cell r="L8690" t="str">
            <v>312.49P65</v>
          </cell>
        </row>
        <row r="8691">
          <cell r="J8691" t="str">
            <v>9789862760505</v>
          </cell>
          <cell r="K8691">
            <v>2010</v>
          </cell>
          <cell r="L8691" t="str">
            <v>312.2</v>
          </cell>
        </row>
        <row r="8692">
          <cell r="J8692" t="str">
            <v>9789861819143</v>
          </cell>
          <cell r="K8692">
            <v>2010</v>
          </cell>
          <cell r="L8692" t="str">
            <v>312.16</v>
          </cell>
        </row>
        <row r="8693">
          <cell r="J8693" t="str">
            <v>9789862760345</v>
          </cell>
          <cell r="K8693">
            <v>2010</v>
          </cell>
          <cell r="L8693" t="str">
            <v>312.49N64</v>
          </cell>
        </row>
        <row r="8694">
          <cell r="J8694" t="str">
            <v>9789861818672</v>
          </cell>
          <cell r="K8694">
            <v>2010</v>
          </cell>
          <cell r="L8694" t="str">
            <v>312.1695</v>
          </cell>
        </row>
        <row r="8695">
          <cell r="J8695" t="str">
            <v>9789862760284</v>
          </cell>
          <cell r="K8695">
            <v>2010</v>
          </cell>
          <cell r="L8695" t="str">
            <v>312.866</v>
          </cell>
        </row>
        <row r="8696">
          <cell r="J8696" t="str">
            <v>9789861819808</v>
          </cell>
          <cell r="K8696">
            <v>2010</v>
          </cell>
          <cell r="L8696" t="str">
            <v>312.8</v>
          </cell>
        </row>
        <row r="8697">
          <cell r="J8697" t="str">
            <v>9789862760079</v>
          </cell>
          <cell r="K8697">
            <v>2010</v>
          </cell>
          <cell r="L8697" t="str">
            <v>312.837</v>
          </cell>
        </row>
        <row r="8698">
          <cell r="J8698" t="str">
            <v>9789862760680</v>
          </cell>
          <cell r="K8698">
            <v>2010</v>
          </cell>
          <cell r="L8698" t="str">
            <v>312.49I38</v>
          </cell>
        </row>
        <row r="8699">
          <cell r="J8699" t="str">
            <v>9789862760031</v>
          </cell>
          <cell r="K8699">
            <v>2010</v>
          </cell>
          <cell r="L8699" t="str">
            <v>312.1695</v>
          </cell>
        </row>
        <row r="8700">
          <cell r="J8700" t="str">
            <v>9789861817385</v>
          </cell>
          <cell r="K8700">
            <v>2010</v>
          </cell>
          <cell r="L8700" t="str">
            <v>952.6</v>
          </cell>
        </row>
        <row r="8701">
          <cell r="J8701" t="str">
            <v>9789861818511</v>
          </cell>
          <cell r="K8701">
            <v>2010</v>
          </cell>
          <cell r="L8701" t="str">
            <v>312.54</v>
          </cell>
        </row>
        <row r="8702">
          <cell r="J8702" t="str">
            <v>9789861813066</v>
          </cell>
          <cell r="K8702">
            <v>2010</v>
          </cell>
          <cell r="L8702" t="str">
            <v>950</v>
          </cell>
        </row>
        <row r="8703">
          <cell r="J8703" t="str">
            <v>9789862760741</v>
          </cell>
          <cell r="K8703">
            <v>2010</v>
          </cell>
          <cell r="L8703" t="str">
            <v>312.837</v>
          </cell>
        </row>
        <row r="8704">
          <cell r="J8704" t="str">
            <v>9789868559745</v>
          </cell>
          <cell r="K8704">
            <v>2010</v>
          </cell>
          <cell r="L8704" t="str">
            <v>859.6</v>
          </cell>
        </row>
        <row r="8705">
          <cell r="J8705" t="str">
            <v>9789868559769</v>
          </cell>
          <cell r="K8705">
            <v>2010</v>
          </cell>
          <cell r="L8705" t="str">
            <v>859.6</v>
          </cell>
        </row>
        <row r="8706">
          <cell r="J8706" t="str">
            <v>9789868559783</v>
          </cell>
          <cell r="K8706">
            <v>2010</v>
          </cell>
          <cell r="L8706" t="str">
            <v>859.6</v>
          </cell>
        </row>
        <row r="8707">
          <cell r="J8707" t="str">
            <v>9789868559790</v>
          </cell>
          <cell r="K8707">
            <v>2010</v>
          </cell>
          <cell r="L8707" t="str">
            <v>859.6</v>
          </cell>
        </row>
        <row r="8708">
          <cell r="J8708" t="str">
            <v>9789868559752</v>
          </cell>
          <cell r="K8708">
            <v>2010</v>
          </cell>
          <cell r="L8708" t="str">
            <v>859.6</v>
          </cell>
        </row>
        <row r="8709">
          <cell r="J8709" t="str">
            <v>9789868674806</v>
          </cell>
          <cell r="K8709">
            <v>2010</v>
          </cell>
          <cell r="L8709" t="str">
            <v>859.6</v>
          </cell>
        </row>
        <row r="8710">
          <cell r="J8710" t="str">
            <v>9789868559707</v>
          </cell>
          <cell r="K8710">
            <v>2010</v>
          </cell>
          <cell r="L8710" t="str">
            <v>859.6</v>
          </cell>
        </row>
        <row r="8711">
          <cell r="J8711" t="str">
            <v>9789868559714</v>
          </cell>
          <cell r="K8711">
            <v>2010</v>
          </cell>
          <cell r="L8711" t="str">
            <v>859.6</v>
          </cell>
        </row>
        <row r="8712">
          <cell r="J8712" t="str">
            <v>9789868559721</v>
          </cell>
          <cell r="K8712">
            <v>2010</v>
          </cell>
          <cell r="L8712" t="str">
            <v>859.6</v>
          </cell>
        </row>
        <row r="8713">
          <cell r="J8713" t="str">
            <v>9789868559738</v>
          </cell>
          <cell r="K8713">
            <v>2010</v>
          </cell>
          <cell r="L8713" t="str">
            <v>859.6</v>
          </cell>
        </row>
        <row r="8714">
          <cell r="J8714" t="str">
            <v>9789868675407</v>
          </cell>
          <cell r="K8714">
            <v>2010</v>
          </cell>
          <cell r="L8714" t="str">
            <v>428</v>
          </cell>
        </row>
        <row r="8715">
          <cell r="J8715" t="str">
            <v>9789868279582</v>
          </cell>
          <cell r="K8715">
            <v>2010</v>
          </cell>
          <cell r="L8715" t="str">
            <v>221.45</v>
          </cell>
        </row>
        <row r="8716">
          <cell r="J8716" t="str">
            <v>9789868612211</v>
          </cell>
          <cell r="K8716">
            <v>2010</v>
          </cell>
          <cell r="L8716" t="str">
            <v>944</v>
          </cell>
        </row>
        <row r="8717">
          <cell r="J8717" t="str">
            <v>9789868612204</v>
          </cell>
          <cell r="K8717">
            <v>2010</v>
          </cell>
          <cell r="L8717" t="str">
            <v>874.57</v>
          </cell>
        </row>
        <row r="8718">
          <cell r="J8718" t="str">
            <v>9789868279599</v>
          </cell>
          <cell r="K8718">
            <v>2010</v>
          </cell>
          <cell r="L8718" t="str">
            <v>783.32</v>
          </cell>
        </row>
        <row r="8719">
          <cell r="J8719" t="str">
            <v>9789862651278</v>
          </cell>
          <cell r="K8719">
            <v>2010</v>
          </cell>
          <cell r="L8719" t="str">
            <v>803.189</v>
          </cell>
        </row>
        <row r="8720">
          <cell r="J8720" t="str">
            <v>9789577569561</v>
          </cell>
          <cell r="K8720">
            <v>2010</v>
          </cell>
          <cell r="L8720" t="str">
            <v>803.16</v>
          </cell>
        </row>
        <row r="8721">
          <cell r="J8721" t="str">
            <v>9789862650400</v>
          </cell>
          <cell r="K8721">
            <v>2010</v>
          </cell>
          <cell r="L8721" t="str">
            <v>803.189</v>
          </cell>
        </row>
        <row r="8722">
          <cell r="J8722" t="str">
            <v>9789862651018</v>
          </cell>
          <cell r="K8722">
            <v>2010</v>
          </cell>
          <cell r="L8722" t="str">
            <v>803.189</v>
          </cell>
        </row>
        <row r="8723">
          <cell r="J8723" t="str">
            <v>9789572805282</v>
          </cell>
          <cell r="K8723">
            <v>2010</v>
          </cell>
          <cell r="L8723" t="str">
            <v>803.3</v>
          </cell>
        </row>
        <row r="8724">
          <cell r="J8724" t="str">
            <v>9789572805299</v>
          </cell>
          <cell r="K8724">
            <v>2010</v>
          </cell>
          <cell r="L8724" t="str">
            <v>803.3</v>
          </cell>
        </row>
        <row r="8725">
          <cell r="J8725" t="str">
            <v>9789579014465</v>
          </cell>
          <cell r="K8725">
            <v>2010</v>
          </cell>
          <cell r="L8725" t="str">
            <v>528.4163</v>
          </cell>
        </row>
        <row r="8726">
          <cell r="J8726" t="str">
            <v>9789868429727</v>
          </cell>
          <cell r="K8726">
            <v>2010</v>
          </cell>
          <cell r="L8726" t="str">
            <v>628.57</v>
          </cell>
        </row>
        <row r="8727">
          <cell r="J8727" t="str">
            <v>9789577134325</v>
          </cell>
          <cell r="K8727">
            <v>2010</v>
          </cell>
          <cell r="L8727" t="str">
            <v>610.11</v>
          </cell>
        </row>
        <row r="8728">
          <cell r="J8728" t="str">
            <v>9789577134486</v>
          </cell>
          <cell r="K8728">
            <v>2010</v>
          </cell>
          <cell r="L8728" t="str">
            <v>621.73</v>
          </cell>
        </row>
        <row r="8729">
          <cell r="J8729" t="str">
            <v>9789577134493</v>
          </cell>
          <cell r="K8729">
            <v>2010</v>
          </cell>
          <cell r="L8729" t="str">
            <v>831</v>
          </cell>
        </row>
        <row r="8730">
          <cell r="J8730" t="str">
            <v>9789577134509</v>
          </cell>
          <cell r="K8730">
            <v>2010</v>
          </cell>
          <cell r="L8730" t="str">
            <v>494</v>
          </cell>
        </row>
        <row r="8731">
          <cell r="J8731" t="str">
            <v>9789577134516</v>
          </cell>
          <cell r="K8731">
            <v>2010</v>
          </cell>
          <cell r="L8731" t="str">
            <v>224.515</v>
          </cell>
        </row>
        <row r="8732">
          <cell r="J8732" t="str">
            <v>9789577134547</v>
          </cell>
          <cell r="K8732">
            <v>2010</v>
          </cell>
          <cell r="L8732" t="str">
            <v>782.866</v>
          </cell>
        </row>
        <row r="8733">
          <cell r="J8733" t="str">
            <v>9789577134448</v>
          </cell>
          <cell r="K8733">
            <v>2010</v>
          </cell>
          <cell r="L8733" t="str">
            <v>192.8</v>
          </cell>
        </row>
        <row r="8734">
          <cell r="J8734" t="str">
            <v>9789577134554</v>
          </cell>
          <cell r="K8734">
            <v>2010</v>
          </cell>
          <cell r="L8734" t="str">
            <v>525.582</v>
          </cell>
        </row>
        <row r="8735">
          <cell r="J8735" t="str">
            <v>9789577134578</v>
          </cell>
          <cell r="K8735">
            <v>2010</v>
          </cell>
          <cell r="L8735" t="str">
            <v>490.9933</v>
          </cell>
        </row>
        <row r="8736">
          <cell r="J8736" t="str">
            <v>9789577134400</v>
          </cell>
          <cell r="K8736">
            <v>2010</v>
          </cell>
          <cell r="L8736" t="str">
            <v>176.74</v>
          </cell>
        </row>
        <row r="8737">
          <cell r="J8737" t="str">
            <v>9789577134431</v>
          </cell>
          <cell r="K8737">
            <v>2010</v>
          </cell>
          <cell r="L8737" t="str">
            <v>494.35</v>
          </cell>
        </row>
        <row r="8738">
          <cell r="J8738" t="str">
            <v>9789577134462</v>
          </cell>
          <cell r="K8738">
            <v>2010</v>
          </cell>
          <cell r="L8738" t="str">
            <v>542.77</v>
          </cell>
        </row>
        <row r="8739">
          <cell r="J8739" t="str">
            <v>9789577134530</v>
          </cell>
          <cell r="K8739">
            <v>2010</v>
          </cell>
          <cell r="L8739" t="str">
            <v>494.21</v>
          </cell>
        </row>
        <row r="8740">
          <cell r="J8740" t="str">
            <v>9789577134561</v>
          </cell>
          <cell r="K8740">
            <v>2010</v>
          </cell>
          <cell r="L8740" t="str">
            <v>494.35</v>
          </cell>
        </row>
        <row r="8741">
          <cell r="J8741" t="str">
            <v>9789577134332</v>
          </cell>
          <cell r="K8741">
            <v>2010</v>
          </cell>
          <cell r="L8741" t="str">
            <v>494</v>
          </cell>
        </row>
        <row r="8742">
          <cell r="J8742" t="str">
            <v>9789577134387</v>
          </cell>
          <cell r="K8742">
            <v>2010</v>
          </cell>
          <cell r="L8742" t="str">
            <v>494</v>
          </cell>
        </row>
        <row r="8743">
          <cell r="J8743" t="str">
            <v>9789577134394</v>
          </cell>
          <cell r="K8743">
            <v>2010</v>
          </cell>
          <cell r="L8743" t="str">
            <v>494</v>
          </cell>
        </row>
        <row r="8744">
          <cell r="J8744" t="str">
            <v>9789577134523</v>
          </cell>
          <cell r="K8744">
            <v>2010</v>
          </cell>
          <cell r="L8744" t="str">
            <v>494</v>
          </cell>
        </row>
        <row r="8745">
          <cell r="J8745" t="str">
            <v>9789577134264</v>
          </cell>
          <cell r="K8745">
            <v>2010</v>
          </cell>
          <cell r="L8745" t="str">
            <v>121.1</v>
          </cell>
        </row>
        <row r="8746">
          <cell r="J8746" t="str">
            <v>9789577134301</v>
          </cell>
          <cell r="K8746">
            <v>2010</v>
          </cell>
          <cell r="L8746" t="str">
            <v>121.22</v>
          </cell>
        </row>
        <row r="8747">
          <cell r="J8747" t="str">
            <v>9789577134318</v>
          </cell>
          <cell r="K8747">
            <v>2010</v>
          </cell>
          <cell r="L8747" t="str">
            <v>121.26</v>
          </cell>
        </row>
        <row r="8748">
          <cell r="J8748" t="str">
            <v>9789577134363</v>
          </cell>
          <cell r="K8748">
            <v>2010</v>
          </cell>
          <cell r="L8748" t="str">
            <v>121.67</v>
          </cell>
        </row>
        <row r="8749">
          <cell r="J8749" t="str">
            <v>9789577134356</v>
          </cell>
          <cell r="K8749">
            <v>2010</v>
          </cell>
          <cell r="L8749" t="str">
            <v>531.2</v>
          </cell>
        </row>
        <row r="8750">
          <cell r="J8750" t="str">
            <v>9789577134349</v>
          </cell>
          <cell r="K8750">
            <v>2010</v>
          </cell>
          <cell r="L8750" t="str">
            <v>621.77</v>
          </cell>
        </row>
        <row r="8751">
          <cell r="J8751" t="str">
            <v>9789577134370</v>
          </cell>
          <cell r="K8751">
            <v>2010</v>
          </cell>
          <cell r="L8751" t="str">
            <v>621.11</v>
          </cell>
        </row>
        <row r="8752">
          <cell r="J8752" t="str">
            <v>9789577134479</v>
          </cell>
          <cell r="K8752">
            <v>2010</v>
          </cell>
          <cell r="L8752" t="str">
            <v>494</v>
          </cell>
        </row>
        <row r="8753">
          <cell r="J8753" t="str">
            <v>9789867273765</v>
          </cell>
          <cell r="K8753">
            <v>2010</v>
          </cell>
          <cell r="L8753" t="str">
            <v>414</v>
          </cell>
        </row>
        <row r="8754">
          <cell r="J8754" t="str">
            <v>9789867273772</v>
          </cell>
          <cell r="K8754">
            <v>2010</v>
          </cell>
          <cell r="L8754" t="str">
            <v>415.382</v>
          </cell>
        </row>
        <row r="8755">
          <cell r="J8755" t="str">
            <v>9789867273789</v>
          </cell>
          <cell r="K8755">
            <v>2010</v>
          </cell>
          <cell r="L8755" t="str">
            <v>415.668</v>
          </cell>
        </row>
        <row r="8756">
          <cell r="J8756" t="str">
            <v>9789867273697</v>
          </cell>
          <cell r="K8756">
            <v>2010</v>
          </cell>
          <cell r="L8756" t="str">
            <v>192.5</v>
          </cell>
        </row>
        <row r="8757">
          <cell r="J8757" t="str">
            <v>9789867273741</v>
          </cell>
          <cell r="K8757">
            <v>2010</v>
          </cell>
          <cell r="L8757" t="str">
            <v>120.7</v>
          </cell>
        </row>
        <row r="8758">
          <cell r="J8758" t="str">
            <v>9789867273727</v>
          </cell>
          <cell r="K8758">
            <v>2010</v>
          </cell>
          <cell r="L8758" t="str">
            <v>857</v>
          </cell>
        </row>
        <row r="8759">
          <cell r="J8759" t="str">
            <v>9789867273734</v>
          </cell>
          <cell r="K8759">
            <v>2010</v>
          </cell>
          <cell r="L8759" t="str">
            <v>857</v>
          </cell>
        </row>
        <row r="8760">
          <cell r="J8760" t="str">
            <v>9789867273796</v>
          </cell>
          <cell r="K8760">
            <v>2010</v>
          </cell>
          <cell r="L8760" t="str">
            <v>191.9</v>
          </cell>
        </row>
        <row r="8761">
          <cell r="J8761" t="str">
            <v>9789868380455</v>
          </cell>
          <cell r="K8761">
            <v>2010</v>
          </cell>
          <cell r="L8761" t="str">
            <v>539.133</v>
          </cell>
        </row>
        <row r="8762">
          <cell r="J8762" t="str">
            <v>9789868380448</v>
          </cell>
          <cell r="K8762">
            <v>2010</v>
          </cell>
          <cell r="L8762" t="str">
            <v>857.7</v>
          </cell>
        </row>
        <row r="8763">
          <cell r="J8763" t="str">
            <v>9789868380424</v>
          </cell>
          <cell r="K8763">
            <v>2010</v>
          </cell>
          <cell r="L8763" t="str">
            <v>863.73</v>
          </cell>
        </row>
        <row r="8764">
          <cell r="J8764" t="str">
            <v>9789866412042</v>
          </cell>
          <cell r="K8764">
            <v>2010</v>
          </cell>
          <cell r="L8764" t="str">
            <v>628.58</v>
          </cell>
        </row>
        <row r="8765">
          <cell r="J8765" t="str">
            <v>9789866412035</v>
          </cell>
          <cell r="K8765">
            <v>2010</v>
          </cell>
          <cell r="L8765" t="str">
            <v>712.844</v>
          </cell>
        </row>
        <row r="8766">
          <cell r="J8766" t="str">
            <v>9789866412073</v>
          </cell>
          <cell r="K8766">
            <v>2010</v>
          </cell>
          <cell r="L8766" t="str">
            <v>735.328</v>
          </cell>
        </row>
        <row r="8767">
          <cell r="J8767" t="str">
            <v>4712070142868</v>
          </cell>
          <cell r="K8767">
            <v>2010</v>
          </cell>
          <cell r="L8767" t="str">
            <v>592</v>
          </cell>
        </row>
        <row r="8768">
          <cell r="J8768" t="str">
            <v>4712070142875</v>
          </cell>
          <cell r="K8768">
            <v>2010</v>
          </cell>
          <cell r="L8768" t="str">
            <v>731.2788</v>
          </cell>
        </row>
        <row r="8769">
          <cell r="J8769" t="str">
            <v>4712070142783</v>
          </cell>
          <cell r="K8769">
            <v>2010</v>
          </cell>
          <cell r="L8769" t="str">
            <v>592.9154</v>
          </cell>
        </row>
        <row r="8770">
          <cell r="J8770" t="str">
            <v>4712070142790</v>
          </cell>
          <cell r="K8770">
            <v>2010</v>
          </cell>
          <cell r="L8770" t="str">
            <v>592.9154</v>
          </cell>
        </row>
        <row r="8771">
          <cell r="J8771" t="str">
            <v>4712070144107</v>
          </cell>
          <cell r="K8771">
            <v>2010</v>
          </cell>
          <cell r="L8771" t="str">
            <v>592.9154</v>
          </cell>
        </row>
        <row r="8772">
          <cell r="J8772" t="str">
            <v>4712070142745</v>
          </cell>
          <cell r="K8772">
            <v>2010</v>
          </cell>
          <cell r="L8772" t="str">
            <v>592.9154</v>
          </cell>
        </row>
        <row r="8773">
          <cell r="J8773" t="str">
            <v>4712070142752</v>
          </cell>
          <cell r="K8773">
            <v>2010</v>
          </cell>
          <cell r="L8773" t="str">
            <v>592.9154</v>
          </cell>
        </row>
        <row r="8774">
          <cell r="J8774" t="str">
            <v>4712070142769</v>
          </cell>
          <cell r="K8774">
            <v>2010</v>
          </cell>
          <cell r="L8774" t="str">
            <v>592.9154</v>
          </cell>
        </row>
        <row r="8775">
          <cell r="J8775" t="str">
            <v>4712070142776</v>
          </cell>
          <cell r="K8775">
            <v>2010</v>
          </cell>
          <cell r="L8775" t="str">
            <v>592.9154</v>
          </cell>
        </row>
        <row r="8776">
          <cell r="J8776" t="str">
            <v>4712070144022</v>
          </cell>
          <cell r="K8776">
            <v>2010</v>
          </cell>
          <cell r="L8776" t="str">
            <v>592.9154</v>
          </cell>
        </row>
        <row r="8777">
          <cell r="J8777" t="str">
            <v>9789866412059</v>
          </cell>
          <cell r="K8777">
            <v>2010</v>
          </cell>
          <cell r="L8777" t="str">
            <v>592.9154</v>
          </cell>
        </row>
        <row r="8778">
          <cell r="J8778" t="str">
            <v>9789866412066</v>
          </cell>
          <cell r="K8778">
            <v>2010</v>
          </cell>
          <cell r="L8778" t="str">
            <v>628.8</v>
          </cell>
        </row>
        <row r="8779">
          <cell r="J8779" t="str">
            <v>9789866340321</v>
          </cell>
          <cell r="K8779">
            <v>2010</v>
          </cell>
          <cell r="L8779" t="str">
            <v>610</v>
          </cell>
        </row>
        <row r="8780">
          <cell r="J8780" t="str">
            <v>9789866340338</v>
          </cell>
          <cell r="K8780">
            <v>2010</v>
          </cell>
          <cell r="L8780" t="str">
            <v>711</v>
          </cell>
        </row>
        <row r="8781">
          <cell r="J8781" t="str">
            <v>9789866340420</v>
          </cell>
          <cell r="K8781">
            <v>2010</v>
          </cell>
          <cell r="L8781" t="str">
            <v>177.2</v>
          </cell>
        </row>
        <row r="8782">
          <cell r="J8782" t="str">
            <v>9789866340307</v>
          </cell>
          <cell r="K8782">
            <v>2010</v>
          </cell>
          <cell r="L8782" t="str">
            <v>170.189</v>
          </cell>
        </row>
        <row r="8783">
          <cell r="J8783" t="str">
            <v>9789866340246</v>
          </cell>
          <cell r="K8783">
            <v>2010</v>
          </cell>
          <cell r="L8783" t="str">
            <v>191.9</v>
          </cell>
        </row>
        <row r="8784">
          <cell r="J8784" t="str">
            <v>9789866340192</v>
          </cell>
          <cell r="K8784">
            <v>2010</v>
          </cell>
          <cell r="L8784" t="str">
            <v>192.1</v>
          </cell>
        </row>
        <row r="8785">
          <cell r="J8785" t="str">
            <v>9789866340208</v>
          </cell>
          <cell r="K8785">
            <v>2010</v>
          </cell>
          <cell r="L8785" t="str">
            <v>191.9</v>
          </cell>
        </row>
        <row r="8786">
          <cell r="J8786" t="str">
            <v>9789866340239</v>
          </cell>
          <cell r="K8786">
            <v>2010</v>
          </cell>
          <cell r="L8786" t="str">
            <v>177.2</v>
          </cell>
        </row>
        <row r="8787">
          <cell r="J8787" t="str">
            <v>9789866340253</v>
          </cell>
          <cell r="K8787">
            <v>2010</v>
          </cell>
          <cell r="L8787" t="str">
            <v>177</v>
          </cell>
        </row>
        <row r="8788">
          <cell r="J8788" t="str">
            <v>9789866340291</v>
          </cell>
          <cell r="K8788">
            <v>2010</v>
          </cell>
          <cell r="L8788" t="str">
            <v>496.5</v>
          </cell>
        </row>
        <row r="8789">
          <cell r="J8789" t="str">
            <v>9789866340314</v>
          </cell>
          <cell r="K8789">
            <v>2010</v>
          </cell>
          <cell r="L8789" t="str">
            <v>177.2</v>
          </cell>
        </row>
        <row r="8790">
          <cell r="J8790" t="str">
            <v>9789866340345</v>
          </cell>
          <cell r="K8790">
            <v>2010</v>
          </cell>
          <cell r="L8790" t="str">
            <v>177</v>
          </cell>
        </row>
        <row r="8791">
          <cell r="J8791" t="str">
            <v>9789866340352</v>
          </cell>
          <cell r="K8791">
            <v>2010</v>
          </cell>
          <cell r="L8791" t="str">
            <v>177.2</v>
          </cell>
        </row>
        <row r="8792">
          <cell r="J8792" t="str">
            <v>9789866340369</v>
          </cell>
          <cell r="K8792">
            <v>2010</v>
          </cell>
          <cell r="L8792" t="str">
            <v>857.85</v>
          </cell>
        </row>
        <row r="8793">
          <cell r="J8793" t="str">
            <v>9789866340376</v>
          </cell>
          <cell r="K8793">
            <v>2010</v>
          </cell>
          <cell r="L8793" t="str">
            <v>494</v>
          </cell>
        </row>
        <row r="8794">
          <cell r="J8794" t="str">
            <v>9789866340390</v>
          </cell>
          <cell r="K8794">
            <v>2010</v>
          </cell>
          <cell r="L8794" t="str">
            <v>177.2</v>
          </cell>
        </row>
        <row r="8795">
          <cell r="J8795" t="str">
            <v>9789866340383</v>
          </cell>
          <cell r="K8795">
            <v>2010</v>
          </cell>
          <cell r="L8795" t="str">
            <v>561.09</v>
          </cell>
        </row>
        <row r="8796">
          <cell r="J8796" t="str">
            <v>9789866340437</v>
          </cell>
          <cell r="K8796">
            <v>2010</v>
          </cell>
          <cell r="L8796" t="str">
            <v>550</v>
          </cell>
        </row>
        <row r="8797">
          <cell r="J8797" t="str">
            <v>9789866340444</v>
          </cell>
          <cell r="K8797">
            <v>2010</v>
          </cell>
          <cell r="L8797" t="str">
            <v>177.2</v>
          </cell>
        </row>
        <row r="8798">
          <cell r="J8798" t="str">
            <v>9789866340406</v>
          </cell>
          <cell r="K8798">
            <v>2010</v>
          </cell>
          <cell r="L8798" t="str">
            <v>177.2</v>
          </cell>
        </row>
        <row r="8799">
          <cell r="J8799" t="str">
            <v>9789866340413</v>
          </cell>
          <cell r="K8799">
            <v>2010</v>
          </cell>
          <cell r="L8799" t="str">
            <v>563.5</v>
          </cell>
        </row>
        <row r="8800">
          <cell r="J8800" t="str">
            <v>9789867763778</v>
          </cell>
          <cell r="K8800">
            <v>2010</v>
          </cell>
          <cell r="L8800" t="str">
            <v>496.5</v>
          </cell>
        </row>
        <row r="8801">
          <cell r="J8801" t="str">
            <v>9789867347534</v>
          </cell>
          <cell r="K8801">
            <v>2010</v>
          </cell>
          <cell r="L8801" t="str">
            <v>177.3</v>
          </cell>
        </row>
        <row r="8802">
          <cell r="J8802" t="str">
            <v>9789866340468</v>
          </cell>
          <cell r="K8802">
            <v>2010</v>
          </cell>
          <cell r="L8802" t="str">
            <v>494.01</v>
          </cell>
        </row>
        <row r="8803">
          <cell r="J8803" t="str">
            <v>9789866340482</v>
          </cell>
          <cell r="K8803">
            <v>2010</v>
          </cell>
          <cell r="L8803" t="str">
            <v>192.32</v>
          </cell>
        </row>
        <row r="8804">
          <cell r="J8804" t="str">
            <v>9789866340499</v>
          </cell>
          <cell r="K8804">
            <v>2010</v>
          </cell>
          <cell r="L8804" t="str">
            <v>561.52</v>
          </cell>
        </row>
        <row r="8805">
          <cell r="J8805" t="str">
            <v>9789866340505</v>
          </cell>
          <cell r="K8805">
            <v>2010</v>
          </cell>
          <cell r="L8805" t="str">
            <v>494</v>
          </cell>
        </row>
        <row r="8806">
          <cell r="J8806" t="str">
            <v>9789866340529</v>
          </cell>
          <cell r="K8806">
            <v>2010</v>
          </cell>
          <cell r="L8806" t="str">
            <v>177.2</v>
          </cell>
        </row>
        <row r="8807">
          <cell r="J8807" t="str">
            <v>9789866340536</v>
          </cell>
          <cell r="K8807">
            <v>2010</v>
          </cell>
          <cell r="L8807" t="str">
            <v>170.1</v>
          </cell>
        </row>
        <row r="8808">
          <cell r="J8808" t="str">
            <v>9789866340543</v>
          </cell>
          <cell r="K8808">
            <v>2010</v>
          </cell>
          <cell r="L8808" t="str">
            <v>494.35</v>
          </cell>
        </row>
        <row r="8809">
          <cell r="J8809" t="str">
            <v>9789866340598</v>
          </cell>
          <cell r="K8809">
            <v>2010</v>
          </cell>
          <cell r="L8809" t="str">
            <v>177.2</v>
          </cell>
        </row>
        <row r="8810">
          <cell r="J8810" t="str">
            <v>9789866340130</v>
          </cell>
          <cell r="K8810">
            <v>2010</v>
          </cell>
          <cell r="L8810" t="str">
            <v>173.32</v>
          </cell>
        </row>
        <row r="8811">
          <cell r="J8811" t="str">
            <v>9789866340123</v>
          </cell>
          <cell r="K8811">
            <v>2010</v>
          </cell>
          <cell r="L8811" t="str">
            <v>867.51</v>
          </cell>
        </row>
        <row r="8812">
          <cell r="J8812" t="str">
            <v>9789866340185</v>
          </cell>
          <cell r="K8812">
            <v>2010</v>
          </cell>
          <cell r="L8812" t="str">
            <v>831.18</v>
          </cell>
        </row>
        <row r="8813">
          <cell r="J8813" t="str">
            <v>9789866340260</v>
          </cell>
          <cell r="K8813">
            <v>2010</v>
          </cell>
          <cell r="L8813" t="str">
            <v>293.6</v>
          </cell>
        </row>
        <row r="8814">
          <cell r="J8814" t="str">
            <v>9789866340277</v>
          </cell>
          <cell r="K8814">
            <v>2010</v>
          </cell>
          <cell r="L8814" t="str">
            <v>293.6</v>
          </cell>
        </row>
        <row r="8815">
          <cell r="J8815" t="str">
            <v>9789866340284</v>
          </cell>
          <cell r="K8815">
            <v>2010</v>
          </cell>
          <cell r="L8815" t="str">
            <v>293.6</v>
          </cell>
        </row>
        <row r="8816">
          <cell r="J8816" t="str">
            <v>9789866340451</v>
          </cell>
          <cell r="K8816">
            <v>2010</v>
          </cell>
          <cell r="L8816" t="str">
            <v>494.35</v>
          </cell>
        </row>
        <row r="8817">
          <cell r="J8817" t="str">
            <v>9789866340512</v>
          </cell>
          <cell r="K8817">
            <v>2010</v>
          </cell>
          <cell r="L8817" t="str">
            <v>177.2</v>
          </cell>
        </row>
        <row r="8818">
          <cell r="J8818" t="str">
            <v>9789866340475</v>
          </cell>
          <cell r="K8818">
            <v>2010</v>
          </cell>
          <cell r="L8818" t="str">
            <v>191.9</v>
          </cell>
        </row>
        <row r="8819">
          <cell r="J8819" t="str">
            <v>9789866340215</v>
          </cell>
          <cell r="K8819">
            <v>2010</v>
          </cell>
          <cell r="L8819" t="str">
            <v>121.887</v>
          </cell>
        </row>
        <row r="8820">
          <cell r="J8820" t="str">
            <v>9789866340222</v>
          </cell>
          <cell r="K8820">
            <v>2010</v>
          </cell>
          <cell r="L8820" t="str">
            <v>592.092</v>
          </cell>
        </row>
        <row r="8821">
          <cell r="J8821" t="str">
            <v>9789862227824</v>
          </cell>
          <cell r="K8821">
            <v>2010</v>
          </cell>
          <cell r="L8821" t="str">
            <v>857.7</v>
          </cell>
        </row>
        <row r="8822">
          <cell r="J8822" t="str">
            <v>9789862583043</v>
          </cell>
          <cell r="K8822">
            <v>2010</v>
          </cell>
          <cell r="L8822" t="str">
            <v>857.7</v>
          </cell>
        </row>
        <row r="8823">
          <cell r="J8823" t="str">
            <v>9789862587638</v>
          </cell>
          <cell r="K8823">
            <v>2010</v>
          </cell>
          <cell r="L8823" t="str">
            <v>857.7</v>
          </cell>
        </row>
        <row r="8824">
          <cell r="J8824" t="str">
            <v>9789862587478</v>
          </cell>
          <cell r="K8824">
            <v>2010</v>
          </cell>
          <cell r="L8824" t="str">
            <v>857.7</v>
          </cell>
        </row>
        <row r="8825">
          <cell r="J8825" t="str">
            <v>EBK9900000437_9</v>
          </cell>
          <cell r="K8825">
            <v>2010</v>
          </cell>
          <cell r="L8825" t="str">
            <v>857.7</v>
          </cell>
        </row>
        <row r="8826">
          <cell r="J8826" t="str">
            <v>9789862588475</v>
          </cell>
          <cell r="K8826">
            <v>2010</v>
          </cell>
          <cell r="L8826" t="str">
            <v>857.7</v>
          </cell>
        </row>
        <row r="8827">
          <cell r="J8827" t="str">
            <v>EBK9900000437_11</v>
          </cell>
          <cell r="K8827">
            <v>2010</v>
          </cell>
          <cell r="L8827" t="str">
            <v>857.7</v>
          </cell>
        </row>
        <row r="8828">
          <cell r="J8828" t="str">
            <v>9789867446596</v>
          </cell>
          <cell r="K8828">
            <v>2010</v>
          </cell>
          <cell r="L8828" t="str">
            <v>964</v>
          </cell>
        </row>
        <row r="8829">
          <cell r="J8829" t="str">
            <v>9789867446480</v>
          </cell>
          <cell r="K8829">
            <v>2010</v>
          </cell>
          <cell r="L8829" t="str">
            <v xml:space="preserve">426.78 </v>
          </cell>
        </row>
        <row r="8830">
          <cell r="J8830" t="str">
            <v>9789867446527</v>
          </cell>
          <cell r="K8830">
            <v>2010</v>
          </cell>
          <cell r="L8830" t="str">
            <v>964</v>
          </cell>
        </row>
        <row r="8831">
          <cell r="J8831" t="str">
            <v>9789867446572</v>
          </cell>
          <cell r="K8831">
            <v>2010</v>
          </cell>
          <cell r="L8831" t="str">
            <v>426.7</v>
          </cell>
        </row>
        <row r="8832">
          <cell r="J8832" t="str">
            <v>9789867446473</v>
          </cell>
          <cell r="K8832">
            <v>2010</v>
          </cell>
          <cell r="L8832" t="str">
            <v>964</v>
          </cell>
        </row>
        <row r="8833">
          <cell r="J8833" t="str">
            <v>9789867446565</v>
          </cell>
          <cell r="K8833">
            <v>2010</v>
          </cell>
          <cell r="L8833" t="str">
            <v>999.9</v>
          </cell>
        </row>
        <row r="8834">
          <cell r="J8834" t="str">
            <v>9789868638402</v>
          </cell>
          <cell r="K8834">
            <v>2010</v>
          </cell>
          <cell r="L8834" t="str">
            <v>805.179</v>
          </cell>
        </row>
        <row r="8835">
          <cell r="J8835" t="str">
            <v>9789868425460</v>
          </cell>
          <cell r="K8835">
            <v>2010</v>
          </cell>
          <cell r="L8835" t="str">
            <v>592.098</v>
          </cell>
        </row>
        <row r="8836">
          <cell r="J8836" t="str">
            <v>9789868425484</v>
          </cell>
          <cell r="K8836">
            <v>2010</v>
          </cell>
          <cell r="L8836" t="str">
            <v>805.179</v>
          </cell>
        </row>
        <row r="8837">
          <cell r="J8837" t="str">
            <v>9789868425439</v>
          </cell>
          <cell r="K8837">
            <v>2010</v>
          </cell>
          <cell r="L8837" t="str">
            <v>493.6</v>
          </cell>
        </row>
        <row r="8838">
          <cell r="J8838" t="str">
            <v>9789868638426</v>
          </cell>
          <cell r="K8838">
            <v>2010</v>
          </cell>
          <cell r="L8838" t="str">
            <v>293.11</v>
          </cell>
        </row>
        <row r="8839">
          <cell r="J8839" t="str">
            <v>9789868425477</v>
          </cell>
          <cell r="K8839">
            <v>2010</v>
          </cell>
          <cell r="L8839" t="str">
            <v>494.35</v>
          </cell>
        </row>
        <row r="8840">
          <cell r="J8840" t="str">
            <v>9789868425453</v>
          </cell>
          <cell r="K8840">
            <v>2010</v>
          </cell>
          <cell r="L8840" t="str">
            <v>177.2</v>
          </cell>
        </row>
        <row r="8841">
          <cell r="J8841" t="str">
            <v>9789862013755</v>
          </cell>
          <cell r="K8841">
            <v>2010</v>
          </cell>
          <cell r="L8841" t="str">
            <v>312.49A97</v>
          </cell>
        </row>
        <row r="8842">
          <cell r="J8842" t="str">
            <v>9789868367395</v>
          </cell>
          <cell r="K8842">
            <v>2010</v>
          </cell>
          <cell r="L8842" t="str">
            <v>967</v>
          </cell>
        </row>
        <row r="8843">
          <cell r="J8843" t="str">
            <v>9789868641648</v>
          </cell>
          <cell r="K8843">
            <v>2010</v>
          </cell>
          <cell r="L8843" t="str">
            <v>967</v>
          </cell>
        </row>
        <row r="8844">
          <cell r="J8844" t="str">
            <v>9789868425033</v>
          </cell>
          <cell r="K8844">
            <v>2010</v>
          </cell>
          <cell r="L8844" t="str">
            <v>523.38</v>
          </cell>
        </row>
        <row r="8845">
          <cell r="J8845" t="str">
            <v>9789868588011</v>
          </cell>
          <cell r="K8845">
            <v>2010</v>
          </cell>
          <cell r="L8845" t="str">
            <v>192.1</v>
          </cell>
        </row>
        <row r="8846">
          <cell r="J8846" t="str">
            <v>9789868643321</v>
          </cell>
          <cell r="K8846">
            <v>2010</v>
          </cell>
          <cell r="L8846" t="str">
            <v>521.8</v>
          </cell>
        </row>
        <row r="8847">
          <cell r="J8847" t="str">
            <v>9789866180279</v>
          </cell>
          <cell r="K8847">
            <v>2010</v>
          </cell>
          <cell r="L8847" t="str">
            <v>413.98</v>
          </cell>
        </row>
        <row r="8848">
          <cell r="J8848" t="str">
            <v>9789575269906</v>
          </cell>
          <cell r="K8848">
            <v>2010</v>
          </cell>
          <cell r="L8848" t="str">
            <v>413.98</v>
          </cell>
        </row>
        <row r="8849">
          <cell r="J8849" t="str">
            <v>9789866551833</v>
          </cell>
          <cell r="K8849">
            <v>2010</v>
          </cell>
          <cell r="L8849" t="str">
            <v>312.32J3</v>
          </cell>
        </row>
        <row r="8850">
          <cell r="J8850" t="str">
            <v>9789866551871</v>
          </cell>
          <cell r="K8850">
            <v>2010</v>
          </cell>
          <cell r="L8850" t="str">
            <v>312.49P65</v>
          </cell>
        </row>
        <row r="8851">
          <cell r="J8851" t="str">
            <v>9789866205095</v>
          </cell>
          <cell r="K8851">
            <v>2010</v>
          </cell>
          <cell r="L8851" t="str">
            <v>245.1</v>
          </cell>
        </row>
        <row r="8852">
          <cell r="J8852" t="str">
            <v>9789866205088</v>
          </cell>
          <cell r="K8852">
            <v>2010</v>
          </cell>
          <cell r="L8852" t="str">
            <v>244.98</v>
          </cell>
        </row>
        <row r="8853">
          <cell r="J8853" t="str">
            <v>9789579085106</v>
          </cell>
          <cell r="K8853">
            <v>2010</v>
          </cell>
          <cell r="L8853" t="str">
            <v>177.3</v>
          </cell>
        </row>
        <row r="8854">
          <cell r="J8854" t="str">
            <v>9789810860370</v>
          </cell>
          <cell r="K8854">
            <v>2010</v>
          </cell>
          <cell r="L8854" t="str">
            <v>241</v>
          </cell>
        </row>
        <row r="8855">
          <cell r="J8855" t="str">
            <v>9789810840440</v>
          </cell>
          <cell r="K8855">
            <v>2010</v>
          </cell>
          <cell r="L8855" t="str">
            <v>873.51</v>
          </cell>
        </row>
        <row r="8856">
          <cell r="J8856" t="str">
            <v>9789866205125</v>
          </cell>
          <cell r="K8856">
            <v>2010</v>
          </cell>
          <cell r="L8856" t="str">
            <v>241.2121</v>
          </cell>
        </row>
        <row r="8857">
          <cell r="J8857" t="str">
            <v>9789866205132</v>
          </cell>
          <cell r="K8857">
            <v>2010</v>
          </cell>
          <cell r="L8857" t="str">
            <v>242.3</v>
          </cell>
        </row>
        <row r="8858">
          <cell r="J8858" t="str">
            <v>9789866205118</v>
          </cell>
          <cell r="K8858">
            <v>2010</v>
          </cell>
          <cell r="L8858" t="str">
            <v>242.81</v>
          </cell>
        </row>
        <row r="8859">
          <cell r="J8859" t="str">
            <v>9789810860387</v>
          </cell>
          <cell r="K8859">
            <v>2010</v>
          </cell>
          <cell r="L8859" t="str">
            <v>241.76</v>
          </cell>
        </row>
        <row r="8860">
          <cell r="J8860" t="str">
            <v>9789867360274</v>
          </cell>
          <cell r="K8860">
            <v>2010</v>
          </cell>
          <cell r="L8860" t="str">
            <v>857.7</v>
          </cell>
        </row>
        <row r="8861">
          <cell r="J8861" t="str">
            <v>9789867516442</v>
          </cell>
          <cell r="K8861">
            <v>2010</v>
          </cell>
          <cell r="L8861" t="str">
            <v>563.751</v>
          </cell>
        </row>
        <row r="8862">
          <cell r="J8862" t="str">
            <v>9789868598850</v>
          </cell>
          <cell r="K8862">
            <v>2010</v>
          </cell>
          <cell r="L8862" t="str">
            <v>425.3</v>
          </cell>
        </row>
        <row r="8863">
          <cell r="J8863" t="str">
            <v>9789868598812</v>
          </cell>
          <cell r="K8863">
            <v>2010</v>
          </cell>
          <cell r="L8863" t="str">
            <v>544.37</v>
          </cell>
        </row>
        <row r="8864">
          <cell r="J8864" t="str">
            <v>9789868598805</v>
          </cell>
          <cell r="K8864">
            <v>2010</v>
          </cell>
          <cell r="L8864" t="str">
            <v>177.2</v>
          </cell>
        </row>
        <row r="8865">
          <cell r="J8865" t="str">
            <v>9789866393631</v>
          </cell>
          <cell r="K8865">
            <v>2010</v>
          </cell>
          <cell r="L8865" t="str">
            <v>947.41</v>
          </cell>
        </row>
        <row r="8866">
          <cell r="J8866" t="str">
            <v>9789866393808</v>
          </cell>
          <cell r="K8866">
            <v>2010</v>
          </cell>
          <cell r="L8866" t="str">
            <v>947.41</v>
          </cell>
        </row>
        <row r="8867">
          <cell r="J8867" t="str">
            <v>9789868646919</v>
          </cell>
          <cell r="K8867">
            <v>2010</v>
          </cell>
          <cell r="L8867" t="str">
            <v>947.41</v>
          </cell>
        </row>
        <row r="8868">
          <cell r="J8868" t="str">
            <v>9789868654822</v>
          </cell>
          <cell r="K8868">
            <v>2010</v>
          </cell>
          <cell r="L8868" t="str">
            <v>947.41</v>
          </cell>
        </row>
        <row r="8869">
          <cell r="J8869" t="str">
            <v>9789866769238</v>
          </cell>
          <cell r="K8869">
            <v>2010</v>
          </cell>
          <cell r="L8869" t="str">
            <v>241.32</v>
          </cell>
        </row>
        <row r="8870">
          <cell r="J8870" t="str">
            <v>9789866211164</v>
          </cell>
          <cell r="K8870">
            <v>2010</v>
          </cell>
          <cell r="L8870" t="str">
            <v>783.3886</v>
          </cell>
        </row>
        <row r="8871">
          <cell r="J8871" t="str">
            <v>9789866724114</v>
          </cell>
          <cell r="K8871">
            <v>2010</v>
          </cell>
          <cell r="L8871" t="str">
            <v>558.52</v>
          </cell>
        </row>
        <row r="8872">
          <cell r="J8872" t="str">
            <v>9789868173934</v>
          </cell>
          <cell r="K8872">
            <v>2010</v>
          </cell>
          <cell r="L8872" t="str">
            <v>857.7</v>
          </cell>
        </row>
        <row r="8873">
          <cell r="J8873" t="str">
            <v>9789867042255</v>
          </cell>
          <cell r="K8873">
            <v>2010</v>
          </cell>
          <cell r="L8873" t="str">
            <v>523.38</v>
          </cell>
        </row>
        <row r="8874">
          <cell r="J8874" t="str">
            <v>9789867042385</v>
          </cell>
          <cell r="K8874">
            <v>2010</v>
          </cell>
          <cell r="L8874" t="str">
            <v>523.38</v>
          </cell>
        </row>
        <row r="8875">
          <cell r="J8875" t="str">
            <v>9789866235016</v>
          </cell>
          <cell r="K8875">
            <v>2010</v>
          </cell>
          <cell r="L8875" t="str">
            <v>523.38</v>
          </cell>
        </row>
        <row r="8876">
          <cell r="J8876" t="str">
            <v>9789866235061</v>
          </cell>
          <cell r="K8876">
            <v>2010</v>
          </cell>
          <cell r="L8876" t="str">
            <v>523.38</v>
          </cell>
        </row>
        <row r="8877">
          <cell r="J8877" t="str">
            <v>9789866235054</v>
          </cell>
          <cell r="K8877">
            <v>2010</v>
          </cell>
          <cell r="L8877" t="str">
            <v>523.38</v>
          </cell>
        </row>
        <row r="8878">
          <cell r="J8878" t="str">
            <v>9789866235047</v>
          </cell>
          <cell r="K8878">
            <v>2010</v>
          </cell>
          <cell r="L8878" t="str">
            <v>523.38</v>
          </cell>
        </row>
        <row r="8879">
          <cell r="J8879" t="str">
            <v>9789866235030</v>
          </cell>
          <cell r="K8879">
            <v>2010</v>
          </cell>
          <cell r="L8879" t="str">
            <v>523.38</v>
          </cell>
        </row>
        <row r="8880">
          <cell r="J8880" t="str">
            <v>9789866235023</v>
          </cell>
          <cell r="K8880">
            <v>2010</v>
          </cell>
          <cell r="L8880" t="str">
            <v>523.38</v>
          </cell>
        </row>
        <row r="8881">
          <cell r="J8881" t="str">
            <v>9789866235009</v>
          </cell>
          <cell r="K8881">
            <v>2010</v>
          </cell>
          <cell r="L8881" t="str">
            <v>523.38</v>
          </cell>
        </row>
        <row r="8882">
          <cell r="J8882" t="str">
            <v>9789576083631</v>
          </cell>
          <cell r="K8882">
            <v>2010</v>
          </cell>
          <cell r="L8882" t="str">
            <v>859.9</v>
          </cell>
        </row>
        <row r="8883">
          <cell r="J8883" t="str">
            <v>9789576083617</v>
          </cell>
          <cell r="K8883">
            <v>2010</v>
          </cell>
          <cell r="L8883" t="str">
            <v>859.9</v>
          </cell>
        </row>
        <row r="8884">
          <cell r="J8884" t="str">
            <v>9789576083556</v>
          </cell>
          <cell r="K8884">
            <v>2010</v>
          </cell>
          <cell r="L8884" t="str">
            <v>859.9</v>
          </cell>
        </row>
        <row r="8885">
          <cell r="J8885" t="str">
            <v>9789576083471</v>
          </cell>
          <cell r="K8885">
            <v>2010</v>
          </cell>
          <cell r="L8885" t="str">
            <v>859.9</v>
          </cell>
        </row>
        <row r="8886">
          <cell r="J8886" t="str">
            <v>9789576083464</v>
          </cell>
          <cell r="K8886">
            <v>2010</v>
          </cell>
          <cell r="L8886" t="str">
            <v>859.9</v>
          </cell>
        </row>
        <row r="8887">
          <cell r="J8887" t="str">
            <v>9789576083570</v>
          </cell>
          <cell r="K8887">
            <v>2010</v>
          </cell>
          <cell r="L8887" t="str">
            <v>859.9</v>
          </cell>
        </row>
        <row r="8888">
          <cell r="J8888" t="str">
            <v>9789576083587</v>
          </cell>
          <cell r="K8888">
            <v>2010</v>
          </cell>
          <cell r="L8888" t="str">
            <v>859.9</v>
          </cell>
        </row>
        <row r="8889">
          <cell r="J8889" t="str">
            <v>9789576083457</v>
          </cell>
          <cell r="K8889">
            <v>2010</v>
          </cell>
          <cell r="L8889" t="str">
            <v>859.4</v>
          </cell>
        </row>
        <row r="8890">
          <cell r="J8890" t="str">
            <v>9789576083624</v>
          </cell>
          <cell r="K8890">
            <v>2010</v>
          </cell>
          <cell r="L8890" t="str">
            <v>859.9</v>
          </cell>
        </row>
        <row r="8891">
          <cell r="J8891" t="str">
            <v>9789576083440</v>
          </cell>
          <cell r="K8891">
            <v>2010</v>
          </cell>
          <cell r="L8891" t="str">
            <v>859.9</v>
          </cell>
        </row>
        <row r="8892">
          <cell r="J8892" t="str">
            <v>9789576083648</v>
          </cell>
          <cell r="K8892">
            <v>2010</v>
          </cell>
          <cell r="L8892" t="str">
            <v>859.9</v>
          </cell>
        </row>
        <row r="8893">
          <cell r="J8893" t="str">
            <v>9789576083525</v>
          </cell>
          <cell r="K8893">
            <v>2010</v>
          </cell>
          <cell r="L8893" t="str">
            <v>367</v>
          </cell>
        </row>
        <row r="8894">
          <cell r="J8894" t="str">
            <v>9789576083518</v>
          </cell>
          <cell r="K8894">
            <v>2010</v>
          </cell>
          <cell r="L8894" t="str">
            <v>367</v>
          </cell>
        </row>
        <row r="8895">
          <cell r="J8895" t="str">
            <v>9789576083501</v>
          </cell>
          <cell r="K8895">
            <v>2010</v>
          </cell>
          <cell r="L8895" t="str">
            <v>367</v>
          </cell>
        </row>
        <row r="8896">
          <cell r="J8896" t="str">
            <v>9789576083600</v>
          </cell>
          <cell r="K8896">
            <v>2010</v>
          </cell>
          <cell r="L8896" t="str">
            <v>859.6</v>
          </cell>
        </row>
        <row r="8897">
          <cell r="J8897" t="str">
            <v>9789868553514</v>
          </cell>
          <cell r="K8897">
            <v>2010</v>
          </cell>
          <cell r="L8897" t="str">
            <v>528.2</v>
          </cell>
        </row>
        <row r="8898">
          <cell r="J8898" t="str">
            <v>9789868553552</v>
          </cell>
          <cell r="K8898">
            <v>2010</v>
          </cell>
          <cell r="L8898" t="str">
            <v>859.6</v>
          </cell>
        </row>
        <row r="8899">
          <cell r="J8899" t="str">
            <v>9789868553545</v>
          </cell>
          <cell r="K8899">
            <v>2010</v>
          </cell>
          <cell r="L8899" t="str">
            <v>859.6</v>
          </cell>
        </row>
        <row r="8900">
          <cell r="J8900" t="str">
            <v>9789868553521</v>
          </cell>
          <cell r="K8900">
            <v>2010</v>
          </cell>
          <cell r="L8900" t="str">
            <v>859.6</v>
          </cell>
        </row>
        <row r="8901">
          <cell r="J8901" t="str">
            <v>9789868553538</v>
          </cell>
          <cell r="K8901">
            <v>2010</v>
          </cell>
          <cell r="L8901" t="str">
            <v>815.9</v>
          </cell>
        </row>
        <row r="8902">
          <cell r="J8902" t="str">
            <v>9789868690202</v>
          </cell>
          <cell r="K8902">
            <v>2010</v>
          </cell>
          <cell r="L8902" t="str">
            <v>815.96</v>
          </cell>
        </row>
        <row r="8903">
          <cell r="J8903" t="str">
            <v>9789866549342</v>
          </cell>
          <cell r="K8903">
            <v>2010</v>
          </cell>
          <cell r="L8903" t="str">
            <v>739.629</v>
          </cell>
        </row>
        <row r="8904">
          <cell r="J8904" t="str">
            <v>9789866549373</v>
          </cell>
          <cell r="K8904">
            <v>2010</v>
          </cell>
          <cell r="L8904" t="str">
            <v>738.2719</v>
          </cell>
        </row>
        <row r="8905">
          <cell r="J8905" t="str">
            <v>9789866549564</v>
          </cell>
          <cell r="K8905">
            <v>2010</v>
          </cell>
          <cell r="L8905" t="str">
            <v>671.096</v>
          </cell>
        </row>
        <row r="8906">
          <cell r="J8906" t="str">
            <v>9789866549335</v>
          </cell>
          <cell r="K8906">
            <v>2010</v>
          </cell>
          <cell r="L8906" t="str">
            <v>733.9</v>
          </cell>
        </row>
        <row r="8907">
          <cell r="J8907" t="str">
            <v>9789866549366</v>
          </cell>
          <cell r="K8907">
            <v>2010</v>
          </cell>
          <cell r="L8907" t="str">
            <v>672.0969</v>
          </cell>
        </row>
        <row r="8908">
          <cell r="J8908" t="str">
            <v>9789867780584</v>
          </cell>
          <cell r="K8908">
            <v>2010</v>
          </cell>
          <cell r="L8908" t="str">
            <v>953.1</v>
          </cell>
        </row>
        <row r="8909">
          <cell r="J8909" t="str">
            <v>9789866549526</v>
          </cell>
          <cell r="K8909">
            <v>2010</v>
          </cell>
          <cell r="L8909" t="str">
            <v>671.096</v>
          </cell>
        </row>
        <row r="8910">
          <cell r="J8910" t="str">
            <v>9789866549311</v>
          </cell>
          <cell r="K8910">
            <v>2010</v>
          </cell>
          <cell r="L8910" t="str">
            <v>733.9</v>
          </cell>
        </row>
        <row r="8911">
          <cell r="J8911" t="str">
            <v>9789866549328</v>
          </cell>
          <cell r="K8911">
            <v>2010</v>
          </cell>
          <cell r="L8911" t="str">
            <v>733.9</v>
          </cell>
        </row>
        <row r="8912">
          <cell r="J8912" t="str">
            <v>9789866549359</v>
          </cell>
          <cell r="K8912">
            <v>2010</v>
          </cell>
          <cell r="L8912" t="str">
            <v>733.9816</v>
          </cell>
        </row>
        <row r="8913">
          <cell r="J8913" t="str">
            <v>9789866549380</v>
          </cell>
          <cell r="K8913">
            <v>2010</v>
          </cell>
          <cell r="L8913" t="str">
            <v>733.6</v>
          </cell>
        </row>
        <row r="8914">
          <cell r="J8914" t="str">
            <v>9789866549427</v>
          </cell>
          <cell r="K8914">
            <v>2010</v>
          </cell>
          <cell r="L8914" t="str">
            <v>992.6</v>
          </cell>
        </row>
        <row r="8915">
          <cell r="J8915" t="str">
            <v>9789866549434</v>
          </cell>
          <cell r="K8915">
            <v>2010</v>
          </cell>
          <cell r="L8915" t="str">
            <v>733.6</v>
          </cell>
        </row>
        <row r="8916">
          <cell r="J8916" t="str">
            <v>9789866549540</v>
          </cell>
          <cell r="K8916">
            <v>2010</v>
          </cell>
          <cell r="L8916" t="str">
            <v>992.6</v>
          </cell>
        </row>
        <row r="8917">
          <cell r="J8917" t="str">
            <v>9789866549489</v>
          </cell>
          <cell r="K8917">
            <v>2010</v>
          </cell>
          <cell r="L8917" t="str">
            <v>731.72609</v>
          </cell>
        </row>
        <row r="8918">
          <cell r="J8918" t="str">
            <v>9789866549465</v>
          </cell>
          <cell r="K8918">
            <v>2010</v>
          </cell>
          <cell r="L8918" t="str">
            <v>731.72609</v>
          </cell>
        </row>
        <row r="8919">
          <cell r="J8919" t="str">
            <v>9789866549441</v>
          </cell>
          <cell r="K8919">
            <v>2010</v>
          </cell>
          <cell r="L8919" t="str">
            <v>731.72609</v>
          </cell>
        </row>
        <row r="8920">
          <cell r="J8920" t="str">
            <v>9789866549472</v>
          </cell>
          <cell r="K8920">
            <v>2010</v>
          </cell>
          <cell r="L8920" t="str">
            <v>731.72609</v>
          </cell>
        </row>
        <row r="8921">
          <cell r="J8921" t="str">
            <v>9789866549502</v>
          </cell>
          <cell r="K8921">
            <v>2010</v>
          </cell>
          <cell r="L8921" t="str">
            <v>953.1</v>
          </cell>
        </row>
        <row r="8922">
          <cell r="J8922" t="str">
            <v>9789866549595</v>
          </cell>
          <cell r="K8922">
            <v>2010</v>
          </cell>
          <cell r="L8922" t="str">
            <v>738.39</v>
          </cell>
        </row>
        <row r="8923">
          <cell r="J8923" t="str">
            <v>9789866549519</v>
          </cell>
          <cell r="K8923">
            <v>2010</v>
          </cell>
          <cell r="L8923" t="str">
            <v>731.759</v>
          </cell>
        </row>
        <row r="8924">
          <cell r="J8924" t="str">
            <v>9789866549601</v>
          </cell>
          <cell r="K8924">
            <v>2010</v>
          </cell>
          <cell r="L8924" t="str">
            <v>738.79</v>
          </cell>
        </row>
        <row r="8925">
          <cell r="J8925" t="str">
            <v>9789866549533</v>
          </cell>
          <cell r="K8925">
            <v>2010</v>
          </cell>
          <cell r="L8925" t="str">
            <v>743.9</v>
          </cell>
        </row>
        <row r="8926">
          <cell r="J8926" t="str">
            <v>9789866549588</v>
          </cell>
          <cell r="K8926">
            <v>2010</v>
          </cell>
          <cell r="L8926" t="str">
            <v>673.99</v>
          </cell>
        </row>
        <row r="8927">
          <cell r="J8927" t="str">
            <v>9789866549618</v>
          </cell>
          <cell r="K8927">
            <v>2010</v>
          </cell>
          <cell r="L8927" t="str">
            <v>741.719</v>
          </cell>
        </row>
        <row r="8928">
          <cell r="J8928" t="str">
            <v>9789868502055</v>
          </cell>
          <cell r="K8928">
            <v>2010</v>
          </cell>
          <cell r="L8928" t="str">
            <v>873.59</v>
          </cell>
        </row>
        <row r="8929">
          <cell r="J8929" t="str">
            <v>9789868502062</v>
          </cell>
          <cell r="K8929">
            <v>2010</v>
          </cell>
          <cell r="L8929" t="str">
            <v>544.72</v>
          </cell>
        </row>
        <row r="8930">
          <cell r="J8930" t="str">
            <v>9789868502079</v>
          </cell>
          <cell r="K8930">
            <v>2010</v>
          </cell>
          <cell r="L8930" t="str">
            <v>528.2</v>
          </cell>
        </row>
        <row r="8931">
          <cell r="J8931" t="str">
            <v>9789861279497</v>
          </cell>
          <cell r="K8931">
            <v>2009</v>
          </cell>
          <cell r="L8931" t="str">
            <v>528.2</v>
          </cell>
        </row>
        <row r="8932">
          <cell r="J8932" t="str">
            <v>9789861576206</v>
          </cell>
          <cell r="K8932">
            <v>2009</v>
          </cell>
          <cell r="L8932" t="str">
            <v>494</v>
          </cell>
        </row>
        <row r="8933">
          <cell r="J8933" t="str">
            <v>9789576966637</v>
          </cell>
          <cell r="K8933">
            <v>2009</v>
          </cell>
          <cell r="L8933" t="str">
            <v>418.82</v>
          </cell>
        </row>
        <row r="8934">
          <cell r="J8934" t="str">
            <v>9789866793554</v>
          </cell>
          <cell r="K8934">
            <v>2009</v>
          </cell>
          <cell r="L8934" t="str">
            <v>802.35</v>
          </cell>
        </row>
        <row r="8935">
          <cell r="J8935" t="str">
            <v>9789866782688</v>
          </cell>
          <cell r="K8935">
            <v>2009</v>
          </cell>
          <cell r="L8935" t="str">
            <v>197.07</v>
          </cell>
        </row>
        <row r="8936">
          <cell r="J8936" t="str">
            <v>9789861576039</v>
          </cell>
          <cell r="K8936">
            <v>2009</v>
          </cell>
          <cell r="L8936" t="str">
            <v>521.5</v>
          </cell>
        </row>
        <row r="8937">
          <cell r="J8937" t="str">
            <v>9861274332</v>
          </cell>
          <cell r="K8937">
            <v>2009</v>
          </cell>
          <cell r="L8937" t="str">
            <v>874.57</v>
          </cell>
        </row>
        <row r="8938">
          <cell r="J8938" t="str">
            <v>9789866542756</v>
          </cell>
          <cell r="K8938">
            <v>2009</v>
          </cell>
          <cell r="L8938" t="str">
            <v>813.5</v>
          </cell>
        </row>
        <row r="8939">
          <cell r="J8939" t="str">
            <v>9789866830679</v>
          </cell>
          <cell r="K8939">
            <v>2009</v>
          </cell>
          <cell r="L8939" t="str">
            <v>859.6</v>
          </cell>
        </row>
        <row r="8940">
          <cell r="J8940" t="str">
            <v>9789861772516</v>
          </cell>
          <cell r="K8940">
            <v>2009</v>
          </cell>
          <cell r="L8940" t="str">
            <v>192.4</v>
          </cell>
        </row>
        <row r="8941">
          <cell r="J8941" t="str">
            <v>9789579554619</v>
          </cell>
          <cell r="K8941">
            <v>2009</v>
          </cell>
          <cell r="L8941" t="str">
            <v>710</v>
          </cell>
        </row>
        <row r="8942">
          <cell r="J8942" t="str">
            <v>9789579554589</v>
          </cell>
          <cell r="K8942">
            <v>2009</v>
          </cell>
          <cell r="L8942" t="str">
            <v>710</v>
          </cell>
        </row>
        <row r="8943">
          <cell r="J8943" t="str">
            <v>9789579554602</v>
          </cell>
          <cell r="K8943">
            <v>2009</v>
          </cell>
          <cell r="L8943" t="str">
            <v>710</v>
          </cell>
        </row>
        <row r="8944">
          <cell r="J8944" t="str">
            <v>9789579554626</v>
          </cell>
          <cell r="K8944">
            <v>2009</v>
          </cell>
          <cell r="L8944" t="str">
            <v>710</v>
          </cell>
        </row>
        <row r="8945">
          <cell r="J8945" t="str">
            <v>9789579554596</v>
          </cell>
          <cell r="K8945">
            <v>2009</v>
          </cell>
          <cell r="L8945" t="str">
            <v>710</v>
          </cell>
        </row>
        <row r="8946">
          <cell r="J8946" t="str">
            <v>9789579554572</v>
          </cell>
          <cell r="K8946">
            <v>2009</v>
          </cell>
          <cell r="L8946" t="str">
            <v>710</v>
          </cell>
        </row>
        <row r="8947">
          <cell r="J8947" t="str">
            <v>9789861576077</v>
          </cell>
          <cell r="K8947">
            <v>2009</v>
          </cell>
          <cell r="L8947" t="str">
            <v>494</v>
          </cell>
        </row>
        <row r="8948">
          <cell r="J8948" t="str">
            <v>9789861576473</v>
          </cell>
          <cell r="K8948">
            <v>2009</v>
          </cell>
          <cell r="L8948" t="str">
            <v>494</v>
          </cell>
        </row>
        <row r="8949">
          <cell r="J8949" t="str">
            <v>9789575747534</v>
          </cell>
          <cell r="K8949">
            <v>2009</v>
          </cell>
          <cell r="L8949" t="str">
            <v>523.31</v>
          </cell>
        </row>
        <row r="8950">
          <cell r="J8950" t="str">
            <v>9789575747527</v>
          </cell>
          <cell r="K8950">
            <v>2009</v>
          </cell>
          <cell r="L8950" t="str">
            <v>307.9</v>
          </cell>
        </row>
        <row r="8951">
          <cell r="J8951" t="str">
            <v>9789576966613</v>
          </cell>
          <cell r="K8951">
            <v>2009</v>
          </cell>
          <cell r="L8951" t="str">
            <v>428.3</v>
          </cell>
        </row>
        <row r="8952">
          <cell r="J8952" t="str">
            <v>9789861576336</v>
          </cell>
          <cell r="K8952">
            <v>2009</v>
          </cell>
          <cell r="L8952" t="str">
            <v>494.6</v>
          </cell>
        </row>
        <row r="8953">
          <cell r="J8953" t="str">
            <v>9789861576275</v>
          </cell>
          <cell r="K8953">
            <v>2009</v>
          </cell>
          <cell r="L8953" t="str">
            <v>874.57</v>
          </cell>
        </row>
        <row r="8954">
          <cell r="J8954" t="str">
            <v>9789861772646</v>
          </cell>
          <cell r="K8954">
            <v>2009</v>
          </cell>
          <cell r="L8954" t="str">
            <v>930.933</v>
          </cell>
        </row>
        <row r="8955">
          <cell r="J8955" t="str">
            <v>9789861772653</v>
          </cell>
          <cell r="K8955">
            <v>2009</v>
          </cell>
          <cell r="L8955" t="str">
            <v>857.7</v>
          </cell>
        </row>
        <row r="8956">
          <cell r="J8956" t="str">
            <v>9789861772660</v>
          </cell>
          <cell r="K8956">
            <v>2009</v>
          </cell>
          <cell r="L8956" t="str">
            <v>863.51</v>
          </cell>
        </row>
        <row r="8957">
          <cell r="J8957" t="str">
            <v>9789866612350</v>
          </cell>
          <cell r="K8957">
            <v>2009</v>
          </cell>
          <cell r="L8957" t="str">
            <v>415.668</v>
          </cell>
        </row>
        <row r="8958">
          <cell r="J8958" t="str">
            <v>9789866453458</v>
          </cell>
          <cell r="K8958">
            <v>2009</v>
          </cell>
          <cell r="L8958" t="str">
            <v>851.486</v>
          </cell>
        </row>
        <row r="8959">
          <cell r="J8959" t="str">
            <v>9789861576176</v>
          </cell>
          <cell r="K8959">
            <v>2009</v>
          </cell>
          <cell r="L8959" t="str">
            <v>563.5</v>
          </cell>
        </row>
        <row r="8960">
          <cell r="J8960" t="str">
            <v>9789861576268</v>
          </cell>
          <cell r="K8960">
            <v>2009</v>
          </cell>
          <cell r="L8960" t="str">
            <v>563.5</v>
          </cell>
        </row>
        <row r="8961">
          <cell r="J8961" t="str">
            <v>9789861576220</v>
          </cell>
          <cell r="K8961">
            <v>2009</v>
          </cell>
          <cell r="L8961" t="str">
            <v>494.3</v>
          </cell>
        </row>
        <row r="8962">
          <cell r="J8962" t="str">
            <v>9789861576527</v>
          </cell>
          <cell r="K8962">
            <v>2009</v>
          </cell>
          <cell r="L8962" t="str">
            <v>496.5</v>
          </cell>
        </row>
        <row r="8963">
          <cell r="J8963" t="str">
            <v>9789861576305</v>
          </cell>
          <cell r="K8963">
            <v>2009</v>
          </cell>
          <cell r="L8963" t="str">
            <v>541.415</v>
          </cell>
        </row>
        <row r="8964">
          <cell r="J8964" t="str">
            <v>9789577483461</v>
          </cell>
          <cell r="K8964">
            <v>2009</v>
          </cell>
          <cell r="L8964" t="str">
            <v>900</v>
          </cell>
        </row>
        <row r="8965">
          <cell r="J8965" t="str">
            <v>9789866714474</v>
          </cell>
          <cell r="K8965">
            <v>2009</v>
          </cell>
          <cell r="L8965" t="str">
            <v>192.32</v>
          </cell>
        </row>
        <row r="8966">
          <cell r="J8966" t="str">
            <v>9789867041784</v>
          </cell>
          <cell r="K8966">
            <v>2009</v>
          </cell>
          <cell r="L8966" t="str">
            <v>191.9</v>
          </cell>
        </row>
        <row r="8967">
          <cell r="J8967" t="str">
            <v>9789577044143</v>
          </cell>
          <cell r="K8967">
            <v>2009</v>
          </cell>
          <cell r="L8967" t="str">
            <v>521.8131</v>
          </cell>
        </row>
        <row r="8968">
          <cell r="J8968" t="str">
            <v>9789577044167</v>
          </cell>
          <cell r="K8968">
            <v>2009</v>
          </cell>
          <cell r="L8968" t="str">
            <v>521.8131</v>
          </cell>
        </row>
        <row r="8969">
          <cell r="J8969" t="str">
            <v>9789577043177</v>
          </cell>
          <cell r="K8969">
            <v>2009</v>
          </cell>
          <cell r="L8969" t="str">
            <v>521.8131</v>
          </cell>
        </row>
        <row r="8970">
          <cell r="J8970" t="str">
            <v>9789868332249</v>
          </cell>
          <cell r="K8970">
            <v>2009</v>
          </cell>
          <cell r="L8970" t="str">
            <v>441.52</v>
          </cell>
        </row>
        <row r="8971">
          <cell r="J8971" t="str">
            <v>9789861279633</v>
          </cell>
          <cell r="K8971">
            <v>2009</v>
          </cell>
          <cell r="L8971" t="str">
            <v>496.5</v>
          </cell>
        </row>
        <row r="8972">
          <cell r="J8972" t="str">
            <v>4712755200227</v>
          </cell>
          <cell r="K8972">
            <v>2009</v>
          </cell>
          <cell r="L8972" t="str">
            <v>175.9</v>
          </cell>
        </row>
        <row r="8973">
          <cell r="J8973" t="str">
            <v>4712755200234</v>
          </cell>
          <cell r="K8973">
            <v>2009</v>
          </cell>
          <cell r="L8973" t="str">
            <v>175.9</v>
          </cell>
        </row>
        <row r="8974">
          <cell r="J8974" t="str">
            <v>9789866615245</v>
          </cell>
          <cell r="K8974">
            <v>2009</v>
          </cell>
          <cell r="L8974" t="str">
            <v>496</v>
          </cell>
        </row>
        <row r="8975">
          <cell r="J8975" t="str">
            <v>9789575747411</v>
          </cell>
          <cell r="K8975">
            <v>2009</v>
          </cell>
          <cell r="L8975" t="str">
            <v>859.6</v>
          </cell>
        </row>
        <row r="8976">
          <cell r="J8976" t="str">
            <v>9789861772974</v>
          </cell>
          <cell r="K8976">
            <v>2009</v>
          </cell>
          <cell r="L8976" t="str">
            <v>191.9</v>
          </cell>
        </row>
        <row r="8977">
          <cell r="J8977" t="str">
            <v>9789868343047</v>
          </cell>
          <cell r="K8977">
            <v>2009</v>
          </cell>
          <cell r="L8977" t="str">
            <v>744.39</v>
          </cell>
        </row>
        <row r="8978">
          <cell r="J8978" t="str">
            <v>9789861279312</v>
          </cell>
          <cell r="K8978">
            <v>2009</v>
          </cell>
          <cell r="L8978" t="str">
            <v>523.32</v>
          </cell>
        </row>
        <row r="8979">
          <cell r="J8979" t="str">
            <v>9789861772691</v>
          </cell>
          <cell r="K8979">
            <v>2009</v>
          </cell>
          <cell r="L8979" t="str">
            <v>387.13025</v>
          </cell>
        </row>
        <row r="8980">
          <cell r="J8980" t="str">
            <v>9789577323507</v>
          </cell>
          <cell r="K8980">
            <v>2009</v>
          </cell>
          <cell r="L8980" t="str">
            <v>927.1</v>
          </cell>
        </row>
        <row r="8981">
          <cell r="J8981" t="str">
            <v>9789868461932</v>
          </cell>
          <cell r="K8981">
            <v>2009</v>
          </cell>
          <cell r="L8981" t="str">
            <v>857.7</v>
          </cell>
        </row>
        <row r="8982">
          <cell r="J8982" t="str">
            <v>9781680000023</v>
          </cell>
          <cell r="K8982">
            <v>2009</v>
          </cell>
          <cell r="L8982" t="str">
            <v>859.6</v>
          </cell>
        </row>
        <row r="8983">
          <cell r="J8983" t="str">
            <v>9789866714733</v>
          </cell>
          <cell r="K8983">
            <v>2009</v>
          </cell>
          <cell r="L8983" t="str">
            <v>561.952</v>
          </cell>
        </row>
        <row r="8984">
          <cell r="J8984" t="str">
            <v>9574598926</v>
          </cell>
          <cell r="K8984">
            <v>2009</v>
          </cell>
          <cell r="L8984" t="str">
            <v>880.57</v>
          </cell>
        </row>
        <row r="8985">
          <cell r="J8985" t="str">
            <v>9789861971759</v>
          </cell>
          <cell r="K8985">
            <v>2009</v>
          </cell>
          <cell r="L8985" t="str">
            <v>494.35</v>
          </cell>
        </row>
        <row r="8986">
          <cell r="J8986" t="str">
            <v>9789861772769</v>
          </cell>
          <cell r="K8986">
            <v>2009</v>
          </cell>
          <cell r="L8986" t="str">
            <v>855</v>
          </cell>
        </row>
        <row r="8987">
          <cell r="J8987" t="str">
            <v>9789861772813</v>
          </cell>
          <cell r="K8987">
            <v>2009</v>
          </cell>
          <cell r="L8987" t="str">
            <v>863.851</v>
          </cell>
        </row>
        <row r="8988">
          <cell r="J8988" t="str">
            <v>9789577323187</v>
          </cell>
          <cell r="K8988">
            <v>2009</v>
          </cell>
          <cell r="L8988" t="str">
            <v>578.313</v>
          </cell>
        </row>
        <row r="8989">
          <cell r="J8989" t="str">
            <v>9789868506602</v>
          </cell>
          <cell r="K8989">
            <v>2009</v>
          </cell>
          <cell r="L8989" t="str">
            <v>733.9</v>
          </cell>
        </row>
        <row r="8990">
          <cell r="J8990" t="str">
            <v>9789571351223</v>
          </cell>
          <cell r="K8990">
            <v>2009</v>
          </cell>
          <cell r="L8990" t="str">
            <v>528.2</v>
          </cell>
        </row>
        <row r="8991">
          <cell r="J8991" t="str">
            <v>9789868442887</v>
          </cell>
          <cell r="K8991">
            <v>2009</v>
          </cell>
          <cell r="L8991" t="str">
            <v>415.271</v>
          </cell>
        </row>
        <row r="8992">
          <cell r="J8992" t="str">
            <v>9789868521100</v>
          </cell>
          <cell r="K8992">
            <v>2009</v>
          </cell>
          <cell r="L8992" t="str">
            <v>523.23</v>
          </cell>
        </row>
        <row r="8993">
          <cell r="J8993" t="str">
            <v>9789577323224</v>
          </cell>
          <cell r="K8993">
            <v>2009</v>
          </cell>
          <cell r="L8993" t="str">
            <v>899</v>
          </cell>
        </row>
        <row r="8994">
          <cell r="J8994" t="str">
            <v>9789868343085</v>
          </cell>
          <cell r="K8994">
            <v>2009</v>
          </cell>
          <cell r="L8994" t="str">
            <v>411.371</v>
          </cell>
        </row>
        <row r="8995">
          <cell r="J8995" t="str">
            <v>9789866353017</v>
          </cell>
          <cell r="K8995">
            <v>2009</v>
          </cell>
          <cell r="L8995" t="str">
            <v>425.4022</v>
          </cell>
        </row>
        <row r="8996">
          <cell r="J8996" t="str">
            <v>9789861772790</v>
          </cell>
          <cell r="K8996">
            <v>2009</v>
          </cell>
          <cell r="L8996" t="str">
            <v>417.281</v>
          </cell>
        </row>
        <row r="8997">
          <cell r="J8997" t="str">
            <v>9789866643828</v>
          </cell>
          <cell r="K8997">
            <v>2009</v>
          </cell>
          <cell r="L8997" t="str">
            <v>997.6</v>
          </cell>
        </row>
        <row r="8998">
          <cell r="J8998" t="str">
            <v>9789868540217</v>
          </cell>
          <cell r="K8998">
            <v>2009</v>
          </cell>
          <cell r="L8998" t="str">
            <v>554.89</v>
          </cell>
        </row>
        <row r="8999">
          <cell r="J8999" t="str">
            <v>9789861781174</v>
          </cell>
          <cell r="K8999">
            <v>2009</v>
          </cell>
          <cell r="L8999" t="str">
            <v>192.8</v>
          </cell>
        </row>
        <row r="9000">
          <cell r="J9000" t="str">
            <v>9789576966538</v>
          </cell>
          <cell r="K9000">
            <v>2009</v>
          </cell>
          <cell r="L9000" t="str">
            <v>418.934</v>
          </cell>
        </row>
        <row r="9001">
          <cell r="J9001" t="str">
            <v>9789861773094</v>
          </cell>
          <cell r="K9001">
            <v>2009</v>
          </cell>
          <cell r="L9001" t="str">
            <v>388.691025</v>
          </cell>
        </row>
        <row r="9002">
          <cell r="J9002" t="str">
            <v>9789868502000</v>
          </cell>
          <cell r="K9002">
            <v>2009</v>
          </cell>
          <cell r="L9002" t="str">
            <v>873.59</v>
          </cell>
        </row>
        <row r="9003">
          <cell r="J9003" t="str">
            <v>9789576966521</v>
          </cell>
          <cell r="K9003">
            <v>2009</v>
          </cell>
          <cell r="L9003" t="str">
            <v>521.1</v>
          </cell>
        </row>
        <row r="9004">
          <cell r="J9004" t="str">
            <v>9789868506619</v>
          </cell>
          <cell r="K9004">
            <v>2009</v>
          </cell>
          <cell r="L9004" t="str">
            <v>855</v>
          </cell>
        </row>
        <row r="9005">
          <cell r="J9005" t="str">
            <v>9789861576428</v>
          </cell>
          <cell r="K9005">
            <v>2009</v>
          </cell>
          <cell r="L9005" t="str">
            <v>494.2</v>
          </cell>
        </row>
        <row r="9006">
          <cell r="J9006" t="str">
            <v>9789868343092</v>
          </cell>
          <cell r="K9006">
            <v>2009</v>
          </cell>
          <cell r="L9006" t="str">
            <v>117.2</v>
          </cell>
        </row>
        <row r="9007">
          <cell r="J9007" t="str">
            <v>9789861279534</v>
          </cell>
          <cell r="K9007">
            <v>2009</v>
          </cell>
          <cell r="L9007" t="str">
            <v>496.5</v>
          </cell>
        </row>
        <row r="9008">
          <cell r="J9008" t="str">
            <v>9789576966507</v>
          </cell>
          <cell r="K9008">
            <v>2009</v>
          </cell>
          <cell r="L9008" t="str">
            <v>445.96</v>
          </cell>
        </row>
        <row r="9009">
          <cell r="J9009" t="str">
            <v>9789868522114</v>
          </cell>
          <cell r="K9009">
            <v>2009</v>
          </cell>
          <cell r="L9009" t="str">
            <v>225.4</v>
          </cell>
        </row>
        <row r="9010">
          <cell r="J9010" t="str">
            <v>9789571350158</v>
          </cell>
          <cell r="K9010">
            <v>2009</v>
          </cell>
          <cell r="L9010" t="str">
            <v>428</v>
          </cell>
        </row>
        <row r="9011">
          <cell r="J9011" t="str">
            <v>9789866437014</v>
          </cell>
          <cell r="K9011">
            <v>2009</v>
          </cell>
          <cell r="L9011" t="str">
            <v>859.6</v>
          </cell>
        </row>
        <row r="9012">
          <cell r="J9012" t="str">
            <v>9789575747473</v>
          </cell>
          <cell r="K9012">
            <v>2009</v>
          </cell>
          <cell r="L9012" t="str">
            <v>812.78</v>
          </cell>
        </row>
        <row r="9013">
          <cell r="J9013" t="str">
            <v>9789575747329</v>
          </cell>
          <cell r="K9013">
            <v>2009</v>
          </cell>
          <cell r="L9013" t="str">
            <v>811.1</v>
          </cell>
        </row>
        <row r="9014">
          <cell r="J9014" t="str">
            <v>9789575747282</v>
          </cell>
          <cell r="K9014">
            <v>2009</v>
          </cell>
          <cell r="L9014" t="str">
            <v>802.2</v>
          </cell>
        </row>
        <row r="9015">
          <cell r="J9015" t="str">
            <v>9789575747237</v>
          </cell>
          <cell r="K9015">
            <v>2009</v>
          </cell>
          <cell r="L9015" t="str">
            <v>859.6</v>
          </cell>
        </row>
        <row r="9016">
          <cell r="J9016" t="str">
            <v>9789575747244</v>
          </cell>
          <cell r="K9016">
            <v>2009</v>
          </cell>
          <cell r="L9016" t="str">
            <v>859.6</v>
          </cell>
        </row>
        <row r="9017">
          <cell r="J9017" t="str">
            <v>9789867767554</v>
          </cell>
          <cell r="K9017">
            <v>2009</v>
          </cell>
          <cell r="L9017" t="str">
            <v>859.6</v>
          </cell>
        </row>
        <row r="9018">
          <cell r="J9018" t="str">
            <v>9789867767585</v>
          </cell>
          <cell r="K9018">
            <v>2009</v>
          </cell>
          <cell r="L9018" t="str">
            <v>859.6</v>
          </cell>
        </row>
        <row r="9019">
          <cell r="J9019" t="str">
            <v>9789867767892</v>
          </cell>
          <cell r="K9019">
            <v>2009</v>
          </cell>
          <cell r="L9019" t="str">
            <v>859.6</v>
          </cell>
        </row>
        <row r="9020">
          <cell r="J9020" t="str">
            <v>9789571350165</v>
          </cell>
          <cell r="K9020">
            <v>2009</v>
          </cell>
          <cell r="L9020" t="str">
            <v>415.271</v>
          </cell>
        </row>
        <row r="9021">
          <cell r="J9021" t="str">
            <v>9789861773056</v>
          </cell>
          <cell r="K9021">
            <v>2009</v>
          </cell>
          <cell r="L9021" t="str">
            <v>019.1</v>
          </cell>
        </row>
        <row r="9022">
          <cell r="J9022" t="str">
            <v>9789866735578</v>
          </cell>
          <cell r="K9022">
            <v>2009</v>
          </cell>
          <cell r="L9022" t="str">
            <v>247.7</v>
          </cell>
        </row>
        <row r="9023">
          <cell r="J9023" t="str">
            <v>9789576966606</v>
          </cell>
          <cell r="K9023">
            <v>2009</v>
          </cell>
          <cell r="L9023" t="str">
            <v>417.5</v>
          </cell>
        </row>
        <row r="9024">
          <cell r="J9024" t="str">
            <v>9789571351421</v>
          </cell>
          <cell r="K9024">
            <v>2009</v>
          </cell>
          <cell r="L9024" t="str">
            <v>855</v>
          </cell>
        </row>
        <row r="9025">
          <cell r="J9025" t="str">
            <v>9789861576534</v>
          </cell>
          <cell r="K9025">
            <v>2009</v>
          </cell>
          <cell r="L9025" t="str">
            <v>563.53</v>
          </cell>
        </row>
        <row r="9026">
          <cell r="J9026" t="str">
            <v>9789861773018</v>
          </cell>
          <cell r="K9026">
            <v>2009</v>
          </cell>
          <cell r="L9026" t="str">
            <v>855</v>
          </cell>
        </row>
        <row r="9027">
          <cell r="J9027" t="str">
            <v>9789868515901</v>
          </cell>
          <cell r="K9027">
            <v>2009</v>
          </cell>
          <cell r="L9027" t="str">
            <v>563.53</v>
          </cell>
        </row>
        <row r="9028">
          <cell r="J9028" t="str">
            <v>9789861772837</v>
          </cell>
          <cell r="K9028">
            <v>2009</v>
          </cell>
          <cell r="L9028" t="str">
            <v>019.1</v>
          </cell>
        </row>
        <row r="9029">
          <cell r="J9029" t="str">
            <v>9789576856020</v>
          </cell>
          <cell r="K9029">
            <v>2009</v>
          </cell>
          <cell r="L9029" t="str">
            <v>177.2</v>
          </cell>
        </row>
        <row r="9030">
          <cell r="J9030" t="str">
            <v>9789576855757</v>
          </cell>
          <cell r="K9030">
            <v>2009</v>
          </cell>
          <cell r="L9030" t="str">
            <v>177.2</v>
          </cell>
        </row>
        <row r="9031">
          <cell r="J9031" t="str">
            <v>9789577323132</v>
          </cell>
          <cell r="K9031">
            <v>2009</v>
          </cell>
          <cell r="L9031" t="str">
            <v>821.88</v>
          </cell>
        </row>
        <row r="9032">
          <cell r="J9032" t="str">
            <v>9789577323316</v>
          </cell>
          <cell r="K9032">
            <v>2009</v>
          </cell>
          <cell r="L9032" t="str">
            <v>821.88</v>
          </cell>
        </row>
        <row r="9033">
          <cell r="J9033" t="str">
            <v>9789866554018</v>
          </cell>
          <cell r="K9033">
            <v>2009</v>
          </cell>
          <cell r="L9033" t="str">
            <v>523.311</v>
          </cell>
        </row>
        <row r="9034">
          <cell r="J9034" t="str">
            <v>9789861576008</v>
          </cell>
          <cell r="K9034">
            <v>2009</v>
          </cell>
          <cell r="L9034" t="str">
            <v>811.9</v>
          </cell>
        </row>
        <row r="9035">
          <cell r="J9035" t="str">
            <v>9789861772936</v>
          </cell>
          <cell r="K9035">
            <v>2009</v>
          </cell>
          <cell r="L9035" t="str">
            <v>952</v>
          </cell>
        </row>
        <row r="9036">
          <cell r="J9036" t="str">
            <v>9789575984717</v>
          </cell>
          <cell r="K9036">
            <v>2009</v>
          </cell>
          <cell r="L9036" t="str">
            <v>078</v>
          </cell>
        </row>
        <row r="9037">
          <cell r="J9037" t="str">
            <v>9789868521117</v>
          </cell>
          <cell r="K9037">
            <v>2009</v>
          </cell>
          <cell r="L9037" t="str">
            <v>428.8</v>
          </cell>
        </row>
        <row r="9038">
          <cell r="J9038" t="str">
            <v>9789866643613</v>
          </cell>
          <cell r="K9038">
            <v>2009</v>
          </cell>
          <cell r="L9038" t="str">
            <v>327.42</v>
          </cell>
        </row>
        <row r="9039">
          <cell r="J9039" t="str">
            <v>9789861576633</v>
          </cell>
          <cell r="K9039">
            <v>2009</v>
          </cell>
          <cell r="L9039" t="str">
            <v>563.504</v>
          </cell>
        </row>
        <row r="9040">
          <cell r="J9040" t="str">
            <v>9789866789571</v>
          </cell>
          <cell r="K9040">
            <v>2009</v>
          </cell>
          <cell r="L9040" t="str">
            <v>540.933</v>
          </cell>
        </row>
        <row r="9041">
          <cell r="J9041" t="str">
            <v>9789861575001</v>
          </cell>
          <cell r="K9041">
            <v>2009</v>
          </cell>
          <cell r="L9041" t="str">
            <v>483.8</v>
          </cell>
        </row>
        <row r="9042">
          <cell r="J9042" t="str">
            <v>9789576597022</v>
          </cell>
          <cell r="K9042">
            <v>2009</v>
          </cell>
          <cell r="L9042" t="str">
            <v>621.91</v>
          </cell>
        </row>
        <row r="9043">
          <cell r="J9043" t="str">
            <v>9789576597039</v>
          </cell>
          <cell r="K9043">
            <v>2009</v>
          </cell>
          <cell r="L9043" t="str">
            <v>622.1</v>
          </cell>
        </row>
        <row r="9044">
          <cell r="J9044" t="str">
            <v>9789576597145</v>
          </cell>
          <cell r="K9044">
            <v>2009</v>
          </cell>
          <cell r="L9044" t="str">
            <v>622.1</v>
          </cell>
        </row>
        <row r="9045">
          <cell r="J9045" t="str">
            <v>9789576597138</v>
          </cell>
          <cell r="K9045">
            <v>2009</v>
          </cell>
          <cell r="L9045" t="str">
            <v>624.11</v>
          </cell>
        </row>
        <row r="9046">
          <cell r="J9046" t="str">
            <v>9789576597183</v>
          </cell>
          <cell r="K9046">
            <v>2009</v>
          </cell>
          <cell r="L9046" t="str">
            <v>625.11</v>
          </cell>
        </row>
        <row r="9047">
          <cell r="J9047" t="str">
            <v>9789576597213</v>
          </cell>
          <cell r="K9047">
            <v>2009</v>
          </cell>
          <cell r="L9047" t="str">
            <v>625.71</v>
          </cell>
        </row>
        <row r="9048">
          <cell r="J9048" t="str">
            <v>9789576597268</v>
          </cell>
          <cell r="K9048">
            <v>2009</v>
          </cell>
          <cell r="L9048" t="str">
            <v>626.71</v>
          </cell>
        </row>
        <row r="9049">
          <cell r="J9049" t="str">
            <v>9789576597336</v>
          </cell>
          <cell r="K9049">
            <v>2009</v>
          </cell>
          <cell r="L9049" t="str">
            <v>627.2</v>
          </cell>
        </row>
        <row r="9050">
          <cell r="J9050" t="str">
            <v>9789576597374</v>
          </cell>
          <cell r="K9050">
            <v>2009</v>
          </cell>
          <cell r="L9050" t="str">
            <v>627.3</v>
          </cell>
        </row>
        <row r="9051">
          <cell r="J9051" t="str">
            <v>9789576597404</v>
          </cell>
          <cell r="K9051">
            <v>2009</v>
          </cell>
          <cell r="L9051" t="str">
            <v>627.4</v>
          </cell>
        </row>
        <row r="9052">
          <cell r="J9052" t="str">
            <v>9789576597459</v>
          </cell>
          <cell r="K9052">
            <v>2009</v>
          </cell>
          <cell r="L9052" t="str">
            <v>005.31</v>
          </cell>
        </row>
        <row r="9053">
          <cell r="J9053" t="str">
            <v>9789576966545</v>
          </cell>
          <cell r="K9053">
            <v>2009</v>
          </cell>
          <cell r="L9053" t="str">
            <v>418.99</v>
          </cell>
        </row>
        <row r="9054">
          <cell r="J9054" t="str">
            <v>9789861772875</v>
          </cell>
          <cell r="K9054">
            <v>2009</v>
          </cell>
          <cell r="L9054" t="str">
            <v>486.8</v>
          </cell>
        </row>
        <row r="9055">
          <cell r="J9055" t="str">
            <v>9789570471960</v>
          </cell>
          <cell r="K9055">
            <v>2009</v>
          </cell>
          <cell r="L9055" t="str">
            <v>244.98</v>
          </cell>
        </row>
        <row r="9056">
          <cell r="J9056" t="str">
            <v>9789868486256</v>
          </cell>
          <cell r="K9056">
            <v>2009</v>
          </cell>
          <cell r="L9056" t="str">
            <v>542.78</v>
          </cell>
        </row>
        <row r="9057">
          <cell r="J9057" t="str">
            <v>9789866353000</v>
          </cell>
          <cell r="K9057">
            <v>2009</v>
          </cell>
          <cell r="L9057" t="str">
            <v>413.7</v>
          </cell>
        </row>
        <row r="9058">
          <cell r="J9058" t="str">
            <v>9789861576626</v>
          </cell>
          <cell r="K9058">
            <v>2009</v>
          </cell>
          <cell r="L9058" t="str">
            <v>494.5</v>
          </cell>
        </row>
        <row r="9059">
          <cell r="J9059" t="str">
            <v>9789861279091</v>
          </cell>
          <cell r="K9059">
            <v>2009</v>
          </cell>
          <cell r="L9059" t="str">
            <v>494.35</v>
          </cell>
        </row>
        <row r="9060">
          <cell r="J9060" t="str">
            <v>9789861279206</v>
          </cell>
          <cell r="K9060">
            <v>2009</v>
          </cell>
          <cell r="L9060" t="str">
            <v>177.2</v>
          </cell>
        </row>
        <row r="9061">
          <cell r="J9061" t="str">
            <v>9789861279305</v>
          </cell>
          <cell r="K9061">
            <v>2009</v>
          </cell>
          <cell r="L9061" t="str">
            <v>177.2</v>
          </cell>
        </row>
        <row r="9062">
          <cell r="J9062" t="str">
            <v>9789861279503</v>
          </cell>
          <cell r="K9062">
            <v>2009</v>
          </cell>
          <cell r="L9062" t="str">
            <v>494</v>
          </cell>
        </row>
        <row r="9063">
          <cell r="J9063" t="str">
            <v>9789576966644</v>
          </cell>
          <cell r="K9063">
            <v>2009</v>
          </cell>
          <cell r="L9063" t="str">
            <v>496.2</v>
          </cell>
        </row>
        <row r="9064">
          <cell r="J9064" t="str">
            <v>9789575984649</v>
          </cell>
          <cell r="K9064">
            <v>2009</v>
          </cell>
          <cell r="L9064" t="str">
            <v>224.515</v>
          </cell>
        </row>
        <row r="9065">
          <cell r="J9065" t="str">
            <v>9789867468369</v>
          </cell>
          <cell r="K9065">
            <v>2009</v>
          </cell>
          <cell r="L9065" t="str">
            <v>494.35</v>
          </cell>
        </row>
        <row r="9066">
          <cell r="J9066" t="str">
            <v>9789576966590</v>
          </cell>
          <cell r="K9066">
            <v>2009</v>
          </cell>
          <cell r="L9066" t="str">
            <v>417.5</v>
          </cell>
        </row>
        <row r="9067">
          <cell r="J9067" t="str">
            <v>9789861576299</v>
          </cell>
          <cell r="K9067">
            <v>2009</v>
          </cell>
          <cell r="L9067" t="str">
            <v>494.2</v>
          </cell>
        </row>
        <row r="9068">
          <cell r="J9068" t="str">
            <v>9789575984595</v>
          </cell>
          <cell r="K9068">
            <v>2009</v>
          </cell>
          <cell r="L9068" t="str">
            <v>224.515</v>
          </cell>
        </row>
        <row r="9069">
          <cell r="J9069" t="str">
            <v>9789575984670</v>
          </cell>
          <cell r="K9069">
            <v>2009</v>
          </cell>
          <cell r="L9069" t="str">
            <v>224.515</v>
          </cell>
        </row>
        <row r="9070">
          <cell r="J9070" t="str">
            <v>9789575984687</v>
          </cell>
          <cell r="K9070">
            <v>2009</v>
          </cell>
          <cell r="L9070" t="str">
            <v>224.515</v>
          </cell>
        </row>
        <row r="9071">
          <cell r="J9071" t="str">
            <v>9789866353024</v>
          </cell>
          <cell r="K9071">
            <v>2009</v>
          </cell>
          <cell r="L9071" t="str">
            <v>294</v>
          </cell>
        </row>
        <row r="9072">
          <cell r="J9072" t="str">
            <v>9789868506626</v>
          </cell>
          <cell r="K9072">
            <v>2009</v>
          </cell>
          <cell r="L9072" t="str">
            <v>191.9</v>
          </cell>
        </row>
        <row r="9073">
          <cell r="J9073" t="str">
            <v>9789866542978</v>
          </cell>
          <cell r="K9073">
            <v>2009</v>
          </cell>
          <cell r="L9073" t="str">
            <v>411.94</v>
          </cell>
        </row>
        <row r="9074">
          <cell r="J9074" t="str">
            <v>9789861279626</v>
          </cell>
          <cell r="K9074">
            <v>2009</v>
          </cell>
          <cell r="L9074" t="str">
            <v>192.32</v>
          </cell>
        </row>
        <row r="9075">
          <cell r="J9075" t="str">
            <v>9789861279831</v>
          </cell>
          <cell r="K9075">
            <v>2009</v>
          </cell>
          <cell r="L9075" t="str">
            <v>494.35</v>
          </cell>
        </row>
        <row r="9076">
          <cell r="J9076" t="str">
            <v>9789866527111</v>
          </cell>
          <cell r="K9076">
            <v>2009</v>
          </cell>
          <cell r="L9076" t="str">
            <v>427.25</v>
          </cell>
        </row>
        <row r="9077">
          <cell r="J9077" t="str">
            <v>9789866651632</v>
          </cell>
          <cell r="K9077">
            <v>2009</v>
          </cell>
          <cell r="L9077" t="str">
            <v>855</v>
          </cell>
        </row>
        <row r="9078">
          <cell r="J9078" t="str">
            <v>9789866651533</v>
          </cell>
          <cell r="K9078">
            <v>2009</v>
          </cell>
          <cell r="L9078" t="str">
            <v>855</v>
          </cell>
        </row>
        <row r="9079">
          <cell r="J9079" t="str">
            <v>9789576597114</v>
          </cell>
          <cell r="K9079">
            <v>2009</v>
          </cell>
          <cell r="L9079" t="str">
            <v>541.29</v>
          </cell>
        </row>
        <row r="9080">
          <cell r="J9080" t="str">
            <v>9789576597121</v>
          </cell>
          <cell r="K9080">
            <v>2009</v>
          </cell>
          <cell r="L9080" t="str">
            <v>541.29</v>
          </cell>
        </row>
        <row r="9081">
          <cell r="J9081" t="str">
            <v>9789576597060</v>
          </cell>
          <cell r="K9081">
            <v>2009</v>
          </cell>
          <cell r="L9081" t="str">
            <v>855</v>
          </cell>
        </row>
        <row r="9082">
          <cell r="J9082" t="str">
            <v>9789867042248</v>
          </cell>
          <cell r="K9082">
            <v>2009</v>
          </cell>
          <cell r="L9082" t="str">
            <v>859.6</v>
          </cell>
        </row>
        <row r="9083">
          <cell r="J9083" t="str">
            <v>9789571350080</v>
          </cell>
          <cell r="K9083">
            <v>2009</v>
          </cell>
          <cell r="L9083" t="str">
            <v>528.2</v>
          </cell>
        </row>
        <row r="9084">
          <cell r="J9084" t="str">
            <v>9789576597190</v>
          </cell>
          <cell r="K9084">
            <v>2009</v>
          </cell>
          <cell r="L9084" t="str">
            <v>411.1</v>
          </cell>
        </row>
        <row r="9085">
          <cell r="J9085" t="str">
            <v>9789868521230</v>
          </cell>
          <cell r="K9085">
            <v>2009</v>
          </cell>
          <cell r="L9085" t="str">
            <v>244.95</v>
          </cell>
        </row>
        <row r="9086">
          <cell r="J9086" t="str">
            <v>9789575747305</v>
          </cell>
          <cell r="K9086">
            <v>2009</v>
          </cell>
          <cell r="L9086" t="str">
            <v>982.582</v>
          </cell>
        </row>
        <row r="9087">
          <cell r="J9087" t="str">
            <v>9789575747251</v>
          </cell>
          <cell r="K9087">
            <v>2009</v>
          </cell>
          <cell r="L9087" t="str">
            <v>307.9</v>
          </cell>
        </row>
        <row r="9088">
          <cell r="J9088" t="str">
            <v>9789575747312</v>
          </cell>
          <cell r="K9088">
            <v>2009</v>
          </cell>
          <cell r="L9088" t="str">
            <v>859.6</v>
          </cell>
        </row>
        <row r="9089">
          <cell r="J9089" t="str">
            <v>9789866643668</v>
          </cell>
          <cell r="K9089">
            <v>2009</v>
          </cell>
          <cell r="L9089" t="str">
            <v>874.59</v>
          </cell>
        </row>
        <row r="9090">
          <cell r="J9090" t="str">
            <v>9789866643651</v>
          </cell>
          <cell r="K9090">
            <v>2009</v>
          </cell>
          <cell r="L9090" t="str">
            <v>874.59</v>
          </cell>
        </row>
        <row r="9091">
          <cell r="J9091" t="str">
            <v>9789866643644</v>
          </cell>
          <cell r="K9091">
            <v>2009</v>
          </cell>
          <cell r="L9091" t="str">
            <v>874.59</v>
          </cell>
        </row>
        <row r="9092">
          <cell r="J9092" t="str">
            <v>9789866643743</v>
          </cell>
          <cell r="K9092">
            <v>2009</v>
          </cell>
          <cell r="L9092" t="str">
            <v>874.59</v>
          </cell>
        </row>
        <row r="9093">
          <cell r="J9093" t="str">
            <v>9789866643736</v>
          </cell>
          <cell r="K9093">
            <v>2009</v>
          </cell>
          <cell r="L9093" t="str">
            <v>874.59</v>
          </cell>
        </row>
        <row r="9094">
          <cell r="J9094" t="str">
            <v>9789866643729</v>
          </cell>
          <cell r="K9094">
            <v>2009</v>
          </cell>
          <cell r="L9094" t="str">
            <v>874.59</v>
          </cell>
        </row>
        <row r="9095">
          <cell r="J9095" t="str">
            <v>9789866643712</v>
          </cell>
          <cell r="K9095">
            <v>2009</v>
          </cell>
          <cell r="L9095" t="str">
            <v>874.59</v>
          </cell>
        </row>
        <row r="9096">
          <cell r="J9096" t="str">
            <v>9789866643705</v>
          </cell>
          <cell r="K9096">
            <v>2009</v>
          </cell>
          <cell r="L9096" t="str">
            <v>874.59</v>
          </cell>
        </row>
        <row r="9097">
          <cell r="J9097" t="str">
            <v>9789861576282</v>
          </cell>
          <cell r="K9097">
            <v>2009</v>
          </cell>
          <cell r="L9097" t="str">
            <v>561.952</v>
          </cell>
        </row>
        <row r="9098">
          <cell r="J9098" t="str">
            <v>9789866542664</v>
          </cell>
          <cell r="K9098">
            <v>2009</v>
          </cell>
          <cell r="L9098" t="str">
            <v>177.2</v>
          </cell>
        </row>
        <row r="9099">
          <cell r="J9099" t="str">
            <v>9789866437083</v>
          </cell>
          <cell r="K9099">
            <v>2009</v>
          </cell>
          <cell r="L9099" t="str">
            <v>859.6</v>
          </cell>
        </row>
        <row r="9100">
          <cell r="J9100" t="str">
            <v>9789866437045</v>
          </cell>
          <cell r="K9100">
            <v>2009</v>
          </cell>
          <cell r="L9100" t="str">
            <v>859.6</v>
          </cell>
        </row>
        <row r="9101">
          <cell r="J9101" t="str">
            <v>9789866437106</v>
          </cell>
          <cell r="K9101">
            <v>2009</v>
          </cell>
          <cell r="L9101" t="str">
            <v>859.6</v>
          </cell>
        </row>
        <row r="9102">
          <cell r="J9102" t="str">
            <v>9789866612381</v>
          </cell>
          <cell r="K9102">
            <v>2009</v>
          </cell>
          <cell r="L9102" t="str">
            <v>413.21</v>
          </cell>
        </row>
        <row r="9103">
          <cell r="J9103" t="str">
            <v>9789576937385</v>
          </cell>
          <cell r="K9103">
            <v>2009</v>
          </cell>
          <cell r="L9103" t="str">
            <v>417.9</v>
          </cell>
        </row>
        <row r="9104">
          <cell r="J9104" t="str">
            <v>9789861576251</v>
          </cell>
          <cell r="K9104">
            <v>2009</v>
          </cell>
          <cell r="L9104" t="str">
            <v>494.1</v>
          </cell>
        </row>
        <row r="9105">
          <cell r="J9105" t="str">
            <v>9789866299001</v>
          </cell>
          <cell r="K9105">
            <v>2009</v>
          </cell>
          <cell r="L9105" t="str">
            <v>176.9</v>
          </cell>
        </row>
        <row r="9106">
          <cell r="J9106" t="str">
            <v>9789861576640</v>
          </cell>
          <cell r="K9106">
            <v>2009</v>
          </cell>
          <cell r="L9106" t="str">
            <v>563</v>
          </cell>
        </row>
        <row r="9107">
          <cell r="J9107" t="str">
            <v>9789575984540</v>
          </cell>
          <cell r="K9107">
            <v>2009</v>
          </cell>
          <cell r="L9107" t="str">
            <v>220.113</v>
          </cell>
        </row>
        <row r="9108">
          <cell r="J9108" t="str">
            <v>9789866801457</v>
          </cell>
          <cell r="K9108">
            <v>2009</v>
          </cell>
          <cell r="L9108" t="str">
            <v>377.225</v>
          </cell>
        </row>
        <row r="9109">
          <cell r="J9109" t="str">
            <v>9789866801464</v>
          </cell>
          <cell r="K9109">
            <v>2009</v>
          </cell>
          <cell r="L9109" t="str">
            <v>388.5</v>
          </cell>
        </row>
        <row r="9110">
          <cell r="J9110" t="str">
            <v>9789866801471</v>
          </cell>
          <cell r="K9110">
            <v>2009</v>
          </cell>
          <cell r="L9110" t="str">
            <v>387.785</v>
          </cell>
        </row>
        <row r="9111">
          <cell r="J9111" t="str">
            <v>9789866801488</v>
          </cell>
          <cell r="K9111">
            <v>2009</v>
          </cell>
          <cell r="L9111" t="str">
            <v>386.794</v>
          </cell>
        </row>
        <row r="9112">
          <cell r="J9112" t="str">
            <v>9789866801495</v>
          </cell>
          <cell r="K9112">
            <v>2009</v>
          </cell>
          <cell r="L9112" t="str">
            <v>374.4</v>
          </cell>
        </row>
        <row r="9113">
          <cell r="J9113" t="str">
            <v>9789866801556</v>
          </cell>
          <cell r="K9113">
            <v>2009</v>
          </cell>
          <cell r="L9113" t="str">
            <v>387.749</v>
          </cell>
        </row>
        <row r="9114">
          <cell r="J9114" t="str">
            <v>9789862120972</v>
          </cell>
          <cell r="K9114">
            <v>2009</v>
          </cell>
          <cell r="L9114" t="str">
            <v>539.533</v>
          </cell>
        </row>
        <row r="9115">
          <cell r="J9115" t="str">
            <v>9789862120989</v>
          </cell>
          <cell r="K9115">
            <v>2009</v>
          </cell>
          <cell r="L9115" t="str">
            <v>539.533</v>
          </cell>
        </row>
        <row r="9116">
          <cell r="J9116" t="str">
            <v>9789862120996</v>
          </cell>
          <cell r="K9116">
            <v>2009</v>
          </cell>
          <cell r="L9116" t="str">
            <v>539.533</v>
          </cell>
        </row>
        <row r="9117">
          <cell r="J9117" t="str">
            <v>9789862121009</v>
          </cell>
          <cell r="K9117">
            <v>2009</v>
          </cell>
          <cell r="L9117" t="str">
            <v>539.533</v>
          </cell>
        </row>
        <row r="9118">
          <cell r="J9118" t="str">
            <v>9789862121016</v>
          </cell>
          <cell r="K9118">
            <v>2009</v>
          </cell>
          <cell r="L9118" t="str">
            <v>859.6</v>
          </cell>
        </row>
        <row r="9119">
          <cell r="J9119" t="str">
            <v>9789862121023</v>
          </cell>
          <cell r="K9119">
            <v>2009</v>
          </cell>
          <cell r="L9119" t="str">
            <v>539.533</v>
          </cell>
        </row>
        <row r="9120">
          <cell r="J9120" t="str">
            <v>9789862121030</v>
          </cell>
          <cell r="K9120">
            <v>2009</v>
          </cell>
          <cell r="L9120" t="str">
            <v>539.533</v>
          </cell>
        </row>
        <row r="9121">
          <cell r="J9121" t="str">
            <v>9789862121047</v>
          </cell>
          <cell r="K9121">
            <v>2009</v>
          </cell>
          <cell r="L9121" t="str">
            <v>539.533</v>
          </cell>
        </row>
        <row r="9122">
          <cell r="J9122" t="str">
            <v>9789862121054</v>
          </cell>
          <cell r="K9122">
            <v>2009</v>
          </cell>
          <cell r="L9122" t="str">
            <v>539.533</v>
          </cell>
        </row>
        <row r="9123">
          <cell r="J9123" t="str">
            <v>9789862121061</v>
          </cell>
          <cell r="K9123">
            <v>2009</v>
          </cell>
          <cell r="L9123" t="str">
            <v>539.533</v>
          </cell>
        </row>
        <row r="9124">
          <cell r="J9124" t="str">
            <v>9789862121078</v>
          </cell>
          <cell r="K9124">
            <v>2009</v>
          </cell>
          <cell r="L9124" t="str">
            <v>539.533</v>
          </cell>
        </row>
        <row r="9125">
          <cell r="J9125" t="str">
            <v>9789862121085</v>
          </cell>
          <cell r="K9125">
            <v>2009</v>
          </cell>
          <cell r="L9125" t="str">
            <v>539.533</v>
          </cell>
        </row>
        <row r="9126">
          <cell r="J9126" t="str">
            <v>9789862121092</v>
          </cell>
          <cell r="K9126">
            <v>2009</v>
          </cell>
          <cell r="L9126" t="str">
            <v>539.533</v>
          </cell>
        </row>
        <row r="9127">
          <cell r="J9127" t="str">
            <v>9789862121108</v>
          </cell>
          <cell r="K9127">
            <v>2009</v>
          </cell>
          <cell r="L9127" t="str">
            <v>539.533</v>
          </cell>
        </row>
        <row r="9128">
          <cell r="J9128" t="str">
            <v>9789862121115</v>
          </cell>
          <cell r="K9128">
            <v>2009</v>
          </cell>
          <cell r="L9128" t="str">
            <v>539.533</v>
          </cell>
        </row>
        <row r="9129">
          <cell r="J9129" t="str">
            <v>9789862121122</v>
          </cell>
          <cell r="K9129">
            <v>2009</v>
          </cell>
          <cell r="L9129" t="str">
            <v>539.533</v>
          </cell>
        </row>
        <row r="9130">
          <cell r="J9130" t="str">
            <v>9789862121139</v>
          </cell>
          <cell r="K9130">
            <v>2009</v>
          </cell>
          <cell r="L9130" t="str">
            <v>539.533</v>
          </cell>
        </row>
        <row r="9131">
          <cell r="J9131" t="str">
            <v>9789862121146</v>
          </cell>
          <cell r="K9131">
            <v>2009</v>
          </cell>
          <cell r="L9131" t="str">
            <v>539.533</v>
          </cell>
        </row>
        <row r="9132">
          <cell r="J9132" t="str">
            <v>9789862121153</v>
          </cell>
          <cell r="K9132">
            <v>2009</v>
          </cell>
          <cell r="L9132" t="str">
            <v>539.533</v>
          </cell>
        </row>
        <row r="9133">
          <cell r="J9133" t="str">
            <v>9789862121160</v>
          </cell>
          <cell r="K9133">
            <v>2009</v>
          </cell>
          <cell r="L9133" t="str">
            <v>539.533</v>
          </cell>
        </row>
        <row r="9134">
          <cell r="J9134" t="str">
            <v>9789862121177</v>
          </cell>
          <cell r="K9134">
            <v>2009</v>
          </cell>
          <cell r="L9134" t="str">
            <v>539.533</v>
          </cell>
        </row>
        <row r="9135">
          <cell r="J9135" t="str">
            <v>9789862121184</v>
          </cell>
          <cell r="K9135">
            <v>2009</v>
          </cell>
          <cell r="L9135" t="str">
            <v>539.533</v>
          </cell>
        </row>
        <row r="9136">
          <cell r="J9136" t="str">
            <v>9789862121191</v>
          </cell>
          <cell r="K9136">
            <v>2009</v>
          </cell>
          <cell r="L9136" t="str">
            <v>539.533</v>
          </cell>
        </row>
        <row r="9137">
          <cell r="J9137" t="str">
            <v>9789862121207</v>
          </cell>
          <cell r="K9137">
            <v>2009</v>
          </cell>
          <cell r="L9137" t="str">
            <v>539.533</v>
          </cell>
        </row>
        <row r="9138">
          <cell r="J9138" t="str">
            <v>9789862121214</v>
          </cell>
          <cell r="K9138">
            <v>2009</v>
          </cell>
          <cell r="L9138" t="str">
            <v>539.533</v>
          </cell>
        </row>
        <row r="9139">
          <cell r="J9139" t="str">
            <v>9789862121221</v>
          </cell>
          <cell r="K9139">
            <v>2009</v>
          </cell>
          <cell r="L9139" t="str">
            <v>539.533</v>
          </cell>
        </row>
        <row r="9140">
          <cell r="J9140" t="str">
            <v>9789862121238</v>
          </cell>
          <cell r="K9140">
            <v>2009</v>
          </cell>
          <cell r="L9140" t="str">
            <v>539.533</v>
          </cell>
        </row>
        <row r="9141">
          <cell r="J9141" t="str">
            <v>9789862121245</v>
          </cell>
          <cell r="K9141">
            <v>2009</v>
          </cell>
          <cell r="L9141" t="str">
            <v>539.533</v>
          </cell>
        </row>
        <row r="9142">
          <cell r="J9142" t="str">
            <v>9789862121252</v>
          </cell>
          <cell r="K9142">
            <v>2009</v>
          </cell>
          <cell r="L9142" t="str">
            <v>539.533</v>
          </cell>
        </row>
        <row r="9143">
          <cell r="J9143" t="str">
            <v>9789862121269</v>
          </cell>
          <cell r="K9143">
            <v>2009</v>
          </cell>
          <cell r="L9143" t="str">
            <v>539.533</v>
          </cell>
        </row>
        <row r="9144">
          <cell r="J9144" t="str">
            <v>9789866722202</v>
          </cell>
          <cell r="K9144">
            <v>2009</v>
          </cell>
          <cell r="L9144" t="str">
            <v>359.57</v>
          </cell>
        </row>
        <row r="9145">
          <cell r="J9145" t="str">
            <v>9867233034</v>
          </cell>
          <cell r="K9145">
            <v>2009</v>
          </cell>
          <cell r="L9145" t="str">
            <v>947.41</v>
          </cell>
        </row>
        <row r="9146">
          <cell r="J9146" t="str">
            <v>9789866722387</v>
          </cell>
          <cell r="K9146">
            <v>2009</v>
          </cell>
          <cell r="L9146" t="str">
            <v>719</v>
          </cell>
        </row>
        <row r="9147">
          <cell r="J9147" t="str">
            <v>9789862490013</v>
          </cell>
          <cell r="K9147">
            <v>2009</v>
          </cell>
          <cell r="L9147" t="str">
            <v>297</v>
          </cell>
        </row>
        <row r="9148">
          <cell r="J9148" t="str">
            <v>9789866612565</v>
          </cell>
          <cell r="K9148">
            <v>2009</v>
          </cell>
          <cell r="L9148" t="str">
            <v>427</v>
          </cell>
        </row>
        <row r="9149">
          <cell r="J9149" t="str">
            <v>9789866612633</v>
          </cell>
          <cell r="K9149">
            <v>2009</v>
          </cell>
          <cell r="L9149" t="str">
            <v>427.31</v>
          </cell>
        </row>
        <row r="9150">
          <cell r="J9150" t="str">
            <v>9789866612343</v>
          </cell>
          <cell r="K9150">
            <v>2009</v>
          </cell>
          <cell r="L9150" t="str">
            <v>415.382</v>
          </cell>
        </row>
        <row r="9151">
          <cell r="J9151" t="str">
            <v>9789866612251</v>
          </cell>
          <cell r="K9151">
            <v>2009</v>
          </cell>
          <cell r="L9151" t="str">
            <v>413.98</v>
          </cell>
        </row>
        <row r="9152">
          <cell r="J9152" t="str">
            <v>9789866612169</v>
          </cell>
          <cell r="K9152">
            <v>2009</v>
          </cell>
          <cell r="L9152" t="str">
            <v>417.8</v>
          </cell>
        </row>
        <row r="9153">
          <cell r="J9153" t="str">
            <v>9789866612190</v>
          </cell>
          <cell r="K9153">
            <v>2009</v>
          </cell>
          <cell r="L9153" t="str">
            <v>411.37</v>
          </cell>
        </row>
        <row r="9154">
          <cell r="J9154" t="str">
            <v>9789866612183</v>
          </cell>
          <cell r="K9154">
            <v>2009</v>
          </cell>
          <cell r="L9154" t="str">
            <v>411.3</v>
          </cell>
        </row>
        <row r="9155">
          <cell r="J9155" t="str">
            <v>9789866612268</v>
          </cell>
          <cell r="K9155">
            <v>2009</v>
          </cell>
          <cell r="L9155" t="str">
            <v>417.8</v>
          </cell>
        </row>
        <row r="9156">
          <cell r="J9156" t="str">
            <v>9789866612275</v>
          </cell>
          <cell r="K9156">
            <v>2009</v>
          </cell>
          <cell r="L9156" t="str">
            <v>427.1</v>
          </cell>
        </row>
        <row r="9157">
          <cell r="J9157" t="str">
            <v>9789866612282</v>
          </cell>
          <cell r="K9157">
            <v>2009</v>
          </cell>
          <cell r="L9157" t="str">
            <v>427.1</v>
          </cell>
        </row>
        <row r="9158">
          <cell r="J9158" t="str">
            <v>9789866612312</v>
          </cell>
          <cell r="K9158">
            <v>2009</v>
          </cell>
          <cell r="L9158" t="str">
            <v>427.1</v>
          </cell>
        </row>
        <row r="9159">
          <cell r="J9159" t="str">
            <v>9789866612374</v>
          </cell>
          <cell r="K9159">
            <v>2009</v>
          </cell>
          <cell r="L9159" t="str">
            <v>429.13</v>
          </cell>
        </row>
        <row r="9160">
          <cell r="J9160" t="str">
            <v>9789866612480</v>
          </cell>
          <cell r="K9160">
            <v>2009</v>
          </cell>
          <cell r="L9160" t="str">
            <v>417.1</v>
          </cell>
        </row>
        <row r="9161">
          <cell r="J9161" t="str">
            <v>9789866612589</v>
          </cell>
          <cell r="K9161">
            <v>2009</v>
          </cell>
          <cell r="L9161" t="str">
            <v>415.52</v>
          </cell>
        </row>
        <row r="9162">
          <cell r="J9162" t="str">
            <v>9789866612602</v>
          </cell>
          <cell r="K9162">
            <v>2009</v>
          </cell>
          <cell r="L9162" t="str">
            <v>415.74</v>
          </cell>
        </row>
        <row r="9163">
          <cell r="J9163" t="str">
            <v>9789866612176</v>
          </cell>
          <cell r="K9163">
            <v>2009</v>
          </cell>
          <cell r="L9163" t="str">
            <v>413.11</v>
          </cell>
        </row>
        <row r="9164">
          <cell r="J9164" t="str">
            <v>9789866612701</v>
          </cell>
          <cell r="K9164">
            <v>2009</v>
          </cell>
          <cell r="L9164" t="str">
            <v>413.21</v>
          </cell>
        </row>
        <row r="9165">
          <cell r="J9165" t="str">
            <v>9789866612411</v>
          </cell>
          <cell r="K9165">
            <v>2009</v>
          </cell>
          <cell r="L9165" t="str">
            <v>427.1</v>
          </cell>
        </row>
        <row r="9166">
          <cell r="J9166" t="str">
            <v>9789868425750</v>
          </cell>
          <cell r="K9166">
            <v>2009</v>
          </cell>
          <cell r="L9166" t="str">
            <v>463.13</v>
          </cell>
        </row>
        <row r="9167">
          <cell r="J9167" t="str">
            <v>9789866612459</v>
          </cell>
          <cell r="K9167">
            <v>2009</v>
          </cell>
          <cell r="L9167" t="str">
            <v>411.371</v>
          </cell>
        </row>
        <row r="9168">
          <cell r="J9168" t="str">
            <v>9789866612213</v>
          </cell>
          <cell r="K9168">
            <v>2009</v>
          </cell>
          <cell r="L9168" t="str">
            <v>427.1</v>
          </cell>
        </row>
        <row r="9169">
          <cell r="J9169" t="str">
            <v>9789866612244</v>
          </cell>
          <cell r="K9169">
            <v>2009</v>
          </cell>
          <cell r="L9169" t="str">
            <v>415.5</v>
          </cell>
        </row>
        <row r="9170">
          <cell r="J9170" t="str">
            <v>9789866612435</v>
          </cell>
          <cell r="K9170">
            <v>2009</v>
          </cell>
          <cell r="L9170" t="str">
            <v>411.373</v>
          </cell>
        </row>
        <row r="9171">
          <cell r="J9171" t="str">
            <v>9789866612466</v>
          </cell>
          <cell r="K9171">
            <v>2009</v>
          </cell>
          <cell r="L9171" t="str">
            <v>427.61</v>
          </cell>
        </row>
        <row r="9172">
          <cell r="J9172" t="str">
            <v>9789868425781</v>
          </cell>
          <cell r="K9172">
            <v>2009</v>
          </cell>
          <cell r="L9172" t="str">
            <v>413.11</v>
          </cell>
        </row>
        <row r="9173">
          <cell r="J9173" t="str">
            <v>9789866722516</v>
          </cell>
          <cell r="K9173">
            <v>2009</v>
          </cell>
          <cell r="L9173" t="str">
            <v>326.96</v>
          </cell>
        </row>
        <row r="9174">
          <cell r="J9174" t="str">
            <v>9789866612428</v>
          </cell>
          <cell r="K9174">
            <v>2009</v>
          </cell>
          <cell r="L9174" t="str">
            <v>411.3</v>
          </cell>
        </row>
        <row r="9175">
          <cell r="J9175" t="str">
            <v>9789866722509</v>
          </cell>
          <cell r="K9175">
            <v>2009</v>
          </cell>
          <cell r="L9175" t="str">
            <v>856.9</v>
          </cell>
        </row>
        <row r="9176">
          <cell r="J9176" t="str">
            <v>9577475760</v>
          </cell>
          <cell r="K9176">
            <v>2009</v>
          </cell>
          <cell r="L9176" t="str">
            <v>308.9</v>
          </cell>
        </row>
        <row r="9177">
          <cell r="J9177" t="str">
            <v>9577475779</v>
          </cell>
          <cell r="K9177">
            <v>2009</v>
          </cell>
          <cell r="L9177" t="str">
            <v>308.9</v>
          </cell>
        </row>
        <row r="9178">
          <cell r="J9178" t="str">
            <v>9577475787</v>
          </cell>
          <cell r="K9178">
            <v>2009</v>
          </cell>
          <cell r="L9178" t="str">
            <v>308.9</v>
          </cell>
        </row>
        <row r="9179">
          <cell r="J9179" t="str">
            <v>9789577479099</v>
          </cell>
          <cell r="K9179">
            <v>2009</v>
          </cell>
          <cell r="L9179" t="str">
            <v>781</v>
          </cell>
        </row>
        <row r="9180">
          <cell r="J9180" t="str">
            <v>9789577479228</v>
          </cell>
          <cell r="K9180">
            <v>2009</v>
          </cell>
          <cell r="L9180" t="str">
            <v>815.9</v>
          </cell>
        </row>
        <row r="9181">
          <cell r="J9181" t="str">
            <v>9789577479211</v>
          </cell>
          <cell r="K9181">
            <v>2009</v>
          </cell>
          <cell r="L9181" t="str">
            <v>863.59</v>
          </cell>
        </row>
        <row r="9182">
          <cell r="J9182" t="str">
            <v>9789866843761</v>
          </cell>
          <cell r="K9182">
            <v>2009</v>
          </cell>
          <cell r="L9182" t="str">
            <v>428.3</v>
          </cell>
        </row>
        <row r="9183">
          <cell r="J9183" t="str">
            <v>9789862251201</v>
          </cell>
          <cell r="K9183">
            <v>2009</v>
          </cell>
          <cell r="L9183" t="str">
            <v>387.785</v>
          </cell>
        </row>
        <row r="9184">
          <cell r="J9184" t="str">
            <v>9789862250525</v>
          </cell>
          <cell r="K9184">
            <v>2009</v>
          </cell>
          <cell r="L9184" t="str">
            <v>563.53</v>
          </cell>
        </row>
        <row r="9185">
          <cell r="J9185" t="str">
            <v>9789866678851</v>
          </cell>
          <cell r="K9185">
            <v>2009</v>
          </cell>
          <cell r="L9185" t="str">
            <v>719</v>
          </cell>
        </row>
        <row r="9186">
          <cell r="J9186" t="str">
            <v>9789862280072</v>
          </cell>
          <cell r="K9186">
            <v>2009</v>
          </cell>
          <cell r="L9186" t="str">
            <v>719</v>
          </cell>
        </row>
        <row r="9187">
          <cell r="J9187" t="str">
            <v>9789862280751</v>
          </cell>
          <cell r="K9187">
            <v>2009</v>
          </cell>
          <cell r="L9187" t="str">
            <v>805.123</v>
          </cell>
        </row>
        <row r="9188">
          <cell r="J9188" t="str">
            <v>9789862280621</v>
          </cell>
          <cell r="K9188">
            <v>2009</v>
          </cell>
          <cell r="L9188" t="str">
            <v>416.8721</v>
          </cell>
        </row>
        <row r="9189">
          <cell r="J9189" t="str">
            <v>9789866843853</v>
          </cell>
          <cell r="K9189">
            <v>2009</v>
          </cell>
          <cell r="L9189" t="str">
            <v>422.5</v>
          </cell>
        </row>
        <row r="9190">
          <cell r="J9190" t="str">
            <v>9789866452185</v>
          </cell>
          <cell r="K9190">
            <v>2009</v>
          </cell>
          <cell r="L9190" t="str">
            <v>428.81</v>
          </cell>
        </row>
        <row r="9191">
          <cell r="J9191" t="str">
            <v>9789866452154</v>
          </cell>
          <cell r="K9191">
            <v>2009</v>
          </cell>
          <cell r="L9191" t="str">
            <v>859.9</v>
          </cell>
        </row>
        <row r="9192">
          <cell r="J9192" t="str">
            <v>9577476066</v>
          </cell>
          <cell r="K9192">
            <v>2009</v>
          </cell>
          <cell r="L9192" t="str">
            <v>802.35</v>
          </cell>
        </row>
        <row r="9193">
          <cell r="J9193" t="str">
            <v>9789862430323</v>
          </cell>
          <cell r="K9193">
            <v>2009</v>
          </cell>
          <cell r="L9193" t="str">
            <v>302.2</v>
          </cell>
        </row>
        <row r="9194">
          <cell r="J9194" t="str">
            <v>9789862280928</v>
          </cell>
          <cell r="K9194">
            <v>2009</v>
          </cell>
          <cell r="L9194" t="str">
            <v>528.2</v>
          </cell>
        </row>
        <row r="9195">
          <cell r="J9195" t="str">
            <v>9789862281260</v>
          </cell>
          <cell r="K9195">
            <v>2009</v>
          </cell>
          <cell r="L9195" t="str">
            <v>428.82</v>
          </cell>
        </row>
        <row r="9196">
          <cell r="J9196" t="str">
            <v>9789862281277</v>
          </cell>
          <cell r="K9196">
            <v>2009</v>
          </cell>
          <cell r="L9196" t="str">
            <v>428.82</v>
          </cell>
        </row>
        <row r="9197">
          <cell r="J9197" t="str">
            <v>9789862281192</v>
          </cell>
          <cell r="K9197">
            <v>2009</v>
          </cell>
          <cell r="L9197" t="str">
            <v>428.3</v>
          </cell>
        </row>
        <row r="9198">
          <cell r="J9198" t="str">
            <v>9789862280850</v>
          </cell>
          <cell r="K9198">
            <v>2009</v>
          </cell>
          <cell r="L9198" t="str">
            <v>805.188</v>
          </cell>
        </row>
        <row r="9199">
          <cell r="J9199" t="str">
            <v>9789862280980</v>
          </cell>
          <cell r="K9199">
            <v>2009</v>
          </cell>
          <cell r="L9199" t="str">
            <v>192.32</v>
          </cell>
        </row>
        <row r="9200">
          <cell r="J9200" t="str">
            <v>9789862280867</v>
          </cell>
          <cell r="K9200">
            <v>2009</v>
          </cell>
          <cell r="L9200" t="str">
            <v>521.1</v>
          </cell>
        </row>
        <row r="9201">
          <cell r="J9201" t="str">
            <v>9789862251058</v>
          </cell>
          <cell r="K9201">
            <v>2009</v>
          </cell>
          <cell r="L9201" t="str">
            <v>177.2</v>
          </cell>
        </row>
        <row r="9202">
          <cell r="J9202" t="str">
            <v>9789862250631</v>
          </cell>
          <cell r="K9202">
            <v>2009</v>
          </cell>
          <cell r="L9202" t="str">
            <v>177</v>
          </cell>
        </row>
        <row r="9203">
          <cell r="J9203" t="str">
            <v>9789862250914</v>
          </cell>
          <cell r="K9203">
            <v>2009</v>
          </cell>
          <cell r="L9203" t="str">
            <v>563</v>
          </cell>
        </row>
        <row r="9204">
          <cell r="J9204" t="str">
            <v>9789862251317</v>
          </cell>
          <cell r="K9204">
            <v>2009</v>
          </cell>
          <cell r="L9204" t="str">
            <v>544.7</v>
          </cell>
        </row>
        <row r="9205">
          <cell r="J9205" t="str">
            <v>9789862251157</v>
          </cell>
          <cell r="K9205">
            <v>2009</v>
          </cell>
          <cell r="L9205" t="str">
            <v>427.8022</v>
          </cell>
        </row>
        <row r="9206">
          <cell r="J9206" t="str">
            <v>9789862251171</v>
          </cell>
          <cell r="K9206">
            <v>2009</v>
          </cell>
          <cell r="L9206" t="str">
            <v>833.5</v>
          </cell>
        </row>
        <row r="9207">
          <cell r="J9207" t="str">
            <v>9789862250457</v>
          </cell>
          <cell r="K9207">
            <v>2009</v>
          </cell>
          <cell r="L9207" t="str">
            <v>855</v>
          </cell>
        </row>
        <row r="9208">
          <cell r="J9208" t="str">
            <v>9789866452024</v>
          </cell>
          <cell r="K9208">
            <v>2009</v>
          </cell>
          <cell r="L9208" t="str">
            <v>411.94</v>
          </cell>
        </row>
        <row r="9209">
          <cell r="J9209" t="str">
            <v>9789866452239</v>
          </cell>
          <cell r="K9209">
            <v>2009</v>
          </cell>
          <cell r="L9209" t="str">
            <v>426</v>
          </cell>
        </row>
        <row r="9210">
          <cell r="J9210" t="str">
            <v>9789862250389</v>
          </cell>
          <cell r="K9210">
            <v>2009</v>
          </cell>
          <cell r="L9210" t="str">
            <v>997</v>
          </cell>
        </row>
        <row r="9211">
          <cell r="J9211" t="str">
            <v>9789862250396</v>
          </cell>
          <cell r="K9211">
            <v>2009</v>
          </cell>
          <cell r="L9211" t="str">
            <v>997</v>
          </cell>
        </row>
        <row r="9212">
          <cell r="J9212" t="str">
            <v>9789866351556</v>
          </cell>
          <cell r="K9212">
            <v>2009</v>
          </cell>
          <cell r="L9212" t="str">
            <v>413.98</v>
          </cell>
        </row>
        <row r="9213">
          <cell r="J9213" t="str">
            <v>9789578016149</v>
          </cell>
          <cell r="K9213">
            <v>2009</v>
          </cell>
          <cell r="L9213" t="str">
            <v>539.933</v>
          </cell>
        </row>
        <row r="9214">
          <cell r="J9214" t="str">
            <v>9789578016248</v>
          </cell>
          <cell r="K9214">
            <v>2009</v>
          </cell>
          <cell r="L9214" t="str">
            <v>855</v>
          </cell>
        </row>
        <row r="9215">
          <cell r="J9215" t="str">
            <v>9789578016217</v>
          </cell>
          <cell r="K9215">
            <v>2009</v>
          </cell>
          <cell r="L9215" t="str">
            <v>733.272</v>
          </cell>
        </row>
        <row r="9216">
          <cell r="J9216" t="str">
            <v>9789578016347</v>
          </cell>
          <cell r="K9216">
            <v>2009</v>
          </cell>
          <cell r="L9216" t="str">
            <v>573.07</v>
          </cell>
        </row>
        <row r="9217">
          <cell r="J9217" t="str">
            <v>9789578016095</v>
          </cell>
          <cell r="K9217">
            <v>2009</v>
          </cell>
          <cell r="L9217" t="str">
            <v>783.3886</v>
          </cell>
        </row>
        <row r="9218">
          <cell r="J9218" t="str">
            <v>9789578016323</v>
          </cell>
          <cell r="K9218">
            <v>2009</v>
          </cell>
          <cell r="L9218" t="str">
            <v>783.3886</v>
          </cell>
        </row>
        <row r="9219">
          <cell r="J9219" t="str">
            <v>9789578016101</v>
          </cell>
          <cell r="K9219">
            <v>2009</v>
          </cell>
          <cell r="L9219" t="str">
            <v>733.291</v>
          </cell>
        </row>
        <row r="9220">
          <cell r="J9220" t="str">
            <v>9789578016262</v>
          </cell>
          <cell r="K9220">
            <v>2009</v>
          </cell>
          <cell r="L9220" t="str">
            <v>245.207</v>
          </cell>
        </row>
        <row r="9221">
          <cell r="J9221" t="str">
            <v>9789578016088</v>
          </cell>
          <cell r="K9221">
            <v>2009</v>
          </cell>
          <cell r="L9221" t="str">
            <v>078</v>
          </cell>
        </row>
        <row r="9222">
          <cell r="J9222" t="str">
            <v>9789578016071</v>
          </cell>
          <cell r="K9222">
            <v>2009</v>
          </cell>
          <cell r="L9222" t="str">
            <v>242.42</v>
          </cell>
        </row>
        <row r="9223">
          <cell r="J9223" t="str">
            <v>9789578016279</v>
          </cell>
          <cell r="K9223">
            <v>2009</v>
          </cell>
          <cell r="L9223" t="str">
            <v>733.6</v>
          </cell>
        </row>
        <row r="9224">
          <cell r="J9224" t="str">
            <v>9789578016231</v>
          </cell>
          <cell r="K9224">
            <v>2009</v>
          </cell>
          <cell r="L9224" t="str">
            <v>733.28</v>
          </cell>
        </row>
        <row r="9225">
          <cell r="J9225" t="str">
            <v>9789578016170</v>
          </cell>
          <cell r="K9225">
            <v>2009</v>
          </cell>
          <cell r="L9225" t="str">
            <v>947.41</v>
          </cell>
        </row>
        <row r="9226">
          <cell r="J9226" t="str">
            <v>9789578016064</v>
          </cell>
          <cell r="K9226">
            <v>2009</v>
          </cell>
          <cell r="L9226" t="str">
            <v>578.207</v>
          </cell>
        </row>
        <row r="9227">
          <cell r="J9227" t="str">
            <v>9789578016163</v>
          </cell>
          <cell r="K9227">
            <v>2009</v>
          </cell>
          <cell r="L9227" t="str">
            <v>573.07</v>
          </cell>
        </row>
        <row r="9228">
          <cell r="J9228" t="str">
            <v>9789867293923</v>
          </cell>
          <cell r="K9228">
            <v>2009</v>
          </cell>
          <cell r="L9228" t="str">
            <v>805.12</v>
          </cell>
        </row>
        <row r="9229">
          <cell r="J9229" t="str">
            <v>9789867293916</v>
          </cell>
          <cell r="K9229">
            <v>2009</v>
          </cell>
          <cell r="L9229" t="str">
            <v>805.12</v>
          </cell>
        </row>
        <row r="9230">
          <cell r="J9230" t="str">
            <v>9789867293886</v>
          </cell>
          <cell r="K9230">
            <v>2009</v>
          </cell>
          <cell r="L9230" t="str">
            <v>805.12</v>
          </cell>
        </row>
        <row r="9231">
          <cell r="J9231" t="str">
            <v>9789862610688</v>
          </cell>
          <cell r="K9231">
            <v>2009</v>
          </cell>
          <cell r="L9231" t="str">
            <v>599.8</v>
          </cell>
        </row>
        <row r="9232">
          <cell r="J9232" t="str">
            <v>9789107230992</v>
          </cell>
          <cell r="K9232">
            <v>2009</v>
          </cell>
          <cell r="L9232" t="str">
            <v>523.5022</v>
          </cell>
        </row>
        <row r="9233">
          <cell r="J9233" t="str">
            <v>9789862610749</v>
          </cell>
          <cell r="K9233">
            <v>2009</v>
          </cell>
          <cell r="L9233" t="str">
            <v>340.22</v>
          </cell>
        </row>
        <row r="9234">
          <cell r="J9234" t="str">
            <v>9789862610565</v>
          </cell>
          <cell r="K9234">
            <v>2009</v>
          </cell>
          <cell r="L9234" t="str">
            <v>312</v>
          </cell>
        </row>
        <row r="9235">
          <cell r="J9235" t="str">
            <v>9789576966668</v>
          </cell>
          <cell r="K9235">
            <v>2009</v>
          </cell>
          <cell r="L9235" t="str">
            <v>078</v>
          </cell>
        </row>
        <row r="9236">
          <cell r="J9236" t="str">
            <v>9789576966569</v>
          </cell>
          <cell r="K9236">
            <v>2009</v>
          </cell>
          <cell r="L9236" t="str">
            <v>524.32</v>
          </cell>
        </row>
        <row r="9237">
          <cell r="J9237" t="str">
            <v>9789576966576</v>
          </cell>
          <cell r="K9237">
            <v>2009</v>
          </cell>
          <cell r="L9237" t="str">
            <v>524.32</v>
          </cell>
        </row>
        <row r="9238">
          <cell r="J9238" t="str">
            <v>9789574852758</v>
          </cell>
          <cell r="K9238">
            <v>2009</v>
          </cell>
          <cell r="L9238" t="str">
            <v>584.122</v>
          </cell>
        </row>
        <row r="9239">
          <cell r="J9239" t="str">
            <v>9789866789519</v>
          </cell>
          <cell r="K9239">
            <v>2009</v>
          </cell>
          <cell r="L9239" t="str">
            <v>856.8</v>
          </cell>
        </row>
        <row r="9240">
          <cell r="J9240" t="str">
            <v>9789866789564</v>
          </cell>
          <cell r="K9240">
            <v>2009</v>
          </cell>
          <cell r="L9240" t="str">
            <v>857.7</v>
          </cell>
        </row>
        <row r="9241">
          <cell r="J9241" t="str">
            <v>9789861845104</v>
          </cell>
          <cell r="K9241">
            <v>2009</v>
          </cell>
          <cell r="L9241" t="str">
            <v>523.318</v>
          </cell>
        </row>
        <row r="9242">
          <cell r="J9242" t="str">
            <v>9789861845951</v>
          </cell>
          <cell r="K9242">
            <v>2009</v>
          </cell>
          <cell r="L9242" t="str">
            <v>803.188</v>
          </cell>
        </row>
        <row r="9243">
          <cell r="J9243" t="str">
            <v>9789861845944</v>
          </cell>
          <cell r="K9243">
            <v>2009</v>
          </cell>
          <cell r="L9243" t="str">
            <v>803.188</v>
          </cell>
        </row>
        <row r="9244">
          <cell r="J9244" t="str">
            <v>9789861846422</v>
          </cell>
          <cell r="K9244">
            <v>2009</v>
          </cell>
          <cell r="L9244" t="str">
            <v>803.188</v>
          </cell>
        </row>
        <row r="9245">
          <cell r="J9245" t="str">
            <v>9789861846415</v>
          </cell>
          <cell r="K9245">
            <v>2009</v>
          </cell>
          <cell r="L9245" t="str">
            <v>805.1892</v>
          </cell>
        </row>
        <row r="9246">
          <cell r="J9246" t="str">
            <v>9789861844862</v>
          </cell>
          <cell r="K9246">
            <v>2009</v>
          </cell>
          <cell r="L9246" t="str">
            <v>805.18</v>
          </cell>
        </row>
        <row r="9247">
          <cell r="J9247" t="str">
            <v>9789861844879</v>
          </cell>
          <cell r="K9247">
            <v>2009</v>
          </cell>
          <cell r="L9247" t="str">
            <v>805.18</v>
          </cell>
        </row>
        <row r="9248">
          <cell r="J9248" t="str">
            <v>9789861845333</v>
          </cell>
          <cell r="K9248">
            <v>2009</v>
          </cell>
          <cell r="L9248" t="str">
            <v>873.59</v>
          </cell>
        </row>
        <row r="9249">
          <cell r="J9249" t="str">
            <v>9789866963278</v>
          </cell>
          <cell r="K9249">
            <v>2009</v>
          </cell>
          <cell r="L9249" t="str">
            <v>873.59</v>
          </cell>
        </row>
        <row r="9250">
          <cell r="J9250" t="str">
            <v>9789866963285</v>
          </cell>
          <cell r="K9250">
            <v>2009</v>
          </cell>
          <cell r="L9250" t="str">
            <v>871.36</v>
          </cell>
        </row>
        <row r="9251">
          <cell r="J9251" t="str">
            <v>9789866963292</v>
          </cell>
          <cell r="K9251">
            <v>2009</v>
          </cell>
          <cell r="L9251" t="str">
            <v>873.59</v>
          </cell>
        </row>
        <row r="9252">
          <cell r="J9252" t="str">
            <v>9789866963308</v>
          </cell>
          <cell r="K9252">
            <v>2009</v>
          </cell>
          <cell r="L9252" t="str">
            <v>873.59</v>
          </cell>
        </row>
        <row r="9253">
          <cell r="J9253" t="str">
            <v>9789866963315</v>
          </cell>
          <cell r="K9253">
            <v>2009</v>
          </cell>
          <cell r="L9253" t="str">
            <v>873.59</v>
          </cell>
        </row>
        <row r="9254">
          <cell r="J9254" t="str">
            <v>9789866963322</v>
          </cell>
          <cell r="K9254">
            <v>2009</v>
          </cell>
          <cell r="L9254" t="str">
            <v>284.95</v>
          </cell>
        </row>
        <row r="9255">
          <cell r="J9255" t="str">
            <v>9789861845876</v>
          </cell>
          <cell r="K9255">
            <v>2009</v>
          </cell>
          <cell r="L9255" t="str">
            <v>805.18</v>
          </cell>
        </row>
        <row r="9256">
          <cell r="J9256" t="str">
            <v>9789861845760</v>
          </cell>
          <cell r="K9256">
            <v>2009</v>
          </cell>
          <cell r="L9256" t="str">
            <v>805.1892</v>
          </cell>
        </row>
        <row r="9257">
          <cell r="J9257" t="str">
            <v>9789861844961</v>
          </cell>
          <cell r="K9257">
            <v>2009</v>
          </cell>
          <cell r="L9257" t="str">
            <v>805.18</v>
          </cell>
        </row>
        <row r="9258">
          <cell r="J9258" t="str">
            <v>9789861846224</v>
          </cell>
          <cell r="K9258">
            <v>2009</v>
          </cell>
          <cell r="L9258" t="str">
            <v>805.18</v>
          </cell>
        </row>
        <row r="9259">
          <cell r="J9259" t="str">
            <v>9789861845852</v>
          </cell>
          <cell r="K9259">
            <v>2009</v>
          </cell>
          <cell r="L9259" t="str">
            <v>805.18</v>
          </cell>
        </row>
        <row r="9260">
          <cell r="J9260" t="str">
            <v>9789861845753</v>
          </cell>
          <cell r="K9260">
            <v>2009</v>
          </cell>
          <cell r="L9260" t="str">
            <v>805.1892</v>
          </cell>
        </row>
        <row r="9261">
          <cell r="J9261" t="str">
            <v>9789861846262</v>
          </cell>
          <cell r="K9261">
            <v>2009</v>
          </cell>
          <cell r="L9261" t="str">
            <v>805.1892</v>
          </cell>
        </row>
        <row r="9262">
          <cell r="J9262" t="str">
            <v>9789861845210</v>
          </cell>
          <cell r="K9262">
            <v>2009</v>
          </cell>
          <cell r="L9262" t="str">
            <v>805.1892</v>
          </cell>
        </row>
        <row r="9263">
          <cell r="J9263" t="str">
            <v>9789866963261</v>
          </cell>
          <cell r="K9263">
            <v>2009</v>
          </cell>
          <cell r="L9263" t="str">
            <v>811.1</v>
          </cell>
        </row>
        <row r="9264">
          <cell r="J9264" t="str">
            <v>9789861973128</v>
          </cell>
          <cell r="K9264">
            <v>2009</v>
          </cell>
          <cell r="L9264" t="str">
            <v>610.9</v>
          </cell>
        </row>
        <row r="9265">
          <cell r="J9265" t="str">
            <v>9789861971773</v>
          </cell>
          <cell r="K9265">
            <v>2009</v>
          </cell>
          <cell r="L9265" t="str">
            <v>494.35</v>
          </cell>
        </row>
        <row r="9266">
          <cell r="J9266" t="str">
            <v>9789861971865</v>
          </cell>
          <cell r="K9266">
            <v>2009</v>
          </cell>
          <cell r="L9266" t="str">
            <v>177.2</v>
          </cell>
        </row>
        <row r="9267">
          <cell r="J9267" t="str">
            <v>9789861972060</v>
          </cell>
          <cell r="K9267">
            <v>2009</v>
          </cell>
          <cell r="L9267" t="str">
            <v>192.32</v>
          </cell>
        </row>
        <row r="9268">
          <cell r="J9268" t="str">
            <v>9789861972053</v>
          </cell>
          <cell r="K9268">
            <v>2009</v>
          </cell>
          <cell r="L9268" t="str">
            <v>494.35</v>
          </cell>
        </row>
        <row r="9269">
          <cell r="J9269" t="str">
            <v>9789861971391</v>
          </cell>
          <cell r="K9269">
            <v>2009</v>
          </cell>
          <cell r="L9269" t="str">
            <v>177.2</v>
          </cell>
        </row>
        <row r="9270">
          <cell r="J9270" t="str">
            <v>9789861971513</v>
          </cell>
          <cell r="K9270">
            <v>2009</v>
          </cell>
          <cell r="L9270" t="str">
            <v>177.2</v>
          </cell>
        </row>
        <row r="9271">
          <cell r="J9271" t="str">
            <v>9789861971797</v>
          </cell>
          <cell r="K9271">
            <v>2009</v>
          </cell>
          <cell r="L9271" t="str">
            <v>494.35</v>
          </cell>
        </row>
        <row r="9272">
          <cell r="J9272" t="str">
            <v>9789861971810</v>
          </cell>
          <cell r="K9272">
            <v>2009</v>
          </cell>
          <cell r="L9272" t="str">
            <v>428.3</v>
          </cell>
        </row>
        <row r="9273">
          <cell r="J9273" t="str">
            <v>9789861971742</v>
          </cell>
          <cell r="K9273">
            <v>2009</v>
          </cell>
          <cell r="L9273" t="str">
            <v>805.179</v>
          </cell>
        </row>
        <row r="9274">
          <cell r="J9274" t="str">
            <v>9789861971889</v>
          </cell>
          <cell r="K9274">
            <v>2009</v>
          </cell>
          <cell r="L9274" t="str">
            <v>805.188</v>
          </cell>
        </row>
        <row r="9275">
          <cell r="J9275" t="str">
            <v>9789861971995</v>
          </cell>
          <cell r="K9275">
            <v>2009</v>
          </cell>
          <cell r="L9275" t="str">
            <v>805.16</v>
          </cell>
        </row>
        <row r="9276">
          <cell r="J9276" t="str">
            <v>9789861972206</v>
          </cell>
          <cell r="K9276">
            <v>2009</v>
          </cell>
          <cell r="L9276" t="str">
            <v>805.169</v>
          </cell>
        </row>
        <row r="9277">
          <cell r="J9277" t="str">
            <v>9789861972268</v>
          </cell>
          <cell r="K9277">
            <v>2009</v>
          </cell>
          <cell r="L9277" t="str">
            <v>805.169</v>
          </cell>
        </row>
        <row r="9278">
          <cell r="J9278" t="str">
            <v>9789861972114</v>
          </cell>
          <cell r="K9278">
            <v>2009</v>
          </cell>
          <cell r="L9278" t="str">
            <v>805.123</v>
          </cell>
        </row>
        <row r="9279">
          <cell r="J9279" t="str">
            <v>9789861971414</v>
          </cell>
          <cell r="K9279">
            <v>2009</v>
          </cell>
          <cell r="L9279" t="str">
            <v>805.1892</v>
          </cell>
        </row>
        <row r="9280">
          <cell r="J9280" t="str">
            <v>9789861971506</v>
          </cell>
          <cell r="K9280">
            <v>2009</v>
          </cell>
          <cell r="L9280" t="str">
            <v>805.12</v>
          </cell>
        </row>
        <row r="9281">
          <cell r="J9281" t="str">
            <v>9789861971575</v>
          </cell>
          <cell r="K9281">
            <v>2009</v>
          </cell>
          <cell r="L9281" t="str">
            <v>805.1892</v>
          </cell>
        </row>
        <row r="9282">
          <cell r="J9282" t="str">
            <v>9789861971667</v>
          </cell>
          <cell r="K9282">
            <v>2009</v>
          </cell>
          <cell r="L9282" t="str">
            <v>803.12</v>
          </cell>
        </row>
        <row r="9283">
          <cell r="J9283" t="str">
            <v>9789861971766</v>
          </cell>
          <cell r="K9283">
            <v>2009</v>
          </cell>
          <cell r="L9283" t="str">
            <v>805.12</v>
          </cell>
        </row>
        <row r="9284">
          <cell r="J9284" t="str">
            <v>9789861972107</v>
          </cell>
          <cell r="K9284">
            <v>2009</v>
          </cell>
          <cell r="L9284" t="str">
            <v>805.12</v>
          </cell>
        </row>
        <row r="9285">
          <cell r="J9285" t="str">
            <v>9789861971544</v>
          </cell>
          <cell r="K9285">
            <v>2009</v>
          </cell>
          <cell r="L9285" t="str">
            <v>494</v>
          </cell>
        </row>
        <row r="9286">
          <cell r="J9286" t="str">
            <v>9789861971933</v>
          </cell>
          <cell r="K9286">
            <v>2009</v>
          </cell>
          <cell r="L9286" t="str">
            <v>803.12</v>
          </cell>
        </row>
        <row r="9287">
          <cell r="J9287" t="str">
            <v>9789861971872</v>
          </cell>
          <cell r="K9287">
            <v>2009</v>
          </cell>
          <cell r="L9287" t="str">
            <v>192.32</v>
          </cell>
        </row>
        <row r="9288">
          <cell r="J9288" t="str">
            <v>9789861972237</v>
          </cell>
          <cell r="K9288">
            <v>2009</v>
          </cell>
          <cell r="L9288" t="str">
            <v>856.9</v>
          </cell>
        </row>
        <row r="9289">
          <cell r="J9289" t="str">
            <v>9789861971803</v>
          </cell>
          <cell r="K9289">
            <v>2009</v>
          </cell>
          <cell r="L9289" t="str">
            <v>563.5</v>
          </cell>
        </row>
        <row r="9290">
          <cell r="J9290" t="str">
            <v>9789861972336</v>
          </cell>
          <cell r="K9290">
            <v>2009</v>
          </cell>
          <cell r="L9290" t="str">
            <v>856.8</v>
          </cell>
        </row>
        <row r="9291">
          <cell r="J9291" t="str">
            <v>9789861972329</v>
          </cell>
          <cell r="K9291">
            <v>2009</v>
          </cell>
          <cell r="L9291" t="str">
            <v>272.29</v>
          </cell>
        </row>
        <row r="9292">
          <cell r="J9292" t="str">
            <v>9789861972312</v>
          </cell>
          <cell r="K9292">
            <v>2009</v>
          </cell>
          <cell r="L9292" t="str">
            <v>272.92</v>
          </cell>
        </row>
        <row r="9293">
          <cell r="J9293" t="str">
            <v>9789861971612</v>
          </cell>
          <cell r="K9293">
            <v>2009</v>
          </cell>
          <cell r="L9293" t="str">
            <v>802.1839</v>
          </cell>
        </row>
        <row r="9294">
          <cell r="J9294" t="str">
            <v>9789866838880</v>
          </cell>
          <cell r="K9294">
            <v>2009</v>
          </cell>
          <cell r="L9294" t="str">
            <v>713</v>
          </cell>
        </row>
        <row r="9295">
          <cell r="J9295" t="str">
            <v>9789866838842</v>
          </cell>
          <cell r="K9295">
            <v>2009</v>
          </cell>
          <cell r="L9295" t="str">
            <v>494.35</v>
          </cell>
        </row>
        <row r="9296">
          <cell r="J9296" t="str">
            <v>9789866838866</v>
          </cell>
          <cell r="K9296">
            <v>2009</v>
          </cell>
          <cell r="L9296" t="str">
            <v>185.8</v>
          </cell>
        </row>
        <row r="9297">
          <cell r="J9297" t="str">
            <v>9789866838675</v>
          </cell>
          <cell r="K9297">
            <v>2009</v>
          </cell>
          <cell r="L9297" t="str">
            <v>225.87</v>
          </cell>
        </row>
        <row r="9298">
          <cell r="J9298" t="str">
            <v>9789866838699</v>
          </cell>
          <cell r="K9298">
            <v>2009</v>
          </cell>
          <cell r="L9298" t="str">
            <v>177.2</v>
          </cell>
        </row>
        <row r="9299">
          <cell r="J9299" t="str">
            <v>9789866838736</v>
          </cell>
          <cell r="K9299">
            <v>2009</v>
          </cell>
          <cell r="L9299" t="str">
            <v>494.35</v>
          </cell>
        </row>
        <row r="9300">
          <cell r="J9300" t="str">
            <v>9789866838903</v>
          </cell>
          <cell r="K9300">
            <v>2009</v>
          </cell>
          <cell r="L9300" t="str">
            <v>494.35</v>
          </cell>
        </row>
        <row r="9301">
          <cell r="J9301" t="str">
            <v>9789866838897</v>
          </cell>
          <cell r="K9301">
            <v>2009</v>
          </cell>
          <cell r="L9301" t="str">
            <v>176.52</v>
          </cell>
        </row>
        <row r="9302">
          <cell r="J9302" t="str">
            <v>9789866838798</v>
          </cell>
          <cell r="K9302">
            <v>2009</v>
          </cell>
          <cell r="L9302" t="str">
            <v>528.2</v>
          </cell>
        </row>
        <row r="9303">
          <cell r="J9303" t="str">
            <v>9789866838835</v>
          </cell>
          <cell r="K9303">
            <v>2009</v>
          </cell>
          <cell r="L9303" t="str">
            <v>528.2</v>
          </cell>
        </row>
        <row r="9304">
          <cell r="J9304" t="str">
            <v>9789866838934</v>
          </cell>
          <cell r="K9304">
            <v>2009</v>
          </cell>
          <cell r="L9304" t="str">
            <v>528.2</v>
          </cell>
        </row>
        <row r="9305">
          <cell r="J9305" t="str">
            <v>9789866838637</v>
          </cell>
          <cell r="K9305">
            <v>2009</v>
          </cell>
          <cell r="L9305" t="str">
            <v>784.18</v>
          </cell>
        </row>
        <row r="9306">
          <cell r="J9306" t="str">
            <v>9789866838668</v>
          </cell>
          <cell r="K9306">
            <v>2009</v>
          </cell>
          <cell r="L9306" t="str">
            <v>785.28</v>
          </cell>
        </row>
        <row r="9307">
          <cell r="J9307" t="str">
            <v>9789866838682</v>
          </cell>
          <cell r="K9307">
            <v>2009</v>
          </cell>
          <cell r="L9307" t="str">
            <v>784.758</v>
          </cell>
        </row>
        <row r="9308">
          <cell r="J9308" t="str">
            <v>9789866838712</v>
          </cell>
          <cell r="K9308">
            <v>2009</v>
          </cell>
          <cell r="L9308" t="str">
            <v>785.28</v>
          </cell>
        </row>
        <row r="9309">
          <cell r="J9309" t="str">
            <v>9789866838767</v>
          </cell>
          <cell r="K9309">
            <v>2009</v>
          </cell>
          <cell r="L9309" t="str">
            <v>784.28</v>
          </cell>
        </row>
        <row r="9310">
          <cell r="J9310" t="str">
            <v>9789866838774</v>
          </cell>
          <cell r="K9310">
            <v>2009</v>
          </cell>
          <cell r="L9310" t="str">
            <v>785.28</v>
          </cell>
        </row>
        <row r="9311">
          <cell r="J9311" t="str">
            <v>9789866838828</v>
          </cell>
          <cell r="K9311">
            <v>2009</v>
          </cell>
          <cell r="L9311" t="str">
            <v>784.88</v>
          </cell>
        </row>
        <row r="9312">
          <cell r="J9312" t="str">
            <v>9789866838859</v>
          </cell>
          <cell r="K9312">
            <v>2009</v>
          </cell>
          <cell r="L9312" t="str">
            <v>785.28</v>
          </cell>
        </row>
        <row r="9313">
          <cell r="J9313" t="str">
            <v>9789866838873</v>
          </cell>
          <cell r="K9313">
            <v>2009</v>
          </cell>
          <cell r="L9313" t="str">
            <v>785.28</v>
          </cell>
        </row>
        <row r="9314">
          <cell r="J9314" t="str">
            <v>9789866838910</v>
          </cell>
          <cell r="K9314">
            <v>2009</v>
          </cell>
          <cell r="L9314" t="str">
            <v>785.28</v>
          </cell>
        </row>
        <row r="9315">
          <cell r="J9315" t="str">
            <v>9789866838927</v>
          </cell>
          <cell r="K9315">
            <v>2009</v>
          </cell>
          <cell r="L9315" t="str">
            <v>784.18</v>
          </cell>
        </row>
        <row r="9316">
          <cell r="J9316" t="str">
            <v>9789866838941</v>
          </cell>
          <cell r="K9316">
            <v>2009</v>
          </cell>
          <cell r="L9316" t="str">
            <v>784.738</v>
          </cell>
        </row>
        <row r="9317">
          <cell r="J9317" t="str">
            <v>9789866838781</v>
          </cell>
          <cell r="K9317">
            <v>2009</v>
          </cell>
          <cell r="L9317" t="str">
            <v>810</v>
          </cell>
        </row>
        <row r="9318">
          <cell r="J9318" t="str">
            <v>9789866838804</v>
          </cell>
          <cell r="K9318">
            <v>2009</v>
          </cell>
          <cell r="L9318" t="str">
            <v>046</v>
          </cell>
        </row>
        <row r="9319">
          <cell r="J9319" t="str">
            <v>9789866838958</v>
          </cell>
          <cell r="K9319">
            <v>2009</v>
          </cell>
          <cell r="L9319" t="str">
            <v>544.3</v>
          </cell>
        </row>
        <row r="9320">
          <cell r="J9320" t="str">
            <v>9789576689079</v>
          </cell>
          <cell r="K9320">
            <v>2009</v>
          </cell>
          <cell r="L9320" t="str">
            <v>820.7</v>
          </cell>
        </row>
        <row r="9321">
          <cell r="J9321" t="str">
            <v>9789576689017</v>
          </cell>
          <cell r="K9321">
            <v>2009</v>
          </cell>
          <cell r="L9321" t="str">
            <v>796.8</v>
          </cell>
        </row>
        <row r="9322">
          <cell r="J9322" t="str">
            <v>9789576688942</v>
          </cell>
          <cell r="K9322">
            <v>2009</v>
          </cell>
          <cell r="L9322" t="str">
            <v>235.8</v>
          </cell>
        </row>
        <row r="9323">
          <cell r="J9323" t="str">
            <v>9789576688973</v>
          </cell>
          <cell r="K9323">
            <v>2009</v>
          </cell>
          <cell r="L9323" t="str">
            <v>824</v>
          </cell>
        </row>
        <row r="9324">
          <cell r="J9324" t="str">
            <v>9789576689031</v>
          </cell>
          <cell r="K9324">
            <v>2009</v>
          </cell>
          <cell r="L9324" t="str">
            <v>536.211</v>
          </cell>
        </row>
        <row r="9325">
          <cell r="J9325" t="str">
            <v>9789576689024</v>
          </cell>
          <cell r="K9325">
            <v>2009</v>
          </cell>
          <cell r="L9325" t="str">
            <v>820.9307</v>
          </cell>
        </row>
        <row r="9326">
          <cell r="J9326" t="str">
            <v>9789576689048</v>
          </cell>
          <cell r="K9326">
            <v>2009</v>
          </cell>
          <cell r="L9326" t="str">
            <v>226.4</v>
          </cell>
        </row>
        <row r="9327">
          <cell r="J9327" t="str">
            <v>9789576689055</v>
          </cell>
          <cell r="K9327">
            <v>2009</v>
          </cell>
          <cell r="L9327" t="str">
            <v>226.41</v>
          </cell>
        </row>
        <row r="9328">
          <cell r="J9328" t="str">
            <v>9789576688997</v>
          </cell>
          <cell r="K9328">
            <v>2009</v>
          </cell>
          <cell r="L9328" t="str">
            <v>942.0933</v>
          </cell>
        </row>
        <row r="9329">
          <cell r="J9329" t="str">
            <v>9789576689000</v>
          </cell>
          <cell r="K9329">
            <v>2009</v>
          </cell>
          <cell r="L9329" t="str">
            <v>811.35</v>
          </cell>
        </row>
        <row r="9330">
          <cell r="J9330" t="str">
            <v>9789576688911</v>
          </cell>
          <cell r="K9330">
            <v>2009</v>
          </cell>
          <cell r="L9330" t="str">
            <v>942.092</v>
          </cell>
        </row>
        <row r="9331">
          <cell r="J9331" t="str">
            <v>9789576688966</v>
          </cell>
          <cell r="K9331">
            <v>2009</v>
          </cell>
          <cell r="L9331" t="str">
            <v>282</v>
          </cell>
        </row>
        <row r="9332">
          <cell r="J9332" t="str">
            <v>9789576688867</v>
          </cell>
          <cell r="K9332">
            <v>2009</v>
          </cell>
          <cell r="L9332" t="str">
            <v>200</v>
          </cell>
        </row>
        <row r="9333">
          <cell r="J9333" t="str">
            <v>9789576688935</v>
          </cell>
          <cell r="K9333">
            <v>2009</v>
          </cell>
          <cell r="L9333" t="str">
            <v>214</v>
          </cell>
        </row>
        <row r="9334">
          <cell r="J9334" t="str">
            <v>9789576688959</v>
          </cell>
          <cell r="K9334">
            <v>2009</v>
          </cell>
          <cell r="L9334" t="str">
            <v>733.9752</v>
          </cell>
        </row>
        <row r="9335">
          <cell r="J9335" t="str">
            <v>9789576688928</v>
          </cell>
          <cell r="K9335">
            <v>2009</v>
          </cell>
          <cell r="L9335" t="str">
            <v>831.18</v>
          </cell>
        </row>
        <row r="9336">
          <cell r="J9336" t="str">
            <v>9789867023131</v>
          </cell>
          <cell r="K9336">
            <v>2009</v>
          </cell>
          <cell r="L9336" t="str">
            <v>859.4</v>
          </cell>
        </row>
        <row r="9337">
          <cell r="J9337" t="str">
            <v>9789866473029</v>
          </cell>
          <cell r="K9337">
            <v>2009</v>
          </cell>
          <cell r="L9337" t="str">
            <v>857.83</v>
          </cell>
        </row>
        <row r="9338">
          <cell r="J9338" t="str">
            <v>9789866473036</v>
          </cell>
          <cell r="K9338">
            <v>2009</v>
          </cell>
          <cell r="L9338" t="str">
            <v>857.83</v>
          </cell>
        </row>
        <row r="9339">
          <cell r="J9339" t="str">
            <v>9789866815034</v>
          </cell>
          <cell r="K9339">
            <v>2009</v>
          </cell>
          <cell r="L9339" t="str">
            <v>857.83</v>
          </cell>
        </row>
        <row r="9340">
          <cell r="J9340" t="str">
            <v>9789866473296</v>
          </cell>
          <cell r="K9340">
            <v>2009</v>
          </cell>
          <cell r="L9340" t="str">
            <v>857.83</v>
          </cell>
        </row>
        <row r="9341">
          <cell r="J9341" t="str">
            <v>9789866473524</v>
          </cell>
          <cell r="K9341">
            <v>2009</v>
          </cell>
          <cell r="L9341" t="str">
            <v>857.83</v>
          </cell>
        </row>
        <row r="9342">
          <cell r="J9342" t="str">
            <v>9789866830853</v>
          </cell>
          <cell r="K9342">
            <v>2009</v>
          </cell>
          <cell r="L9342" t="str">
            <v>859.9</v>
          </cell>
        </row>
        <row r="9343">
          <cell r="J9343" t="str">
            <v>9789866830860</v>
          </cell>
          <cell r="K9343">
            <v>2009</v>
          </cell>
          <cell r="L9343" t="str">
            <v>859.6</v>
          </cell>
        </row>
        <row r="9344">
          <cell r="J9344" t="str">
            <v>9789866554100</v>
          </cell>
          <cell r="K9344">
            <v>2009</v>
          </cell>
          <cell r="L9344" t="str">
            <v>859.4</v>
          </cell>
        </row>
        <row r="9345">
          <cell r="J9345" t="str">
            <v>9789576012648</v>
          </cell>
          <cell r="K9345">
            <v>2009</v>
          </cell>
          <cell r="L9345" t="str">
            <v>438.661</v>
          </cell>
        </row>
        <row r="9346">
          <cell r="J9346" t="str">
            <v>9789576012617</v>
          </cell>
          <cell r="K9346">
            <v>2009</v>
          </cell>
          <cell r="L9346" t="str">
            <v>434.181</v>
          </cell>
        </row>
        <row r="9347">
          <cell r="J9347" t="str">
            <v>9789576012624</v>
          </cell>
          <cell r="K9347">
            <v>2009</v>
          </cell>
          <cell r="L9347" t="str">
            <v>434.181</v>
          </cell>
        </row>
        <row r="9348">
          <cell r="J9348" t="str">
            <v>9789576012631</v>
          </cell>
          <cell r="K9348">
            <v>2009</v>
          </cell>
          <cell r="L9348" t="str">
            <v>435.293</v>
          </cell>
        </row>
        <row r="9349">
          <cell r="J9349" t="str">
            <v>9789576012686</v>
          </cell>
          <cell r="K9349">
            <v>2009</v>
          </cell>
          <cell r="L9349" t="str">
            <v>528.972</v>
          </cell>
        </row>
        <row r="9350">
          <cell r="J9350" t="str">
            <v>9789576012679</v>
          </cell>
          <cell r="K9350">
            <v>2009</v>
          </cell>
          <cell r="L9350" t="str">
            <v>528.972</v>
          </cell>
        </row>
        <row r="9351">
          <cell r="J9351" t="str">
            <v>9789576012655</v>
          </cell>
          <cell r="K9351">
            <v>2009</v>
          </cell>
          <cell r="L9351" t="str">
            <v>528.972</v>
          </cell>
        </row>
        <row r="9352">
          <cell r="J9352" t="str">
            <v>9789577396457</v>
          </cell>
          <cell r="K9352">
            <v>2009</v>
          </cell>
          <cell r="L9352" t="str">
            <v>831.8</v>
          </cell>
        </row>
        <row r="9353">
          <cell r="J9353" t="str">
            <v>9789577396525</v>
          </cell>
          <cell r="K9353">
            <v>2009</v>
          </cell>
          <cell r="L9353" t="str">
            <v>820.7</v>
          </cell>
        </row>
        <row r="9354">
          <cell r="J9354" t="str">
            <v>9789577396495</v>
          </cell>
          <cell r="K9354">
            <v>2009</v>
          </cell>
          <cell r="L9354" t="str">
            <v>523.313</v>
          </cell>
        </row>
        <row r="9355">
          <cell r="J9355" t="str">
            <v>9789577396617</v>
          </cell>
          <cell r="K9355">
            <v>2009</v>
          </cell>
          <cell r="L9355" t="str">
            <v>802.75</v>
          </cell>
        </row>
        <row r="9356">
          <cell r="J9356" t="str">
            <v>9789577396518</v>
          </cell>
          <cell r="K9356">
            <v>2009</v>
          </cell>
          <cell r="L9356" t="str">
            <v>121.39</v>
          </cell>
        </row>
        <row r="9357">
          <cell r="J9357" t="str">
            <v>9789577396532</v>
          </cell>
          <cell r="K9357">
            <v>2009</v>
          </cell>
          <cell r="L9357" t="str">
            <v>221.8</v>
          </cell>
        </row>
        <row r="9358">
          <cell r="J9358" t="str">
            <v>9789577396556</v>
          </cell>
          <cell r="K9358">
            <v>2009</v>
          </cell>
          <cell r="L9358" t="str">
            <v>121.317</v>
          </cell>
        </row>
        <row r="9359">
          <cell r="J9359" t="str">
            <v>9789577396587</v>
          </cell>
          <cell r="K9359">
            <v>2009</v>
          </cell>
          <cell r="L9359" t="str">
            <v>802.707</v>
          </cell>
        </row>
        <row r="9360">
          <cell r="J9360" t="str">
            <v>9789577396679</v>
          </cell>
          <cell r="K9360">
            <v>2009</v>
          </cell>
          <cell r="L9360" t="str">
            <v>802.7</v>
          </cell>
        </row>
        <row r="9361">
          <cell r="J9361" t="str">
            <v>9789866437076</v>
          </cell>
          <cell r="K9361">
            <v>2009</v>
          </cell>
          <cell r="L9361" t="str">
            <v>859.6</v>
          </cell>
        </row>
        <row r="9362">
          <cell r="J9362" t="str">
            <v>9789867767998</v>
          </cell>
          <cell r="K9362">
            <v>2009</v>
          </cell>
          <cell r="L9362" t="str">
            <v>859.6</v>
          </cell>
        </row>
        <row r="9363">
          <cell r="J9363" t="str">
            <v>9789867767561</v>
          </cell>
          <cell r="K9363">
            <v>2009</v>
          </cell>
          <cell r="L9363" t="str">
            <v>859.6</v>
          </cell>
        </row>
        <row r="9364">
          <cell r="J9364" t="str">
            <v>9789867767578</v>
          </cell>
          <cell r="K9364">
            <v>2009</v>
          </cell>
          <cell r="L9364" t="str">
            <v>859.6</v>
          </cell>
        </row>
        <row r="9365">
          <cell r="J9365" t="str">
            <v>9789866437007</v>
          </cell>
          <cell r="K9365">
            <v>2009</v>
          </cell>
          <cell r="L9365" t="str">
            <v>859.6</v>
          </cell>
        </row>
        <row r="9366">
          <cell r="J9366" t="str">
            <v>9789866437090</v>
          </cell>
          <cell r="K9366">
            <v>2009</v>
          </cell>
          <cell r="L9366" t="str">
            <v>859.6</v>
          </cell>
        </row>
        <row r="9367">
          <cell r="J9367" t="str">
            <v>9789866437151</v>
          </cell>
          <cell r="K9367">
            <v>2009</v>
          </cell>
          <cell r="L9367" t="str">
            <v>859.6</v>
          </cell>
        </row>
        <row r="9368">
          <cell r="J9368" t="str">
            <v>9789866437205</v>
          </cell>
          <cell r="K9368">
            <v>2009</v>
          </cell>
          <cell r="L9368" t="str">
            <v>859.6</v>
          </cell>
        </row>
        <row r="9369">
          <cell r="J9369" t="str">
            <v>9789866437069</v>
          </cell>
          <cell r="K9369">
            <v>2009</v>
          </cell>
          <cell r="L9369" t="str">
            <v>859.6</v>
          </cell>
        </row>
        <row r="9370">
          <cell r="J9370" t="str">
            <v>9789866437144</v>
          </cell>
          <cell r="K9370">
            <v>2009</v>
          </cell>
          <cell r="L9370" t="str">
            <v>859.6</v>
          </cell>
        </row>
        <row r="9371">
          <cell r="J9371" t="str">
            <v>9789867767899</v>
          </cell>
          <cell r="K9371">
            <v>2009</v>
          </cell>
          <cell r="L9371" t="str">
            <v>733.69</v>
          </cell>
        </row>
        <row r="9372">
          <cell r="J9372" t="str">
            <v>9789866749414</v>
          </cell>
          <cell r="K9372">
            <v>2009</v>
          </cell>
          <cell r="L9372" t="str">
            <v>522.2</v>
          </cell>
        </row>
        <row r="9373">
          <cell r="J9373" t="str">
            <v>9789866749568</v>
          </cell>
          <cell r="K9373">
            <v>2009</v>
          </cell>
          <cell r="L9373" t="str">
            <v>523.3</v>
          </cell>
        </row>
        <row r="9374">
          <cell r="J9374" t="str">
            <v>9789866749582</v>
          </cell>
          <cell r="K9374">
            <v>2009</v>
          </cell>
          <cell r="L9374" t="str">
            <v>802.2</v>
          </cell>
        </row>
        <row r="9375">
          <cell r="J9375" t="str">
            <v>9789866749551</v>
          </cell>
          <cell r="K9375">
            <v>2009</v>
          </cell>
          <cell r="L9375" t="str">
            <v>855</v>
          </cell>
        </row>
        <row r="9376">
          <cell r="J9376" t="str">
            <v>9789866749490</v>
          </cell>
          <cell r="K9376">
            <v>2009</v>
          </cell>
          <cell r="L9376" t="str">
            <v>185.8</v>
          </cell>
        </row>
        <row r="9377">
          <cell r="J9377" t="str">
            <v>9789866749407</v>
          </cell>
          <cell r="K9377">
            <v>2009</v>
          </cell>
          <cell r="L9377" t="str">
            <v>733.2</v>
          </cell>
        </row>
        <row r="9378">
          <cell r="J9378" t="str">
            <v>9789861781310</v>
          </cell>
          <cell r="K9378">
            <v>2009</v>
          </cell>
          <cell r="L9378" t="str">
            <v>871.36</v>
          </cell>
        </row>
        <row r="9379">
          <cell r="J9379" t="str">
            <v>9789861781327</v>
          </cell>
          <cell r="K9379">
            <v>2009</v>
          </cell>
          <cell r="L9379" t="str">
            <v>856.8</v>
          </cell>
        </row>
        <row r="9380">
          <cell r="J9380" t="str">
            <v>9789861781334</v>
          </cell>
          <cell r="K9380">
            <v>2009</v>
          </cell>
          <cell r="L9380" t="str">
            <v>224.515</v>
          </cell>
        </row>
        <row r="9381">
          <cell r="J9381" t="str">
            <v>9789861781273</v>
          </cell>
          <cell r="K9381">
            <v>2009</v>
          </cell>
          <cell r="L9381" t="str">
            <v>856.9</v>
          </cell>
        </row>
        <row r="9382">
          <cell r="J9382" t="str">
            <v>9789861781280</v>
          </cell>
          <cell r="K9382">
            <v>2009</v>
          </cell>
          <cell r="L9382" t="str">
            <v>831</v>
          </cell>
        </row>
        <row r="9383">
          <cell r="J9383" t="str">
            <v>9789861781341</v>
          </cell>
          <cell r="K9383">
            <v>2009</v>
          </cell>
          <cell r="L9383" t="str">
            <v>284.7</v>
          </cell>
        </row>
        <row r="9384">
          <cell r="J9384" t="str">
            <v>9789861781297</v>
          </cell>
          <cell r="K9384">
            <v>2009</v>
          </cell>
          <cell r="L9384" t="str">
            <v>876.57</v>
          </cell>
        </row>
        <row r="9385">
          <cell r="J9385" t="str">
            <v>9789861781143</v>
          </cell>
          <cell r="K9385">
            <v>2009</v>
          </cell>
          <cell r="L9385" t="str">
            <v>873.4332</v>
          </cell>
        </row>
        <row r="9386">
          <cell r="J9386" t="str">
            <v>9789861781303</v>
          </cell>
          <cell r="K9386">
            <v>2009</v>
          </cell>
          <cell r="L9386" t="str">
            <v>873.57</v>
          </cell>
        </row>
        <row r="9387">
          <cell r="J9387" t="str">
            <v>9789861781365</v>
          </cell>
          <cell r="K9387">
            <v>2009</v>
          </cell>
          <cell r="L9387" t="str">
            <v>873.57</v>
          </cell>
        </row>
        <row r="9388">
          <cell r="J9388" t="str">
            <v>9789861781372</v>
          </cell>
          <cell r="K9388">
            <v>2009</v>
          </cell>
          <cell r="L9388" t="str">
            <v>877.51</v>
          </cell>
        </row>
        <row r="9389">
          <cell r="J9389" t="str">
            <v>9789861781082</v>
          </cell>
          <cell r="K9389">
            <v>2009</v>
          </cell>
          <cell r="L9389" t="str">
            <v>857.46</v>
          </cell>
        </row>
        <row r="9390">
          <cell r="J9390" t="str">
            <v>9789861781099</v>
          </cell>
          <cell r="K9390">
            <v>2009</v>
          </cell>
          <cell r="L9390" t="str">
            <v>857.46</v>
          </cell>
        </row>
        <row r="9391">
          <cell r="J9391" t="str">
            <v>9789861781105</v>
          </cell>
          <cell r="K9391">
            <v>2009</v>
          </cell>
          <cell r="L9391" t="str">
            <v>857.46</v>
          </cell>
        </row>
        <row r="9392">
          <cell r="J9392" t="str">
            <v>9789861781112</v>
          </cell>
          <cell r="K9392">
            <v>2009</v>
          </cell>
          <cell r="L9392" t="str">
            <v>857.46</v>
          </cell>
        </row>
        <row r="9393">
          <cell r="J9393" t="str">
            <v>9789861781129</v>
          </cell>
          <cell r="K9393">
            <v>2009</v>
          </cell>
          <cell r="L9393" t="str">
            <v>857.46</v>
          </cell>
        </row>
        <row r="9394">
          <cell r="J9394" t="str">
            <v>9789861781136</v>
          </cell>
          <cell r="K9394">
            <v>2009</v>
          </cell>
          <cell r="L9394" t="str">
            <v>857.46</v>
          </cell>
        </row>
        <row r="9395">
          <cell r="J9395" t="str">
            <v>9789861781228</v>
          </cell>
          <cell r="K9395">
            <v>2009</v>
          </cell>
          <cell r="L9395" t="str">
            <v>857.47</v>
          </cell>
        </row>
        <row r="9396">
          <cell r="J9396" t="str">
            <v>9789861781235</v>
          </cell>
          <cell r="K9396">
            <v>2009</v>
          </cell>
          <cell r="L9396" t="str">
            <v>857.47</v>
          </cell>
        </row>
        <row r="9397">
          <cell r="J9397" t="str">
            <v>9789861781242</v>
          </cell>
          <cell r="K9397">
            <v>2009</v>
          </cell>
          <cell r="L9397" t="str">
            <v>857.47</v>
          </cell>
        </row>
        <row r="9398">
          <cell r="J9398" t="str">
            <v>9789861781259</v>
          </cell>
          <cell r="K9398">
            <v>2009</v>
          </cell>
          <cell r="L9398" t="str">
            <v>857.47</v>
          </cell>
        </row>
        <row r="9399">
          <cell r="J9399" t="str">
            <v>9789861781266</v>
          </cell>
          <cell r="K9399">
            <v>2009</v>
          </cell>
          <cell r="L9399" t="str">
            <v>857.47</v>
          </cell>
        </row>
        <row r="9400">
          <cell r="J9400" t="str">
            <v>9789861780979</v>
          </cell>
          <cell r="K9400">
            <v>2009</v>
          </cell>
          <cell r="L9400" t="str">
            <v>209</v>
          </cell>
        </row>
        <row r="9401">
          <cell r="J9401" t="str">
            <v>9789861772912</v>
          </cell>
          <cell r="K9401">
            <v>2009</v>
          </cell>
          <cell r="L9401" t="str">
            <v>740.9</v>
          </cell>
        </row>
        <row r="9402">
          <cell r="J9402" t="str">
            <v>9789861772479</v>
          </cell>
          <cell r="K9402">
            <v>2009</v>
          </cell>
          <cell r="L9402" t="str">
            <v>949.53</v>
          </cell>
        </row>
        <row r="9403">
          <cell r="J9403" t="str">
            <v>9789861771687</v>
          </cell>
          <cell r="K9403">
            <v>2009</v>
          </cell>
          <cell r="L9403" t="str">
            <v>185.8</v>
          </cell>
        </row>
        <row r="9404">
          <cell r="J9404" t="str">
            <v>9789861772554</v>
          </cell>
          <cell r="K9404">
            <v>2009</v>
          </cell>
          <cell r="L9404" t="str">
            <v>863.59</v>
          </cell>
        </row>
        <row r="9405">
          <cell r="J9405" t="str">
            <v>9789861772578</v>
          </cell>
          <cell r="K9405">
            <v>2009</v>
          </cell>
          <cell r="L9405" t="str">
            <v>863.4</v>
          </cell>
        </row>
        <row r="9406">
          <cell r="J9406" t="str">
            <v>9789861772929</v>
          </cell>
          <cell r="K9406">
            <v>2009</v>
          </cell>
          <cell r="L9406" t="str">
            <v>863.51</v>
          </cell>
        </row>
        <row r="9407">
          <cell r="J9407" t="str">
            <v>9789861773001</v>
          </cell>
          <cell r="K9407">
            <v>2009</v>
          </cell>
          <cell r="L9407" t="str">
            <v>863.51</v>
          </cell>
        </row>
        <row r="9408">
          <cell r="J9408" t="str">
            <v>9789861773261</v>
          </cell>
          <cell r="K9408">
            <v>2009</v>
          </cell>
          <cell r="L9408" t="str">
            <v>863.4</v>
          </cell>
        </row>
        <row r="9409">
          <cell r="J9409" t="str">
            <v>9789861772400</v>
          </cell>
          <cell r="K9409">
            <v>2009</v>
          </cell>
          <cell r="L9409" t="str">
            <v>805.18</v>
          </cell>
        </row>
        <row r="9410">
          <cell r="J9410" t="str">
            <v>9789866363030</v>
          </cell>
          <cell r="K9410">
            <v>2009</v>
          </cell>
          <cell r="L9410" t="str">
            <v>855</v>
          </cell>
        </row>
        <row r="9411">
          <cell r="J9411" t="str">
            <v>9789577769640</v>
          </cell>
          <cell r="K9411">
            <v>2009</v>
          </cell>
          <cell r="L9411" t="str">
            <v>544.1</v>
          </cell>
        </row>
        <row r="9412">
          <cell r="J9412" t="str">
            <v>9789574452927</v>
          </cell>
          <cell r="K9412">
            <v>2009</v>
          </cell>
          <cell r="L9412" t="str">
            <v>873.6</v>
          </cell>
        </row>
        <row r="9413">
          <cell r="J9413" t="str">
            <v>9789576856112</v>
          </cell>
          <cell r="K9413">
            <v>2009</v>
          </cell>
          <cell r="L9413" t="str">
            <v>192.1</v>
          </cell>
        </row>
        <row r="9414">
          <cell r="J9414" t="str">
            <v>9789576855764</v>
          </cell>
          <cell r="K9414">
            <v>2009</v>
          </cell>
          <cell r="L9414" t="str">
            <v>528.97</v>
          </cell>
        </row>
        <row r="9415">
          <cell r="J9415" t="str">
            <v>9789576855801</v>
          </cell>
          <cell r="K9415">
            <v>2009</v>
          </cell>
          <cell r="L9415" t="str">
            <v>177.2</v>
          </cell>
        </row>
        <row r="9416">
          <cell r="J9416" t="str">
            <v>9789576855832</v>
          </cell>
          <cell r="K9416">
            <v>2009</v>
          </cell>
          <cell r="L9416" t="str">
            <v>177.2</v>
          </cell>
        </row>
        <row r="9417">
          <cell r="J9417" t="str">
            <v>9789576855870</v>
          </cell>
          <cell r="K9417">
            <v>2009</v>
          </cell>
          <cell r="L9417" t="str">
            <v>177.2</v>
          </cell>
        </row>
        <row r="9418">
          <cell r="J9418" t="str">
            <v>9789576855924</v>
          </cell>
          <cell r="K9418">
            <v>2009</v>
          </cell>
          <cell r="L9418" t="str">
            <v>177.2</v>
          </cell>
        </row>
        <row r="9419">
          <cell r="J9419" t="str">
            <v>9789576856013</v>
          </cell>
          <cell r="K9419">
            <v>2009</v>
          </cell>
          <cell r="L9419" t="str">
            <v>177.2</v>
          </cell>
        </row>
        <row r="9420">
          <cell r="J9420" t="str">
            <v>9789576856051</v>
          </cell>
          <cell r="K9420">
            <v>2009</v>
          </cell>
          <cell r="L9420" t="str">
            <v>177.2</v>
          </cell>
        </row>
        <row r="9421">
          <cell r="J9421" t="str">
            <v>9789576856143</v>
          </cell>
          <cell r="K9421">
            <v>2009</v>
          </cell>
          <cell r="L9421" t="str">
            <v>360</v>
          </cell>
        </row>
        <row r="9422">
          <cell r="J9422" t="str">
            <v>9789576855979</v>
          </cell>
          <cell r="K9422">
            <v>2009</v>
          </cell>
          <cell r="L9422" t="str">
            <v>177.2</v>
          </cell>
        </row>
        <row r="9423">
          <cell r="J9423" t="str">
            <v>9789576855825</v>
          </cell>
          <cell r="K9423">
            <v>2009</v>
          </cell>
          <cell r="L9423" t="str">
            <v>494.35</v>
          </cell>
        </row>
        <row r="9424">
          <cell r="J9424" t="str">
            <v>9789576855771</v>
          </cell>
          <cell r="K9424">
            <v>2009</v>
          </cell>
          <cell r="L9424" t="str">
            <v>177.2</v>
          </cell>
        </row>
        <row r="9425">
          <cell r="J9425" t="str">
            <v>9789576856099</v>
          </cell>
          <cell r="K9425">
            <v>2009</v>
          </cell>
          <cell r="L9425" t="str">
            <v>563.5</v>
          </cell>
        </row>
        <row r="9426">
          <cell r="J9426" t="str">
            <v>9789576856129</v>
          </cell>
          <cell r="K9426">
            <v>2009</v>
          </cell>
          <cell r="L9426" t="str">
            <v>494.1</v>
          </cell>
        </row>
        <row r="9427">
          <cell r="J9427" t="str">
            <v>9789576855863</v>
          </cell>
          <cell r="K9427">
            <v>2009</v>
          </cell>
          <cell r="L9427" t="str">
            <v>177.2</v>
          </cell>
        </row>
        <row r="9428">
          <cell r="J9428" t="str">
            <v>9789576856150</v>
          </cell>
          <cell r="K9428">
            <v>2009</v>
          </cell>
          <cell r="L9428" t="str">
            <v>387.7</v>
          </cell>
        </row>
        <row r="9429">
          <cell r="J9429" t="str">
            <v>9789576855856</v>
          </cell>
          <cell r="K9429">
            <v>2009</v>
          </cell>
          <cell r="L9429" t="str">
            <v>177.2</v>
          </cell>
        </row>
        <row r="9430">
          <cell r="J9430" t="str">
            <v>9789576855993</v>
          </cell>
          <cell r="K9430">
            <v>2009</v>
          </cell>
          <cell r="L9430" t="str">
            <v>177.2</v>
          </cell>
        </row>
        <row r="9431">
          <cell r="J9431" t="str">
            <v>9789576856075</v>
          </cell>
          <cell r="K9431">
            <v>2009</v>
          </cell>
          <cell r="L9431" t="str">
            <v>542.77</v>
          </cell>
        </row>
        <row r="9432">
          <cell r="J9432" t="str">
            <v>9789576855948</v>
          </cell>
          <cell r="K9432">
            <v>2009</v>
          </cell>
          <cell r="L9432" t="str">
            <v>177.1</v>
          </cell>
        </row>
        <row r="9433">
          <cell r="J9433" t="str">
            <v>9789576855900</v>
          </cell>
          <cell r="K9433">
            <v>2009</v>
          </cell>
          <cell r="L9433" t="str">
            <v>192.1</v>
          </cell>
        </row>
        <row r="9434">
          <cell r="J9434" t="str">
            <v>9789576855986</v>
          </cell>
          <cell r="K9434">
            <v>2009</v>
          </cell>
          <cell r="L9434" t="str">
            <v>192.32</v>
          </cell>
        </row>
        <row r="9435">
          <cell r="J9435" t="str">
            <v>9789576855887</v>
          </cell>
          <cell r="K9435">
            <v>2009</v>
          </cell>
          <cell r="L9435" t="str">
            <v>192.1</v>
          </cell>
        </row>
        <row r="9436">
          <cell r="J9436" t="str">
            <v>9789576856037</v>
          </cell>
          <cell r="K9436">
            <v>2009</v>
          </cell>
          <cell r="L9436" t="str">
            <v>192.1</v>
          </cell>
        </row>
        <row r="9437">
          <cell r="J9437" t="str">
            <v>9789576855962</v>
          </cell>
          <cell r="K9437">
            <v>2009</v>
          </cell>
          <cell r="L9437" t="str">
            <v>177.2</v>
          </cell>
        </row>
        <row r="9438">
          <cell r="J9438" t="str">
            <v>9789576856082</v>
          </cell>
          <cell r="K9438">
            <v>2009</v>
          </cell>
          <cell r="L9438" t="str">
            <v>177.2</v>
          </cell>
        </row>
        <row r="9439">
          <cell r="J9439" t="str">
            <v>9789576855818</v>
          </cell>
          <cell r="K9439">
            <v>2009</v>
          </cell>
          <cell r="L9439" t="str">
            <v>177.2</v>
          </cell>
        </row>
        <row r="9440">
          <cell r="J9440" t="str">
            <v>9789576855788</v>
          </cell>
          <cell r="K9440">
            <v>2009</v>
          </cell>
          <cell r="L9440" t="str">
            <v>177.2</v>
          </cell>
        </row>
        <row r="9441">
          <cell r="J9441" t="str">
            <v>9789576855931</v>
          </cell>
          <cell r="K9441">
            <v>2009</v>
          </cell>
          <cell r="L9441" t="str">
            <v>177.2</v>
          </cell>
        </row>
        <row r="9442">
          <cell r="J9442" t="str">
            <v>9789576855917</v>
          </cell>
          <cell r="K9442">
            <v>2009</v>
          </cell>
          <cell r="L9442" t="str">
            <v>192.32</v>
          </cell>
        </row>
        <row r="9443">
          <cell r="J9443" t="str">
            <v>9789576856006</v>
          </cell>
          <cell r="K9443">
            <v>2009</v>
          </cell>
          <cell r="L9443" t="str">
            <v>177.2</v>
          </cell>
        </row>
        <row r="9444">
          <cell r="J9444" t="str">
            <v>9789576855955</v>
          </cell>
          <cell r="K9444">
            <v>2009</v>
          </cell>
          <cell r="L9444" t="str">
            <v>185.8</v>
          </cell>
        </row>
        <row r="9445">
          <cell r="J9445" t="str">
            <v>9789576855849</v>
          </cell>
          <cell r="K9445">
            <v>2009</v>
          </cell>
          <cell r="L9445" t="str">
            <v>177.2</v>
          </cell>
        </row>
        <row r="9446">
          <cell r="J9446" t="str">
            <v>9789576855894</v>
          </cell>
          <cell r="K9446">
            <v>2009</v>
          </cell>
          <cell r="L9446" t="str">
            <v>177.2</v>
          </cell>
        </row>
        <row r="9447">
          <cell r="J9447" t="str">
            <v>9789576856105</v>
          </cell>
          <cell r="K9447">
            <v>2009</v>
          </cell>
          <cell r="L9447" t="str">
            <v>177.2</v>
          </cell>
        </row>
        <row r="9448">
          <cell r="J9448" t="str">
            <v>9789576856136</v>
          </cell>
          <cell r="K9448">
            <v>2009</v>
          </cell>
          <cell r="L9448" t="str">
            <v>360</v>
          </cell>
        </row>
        <row r="9449">
          <cell r="J9449" t="str">
            <v>9789576856044</v>
          </cell>
          <cell r="K9449">
            <v>2009</v>
          </cell>
          <cell r="L9449" t="str">
            <v>177.2</v>
          </cell>
        </row>
        <row r="9450">
          <cell r="J9450" t="str">
            <v>9789868292697</v>
          </cell>
          <cell r="K9450">
            <v>2009</v>
          </cell>
          <cell r="L9450" t="str">
            <v>496.5</v>
          </cell>
        </row>
        <row r="9451">
          <cell r="J9451" t="str">
            <v>9789861279411</v>
          </cell>
          <cell r="K9451">
            <v>2009</v>
          </cell>
          <cell r="L9451" t="str">
            <v>177.2</v>
          </cell>
        </row>
        <row r="9452">
          <cell r="J9452" t="str">
            <v>9789861279367</v>
          </cell>
          <cell r="K9452">
            <v>2009</v>
          </cell>
          <cell r="L9452" t="str">
            <v>494.35</v>
          </cell>
        </row>
        <row r="9453">
          <cell r="J9453" t="str">
            <v>9789861278971</v>
          </cell>
          <cell r="K9453">
            <v>2009</v>
          </cell>
          <cell r="L9453" t="str">
            <v>805.12</v>
          </cell>
        </row>
        <row r="9454">
          <cell r="J9454" t="str">
            <v>9789861279244</v>
          </cell>
          <cell r="K9454">
            <v>2009</v>
          </cell>
          <cell r="L9454" t="str">
            <v>805.18</v>
          </cell>
        </row>
        <row r="9455">
          <cell r="J9455" t="str">
            <v>9789861279527</v>
          </cell>
          <cell r="K9455">
            <v>2009</v>
          </cell>
          <cell r="L9455" t="str">
            <v>411.3</v>
          </cell>
        </row>
        <row r="9456">
          <cell r="J9456" t="str">
            <v>9789861279183</v>
          </cell>
          <cell r="K9456">
            <v>2009</v>
          </cell>
          <cell r="L9456" t="str">
            <v>415.382</v>
          </cell>
        </row>
        <row r="9457">
          <cell r="J9457" t="str">
            <v>9789861279107</v>
          </cell>
          <cell r="K9457">
            <v>2009</v>
          </cell>
          <cell r="L9457" t="str">
            <v>523.2</v>
          </cell>
        </row>
        <row r="9458">
          <cell r="J9458" t="str">
            <v>9789861279251</v>
          </cell>
          <cell r="K9458">
            <v>2009</v>
          </cell>
          <cell r="L9458" t="str">
            <v>411.41</v>
          </cell>
        </row>
        <row r="9459">
          <cell r="J9459" t="str">
            <v>9789861279299</v>
          </cell>
          <cell r="K9459">
            <v>2009</v>
          </cell>
          <cell r="L9459" t="str">
            <v>529.61</v>
          </cell>
        </row>
        <row r="9460">
          <cell r="J9460" t="str">
            <v>9789861279657</v>
          </cell>
          <cell r="K9460">
            <v>2009</v>
          </cell>
          <cell r="L9460" t="str">
            <v>192.1</v>
          </cell>
        </row>
        <row r="9461">
          <cell r="J9461" t="str">
            <v>9789861279213</v>
          </cell>
          <cell r="K9461">
            <v>2009</v>
          </cell>
          <cell r="L9461" t="str">
            <v>192.1</v>
          </cell>
        </row>
        <row r="9462">
          <cell r="J9462" t="str">
            <v>9789861279350</v>
          </cell>
          <cell r="K9462">
            <v>2009</v>
          </cell>
          <cell r="L9462" t="str">
            <v>496.5</v>
          </cell>
        </row>
        <row r="9463">
          <cell r="J9463" t="str">
            <v>9789861279053</v>
          </cell>
          <cell r="K9463">
            <v>2009</v>
          </cell>
          <cell r="L9463" t="str">
            <v>192.1</v>
          </cell>
        </row>
        <row r="9464">
          <cell r="J9464" t="str">
            <v>9789861279237</v>
          </cell>
          <cell r="K9464">
            <v>2009</v>
          </cell>
          <cell r="L9464" t="str">
            <v>483.8</v>
          </cell>
        </row>
        <row r="9465">
          <cell r="J9465" t="str">
            <v>9789861278995</v>
          </cell>
          <cell r="K9465">
            <v>2009</v>
          </cell>
          <cell r="L9465" t="str">
            <v>521.1</v>
          </cell>
        </row>
        <row r="9466">
          <cell r="J9466" t="str">
            <v>9789861279329</v>
          </cell>
          <cell r="K9466">
            <v>2009</v>
          </cell>
          <cell r="L9466" t="str">
            <v>524.313</v>
          </cell>
        </row>
        <row r="9467">
          <cell r="J9467" t="str">
            <v>9789861279473</v>
          </cell>
          <cell r="K9467">
            <v>2009</v>
          </cell>
          <cell r="L9467" t="str">
            <v>805.12</v>
          </cell>
        </row>
        <row r="9468">
          <cell r="J9468" t="str">
            <v>9789861279060</v>
          </cell>
          <cell r="K9468">
            <v>2009</v>
          </cell>
          <cell r="L9468" t="str">
            <v>494</v>
          </cell>
        </row>
        <row r="9469">
          <cell r="J9469" t="str">
            <v>9789866896958</v>
          </cell>
          <cell r="K9469">
            <v>2009</v>
          </cell>
          <cell r="L9469" t="str">
            <v>563</v>
          </cell>
        </row>
        <row r="9470">
          <cell r="J9470" t="str">
            <v>9789866370137</v>
          </cell>
          <cell r="K9470">
            <v>2009</v>
          </cell>
          <cell r="L9470" t="str">
            <v>563</v>
          </cell>
        </row>
        <row r="9471">
          <cell r="J9471" t="str">
            <v>9789868455375</v>
          </cell>
          <cell r="K9471">
            <v>2009</v>
          </cell>
          <cell r="L9471" t="str">
            <v>524.311</v>
          </cell>
        </row>
        <row r="9472">
          <cell r="J9472" t="str">
            <v>9789576597282</v>
          </cell>
          <cell r="K9472">
            <v>2009</v>
          </cell>
          <cell r="L9472" t="str">
            <v>731.9</v>
          </cell>
        </row>
        <row r="9473">
          <cell r="J9473" t="str">
            <v>9789576597008</v>
          </cell>
          <cell r="K9473">
            <v>2009</v>
          </cell>
          <cell r="L9473" t="str">
            <v>418.914</v>
          </cell>
        </row>
        <row r="9474">
          <cell r="J9474" t="str">
            <v>9789866643996</v>
          </cell>
          <cell r="K9474">
            <v>2009</v>
          </cell>
          <cell r="L9474" t="str">
            <v>307.9</v>
          </cell>
        </row>
        <row r="9475">
          <cell r="J9475" t="str">
            <v>9789866643989</v>
          </cell>
          <cell r="K9475">
            <v>2009</v>
          </cell>
          <cell r="L9475" t="str">
            <v>307.9</v>
          </cell>
        </row>
        <row r="9476">
          <cell r="J9476" t="str">
            <v>9789576597077</v>
          </cell>
          <cell r="K9476">
            <v>2009</v>
          </cell>
          <cell r="L9476" t="str">
            <v>592.092</v>
          </cell>
        </row>
        <row r="9477">
          <cell r="J9477" t="str">
            <v>9789576597251</v>
          </cell>
          <cell r="K9477">
            <v>2009</v>
          </cell>
          <cell r="L9477" t="str">
            <v>418.995</v>
          </cell>
        </row>
        <row r="9478">
          <cell r="J9478" t="str">
            <v>9789576597367</v>
          </cell>
          <cell r="K9478">
            <v>2009</v>
          </cell>
          <cell r="L9478" t="str">
            <v>974.8</v>
          </cell>
        </row>
        <row r="9479">
          <cell r="J9479" t="str">
            <v>9789576597046</v>
          </cell>
          <cell r="K9479">
            <v>2009</v>
          </cell>
          <cell r="L9479" t="str">
            <v>997</v>
          </cell>
        </row>
        <row r="9480">
          <cell r="J9480" t="str">
            <v>9789576597053</v>
          </cell>
          <cell r="K9480">
            <v>2009</v>
          </cell>
          <cell r="L9480" t="str">
            <v>997</v>
          </cell>
        </row>
        <row r="9481">
          <cell r="J9481" t="str">
            <v>9789576597152</v>
          </cell>
          <cell r="K9481">
            <v>2009</v>
          </cell>
          <cell r="L9481" t="str">
            <v>307.9</v>
          </cell>
        </row>
        <row r="9482">
          <cell r="J9482" t="str">
            <v>9789576597169</v>
          </cell>
          <cell r="K9482">
            <v>2009</v>
          </cell>
          <cell r="L9482" t="str">
            <v>307.9</v>
          </cell>
        </row>
        <row r="9483">
          <cell r="J9483" t="str">
            <v>9789576597350</v>
          </cell>
          <cell r="K9483">
            <v>2009</v>
          </cell>
          <cell r="L9483" t="str">
            <v>494</v>
          </cell>
        </row>
        <row r="9484">
          <cell r="J9484" t="str">
            <v>9789576597275</v>
          </cell>
          <cell r="K9484">
            <v>2009</v>
          </cell>
          <cell r="L9484" t="str">
            <v>544.7</v>
          </cell>
        </row>
        <row r="9485">
          <cell r="J9485" t="str">
            <v>9789576597206</v>
          </cell>
          <cell r="K9485">
            <v>2009</v>
          </cell>
          <cell r="L9485" t="str">
            <v>920</v>
          </cell>
        </row>
        <row r="9486">
          <cell r="J9486" t="str">
            <v>9789576597305</v>
          </cell>
          <cell r="K9486">
            <v>2009</v>
          </cell>
          <cell r="L9486" t="str">
            <v>176.4</v>
          </cell>
        </row>
        <row r="9487">
          <cell r="J9487" t="str">
            <v>9789576597329</v>
          </cell>
          <cell r="K9487">
            <v>2009</v>
          </cell>
          <cell r="L9487" t="str">
            <v>590</v>
          </cell>
        </row>
        <row r="9488">
          <cell r="J9488" t="str">
            <v>9789576597466</v>
          </cell>
          <cell r="K9488">
            <v>2009</v>
          </cell>
          <cell r="L9488" t="str">
            <v>987</v>
          </cell>
        </row>
        <row r="9489">
          <cell r="J9489" t="str">
            <v>9789866643514</v>
          </cell>
          <cell r="K9489">
            <v>2009</v>
          </cell>
          <cell r="L9489" t="str">
            <v>439.452</v>
          </cell>
        </row>
        <row r="9490">
          <cell r="J9490" t="str">
            <v>9789866643675</v>
          </cell>
          <cell r="K9490">
            <v>2009</v>
          </cell>
          <cell r="L9490" t="str">
            <v>528.914099</v>
          </cell>
        </row>
        <row r="9491">
          <cell r="J9491" t="str">
            <v>9789866643699</v>
          </cell>
          <cell r="K9491">
            <v>2009</v>
          </cell>
          <cell r="L9491" t="str">
            <v>192.1</v>
          </cell>
        </row>
        <row r="9492">
          <cell r="J9492" t="str">
            <v>9789866643927</v>
          </cell>
          <cell r="K9492">
            <v>2009</v>
          </cell>
          <cell r="L9492" t="str">
            <v>425.3</v>
          </cell>
        </row>
        <row r="9493">
          <cell r="J9493" t="str">
            <v>9789866643576</v>
          </cell>
          <cell r="K9493">
            <v>2009</v>
          </cell>
          <cell r="L9493" t="str">
            <v>797.82</v>
          </cell>
        </row>
        <row r="9494">
          <cell r="J9494" t="str">
            <v>9789866643590</v>
          </cell>
          <cell r="K9494">
            <v>2009</v>
          </cell>
          <cell r="L9494" t="str">
            <v>856.8</v>
          </cell>
        </row>
        <row r="9495">
          <cell r="J9495" t="str">
            <v>9789866643620</v>
          </cell>
          <cell r="K9495">
            <v>2009</v>
          </cell>
          <cell r="L9495" t="str">
            <v>856.8</v>
          </cell>
        </row>
        <row r="9496">
          <cell r="J9496" t="str">
            <v>9789866643811</v>
          </cell>
          <cell r="K9496">
            <v>2009</v>
          </cell>
          <cell r="L9496" t="str">
            <v>997</v>
          </cell>
        </row>
        <row r="9497">
          <cell r="J9497" t="str">
            <v>9789866643835</v>
          </cell>
          <cell r="K9497">
            <v>2009</v>
          </cell>
          <cell r="L9497" t="str">
            <v>997</v>
          </cell>
        </row>
        <row r="9498">
          <cell r="J9498" t="str">
            <v>9789866643859</v>
          </cell>
          <cell r="K9498">
            <v>2009</v>
          </cell>
          <cell r="L9498" t="str">
            <v>997.6</v>
          </cell>
        </row>
        <row r="9499">
          <cell r="J9499" t="str">
            <v>9789866643873</v>
          </cell>
          <cell r="K9499">
            <v>2009</v>
          </cell>
          <cell r="L9499" t="str">
            <v>997.6</v>
          </cell>
        </row>
        <row r="9500">
          <cell r="J9500" t="str">
            <v>9789866643880</v>
          </cell>
          <cell r="K9500">
            <v>2009</v>
          </cell>
          <cell r="L9500" t="str">
            <v>997</v>
          </cell>
        </row>
        <row r="9501">
          <cell r="J9501" t="str">
            <v>9789866643934</v>
          </cell>
          <cell r="K9501">
            <v>2009</v>
          </cell>
          <cell r="L9501" t="str">
            <v>179.1</v>
          </cell>
        </row>
        <row r="9502">
          <cell r="J9502" t="str">
            <v>9789866643941</v>
          </cell>
          <cell r="K9502">
            <v>2009</v>
          </cell>
          <cell r="L9502" t="str">
            <v>997.6</v>
          </cell>
        </row>
        <row r="9503">
          <cell r="J9503" t="str">
            <v>9789866643958</v>
          </cell>
          <cell r="K9503">
            <v>2009</v>
          </cell>
          <cell r="L9503" t="str">
            <v>997</v>
          </cell>
        </row>
        <row r="9504">
          <cell r="J9504" t="str">
            <v>9789866643965</v>
          </cell>
          <cell r="K9504">
            <v>2009</v>
          </cell>
          <cell r="L9504" t="str">
            <v>179.1</v>
          </cell>
        </row>
        <row r="9505">
          <cell r="J9505" t="str">
            <v>9789868455399</v>
          </cell>
          <cell r="K9505">
            <v>2009</v>
          </cell>
          <cell r="L9505" t="str">
            <v>521.1</v>
          </cell>
        </row>
        <row r="9506">
          <cell r="J9506" t="str">
            <v>9789868455382</v>
          </cell>
          <cell r="K9506">
            <v>2009</v>
          </cell>
          <cell r="L9506" t="str">
            <v>524.313</v>
          </cell>
        </row>
        <row r="9507">
          <cell r="J9507" t="str">
            <v>9789866400001</v>
          </cell>
          <cell r="K9507">
            <v>2009</v>
          </cell>
          <cell r="L9507" t="str">
            <v>524.313</v>
          </cell>
        </row>
        <row r="9508">
          <cell r="J9508" t="str">
            <v>9789866400018</v>
          </cell>
          <cell r="K9508">
            <v>2009</v>
          </cell>
          <cell r="L9508" t="str">
            <v>524.313</v>
          </cell>
        </row>
        <row r="9509">
          <cell r="J9509" t="str">
            <v>9789868542426</v>
          </cell>
          <cell r="K9509">
            <v>2009</v>
          </cell>
          <cell r="L9509" t="str">
            <v>177.2</v>
          </cell>
        </row>
        <row r="9510">
          <cell r="J9510" t="str">
            <v>9789868542433</v>
          </cell>
          <cell r="K9510">
            <v>2009</v>
          </cell>
          <cell r="L9510" t="str">
            <v>176.74</v>
          </cell>
        </row>
        <row r="9511">
          <cell r="J9511" t="str">
            <v>9789866297007</v>
          </cell>
          <cell r="K9511">
            <v>2009</v>
          </cell>
          <cell r="L9511" t="str">
            <v>494</v>
          </cell>
        </row>
        <row r="9512">
          <cell r="J9512" t="str">
            <v>9789866643767</v>
          </cell>
          <cell r="K9512">
            <v>2009</v>
          </cell>
          <cell r="L9512" t="str">
            <v>224.515</v>
          </cell>
        </row>
        <row r="9513">
          <cell r="J9513" t="str">
            <v>9789866643774</v>
          </cell>
          <cell r="K9513">
            <v>2009</v>
          </cell>
          <cell r="L9513" t="str">
            <v>224.515</v>
          </cell>
        </row>
        <row r="9514">
          <cell r="J9514" t="str">
            <v>9789866643781</v>
          </cell>
          <cell r="K9514">
            <v>2009</v>
          </cell>
          <cell r="L9514" t="str">
            <v>224.515</v>
          </cell>
        </row>
        <row r="9515">
          <cell r="J9515" t="str">
            <v>9789866643798</v>
          </cell>
          <cell r="K9515">
            <v>2009</v>
          </cell>
          <cell r="L9515" t="str">
            <v>224.515</v>
          </cell>
        </row>
        <row r="9516">
          <cell r="J9516" t="str">
            <v>9789866643897</v>
          </cell>
          <cell r="K9516">
            <v>2009</v>
          </cell>
          <cell r="L9516" t="str">
            <v>241</v>
          </cell>
        </row>
        <row r="9517">
          <cell r="J9517" t="str">
            <v>9789868542464</v>
          </cell>
          <cell r="K9517">
            <v>2009</v>
          </cell>
          <cell r="L9517" t="str">
            <v>177.2</v>
          </cell>
        </row>
        <row r="9518">
          <cell r="J9518" t="str">
            <v>9789868542495</v>
          </cell>
          <cell r="K9518">
            <v>2009</v>
          </cell>
          <cell r="L9518" t="str">
            <v>185.8</v>
          </cell>
        </row>
        <row r="9519">
          <cell r="J9519" t="str">
            <v>9789866643460</v>
          </cell>
          <cell r="K9519">
            <v>2009</v>
          </cell>
          <cell r="L9519" t="str">
            <v>427.1</v>
          </cell>
        </row>
        <row r="9520">
          <cell r="J9520" t="str">
            <v>9789576597091</v>
          </cell>
          <cell r="K9520">
            <v>2009</v>
          </cell>
          <cell r="L9520" t="str">
            <v>963</v>
          </cell>
        </row>
        <row r="9521">
          <cell r="J9521" t="str">
            <v>9789576597398</v>
          </cell>
          <cell r="K9521">
            <v>2009</v>
          </cell>
          <cell r="L9521" t="str">
            <v>411.1</v>
          </cell>
        </row>
        <row r="9522">
          <cell r="J9522" t="str">
            <v>9789866643552</v>
          </cell>
          <cell r="K9522">
            <v>2009</v>
          </cell>
          <cell r="L9522" t="str">
            <v>974.8</v>
          </cell>
        </row>
        <row r="9523">
          <cell r="J9523" t="str">
            <v>9789866890437</v>
          </cell>
          <cell r="K9523">
            <v>2009</v>
          </cell>
          <cell r="L9523" t="str">
            <v>427.1</v>
          </cell>
        </row>
        <row r="9524">
          <cell r="J9524" t="str">
            <v>9789866890567</v>
          </cell>
          <cell r="K9524">
            <v>2009</v>
          </cell>
          <cell r="L9524" t="str">
            <v>427.16</v>
          </cell>
        </row>
        <row r="9525">
          <cell r="J9525" t="str">
            <v>9789866890574</v>
          </cell>
          <cell r="K9525">
            <v>2009</v>
          </cell>
          <cell r="L9525" t="str">
            <v>427.16</v>
          </cell>
        </row>
        <row r="9526">
          <cell r="J9526" t="str">
            <v>9789866655920</v>
          </cell>
          <cell r="K9526">
            <v>2009</v>
          </cell>
          <cell r="L9526" t="str">
            <v>427.61</v>
          </cell>
        </row>
        <row r="9527">
          <cell r="J9527" t="str">
            <v>9789866655906</v>
          </cell>
          <cell r="K9527">
            <v>2009</v>
          </cell>
          <cell r="L9527" t="str">
            <v>427.138</v>
          </cell>
        </row>
        <row r="9528">
          <cell r="J9528" t="str">
            <v>9789866655876</v>
          </cell>
          <cell r="K9528">
            <v>2009</v>
          </cell>
          <cell r="L9528" t="str">
            <v>427.2</v>
          </cell>
        </row>
        <row r="9529">
          <cell r="J9529" t="str">
            <v>9789866655869</v>
          </cell>
          <cell r="K9529">
            <v>2009</v>
          </cell>
          <cell r="L9529" t="str">
            <v>427.4</v>
          </cell>
        </row>
        <row r="9530">
          <cell r="J9530" t="str">
            <v>9789866655609</v>
          </cell>
          <cell r="K9530">
            <v>2009</v>
          </cell>
          <cell r="L9530" t="str">
            <v>427.12</v>
          </cell>
        </row>
        <row r="9531">
          <cell r="J9531" t="str">
            <v>9789866655937</v>
          </cell>
          <cell r="K9531">
            <v>2009</v>
          </cell>
          <cell r="L9531" t="str">
            <v>426.4</v>
          </cell>
        </row>
        <row r="9532">
          <cell r="J9532" t="str">
            <v>9789866655333</v>
          </cell>
          <cell r="K9532">
            <v>2009</v>
          </cell>
          <cell r="L9532" t="str">
            <v>427.1</v>
          </cell>
        </row>
        <row r="9533">
          <cell r="J9533" t="str">
            <v>9789866655593</v>
          </cell>
          <cell r="K9533">
            <v>2009</v>
          </cell>
          <cell r="L9533" t="str">
            <v>411.15</v>
          </cell>
        </row>
        <row r="9534">
          <cell r="J9534" t="str">
            <v>9789866655579</v>
          </cell>
          <cell r="K9534">
            <v>2009</v>
          </cell>
          <cell r="L9534" t="str">
            <v>538.832</v>
          </cell>
        </row>
        <row r="9535">
          <cell r="J9535" t="str">
            <v>9789866655746</v>
          </cell>
          <cell r="K9535">
            <v>2009</v>
          </cell>
          <cell r="L9535" t="str">
            <v>427.11</v>
          </cell>
        </row>
        <row r="9536">
          <cell r="J9536" t="str">
            <v>9789868486027</v>
          </cell>
          <cell r="K9536">
            <v>2009</v>
          </cell>
          <cell r="L9536" t="str">
            <v>483.8</v>
          </cell>
        </row>
        <row r="9537">
          <cell r="J9537" t="str">
            <v>9789868533875</v>
          </cell>
          <cell r="K9537">
            <v>2009</v>
          </cell>
          <cell r="L9537" t="str">
            <v>427.61</v>
          </cell>
        </row>
        <row r="9538">
          <cell r="J9538" t="str">
            <v>9789866655814</v>
          </cell>
          <cell r="K9538">
            <v>2009</v>
          </cell>
          <cell r="L9538" t="str">
            <v>425.2</v>
          </cell>
        </row>
        <row r="9539">
          <cell r="J9539" t="str">
            <v>9789866655760</v>
          </cell>
          <cell r="K9539">
            <v>2009</v>
          </cell>
          <cell r="L9539" t="str">
            <v>411.15</v>
          </cell>
        </row>
        <row r="9540">
          <cell r="J9540" t="str">
            <v>9789866704956</v>
          </cell>
          <cell r="K9540">
            <v>2009</v>
          </cell>
          <cell r="L9540" t="str">
            <v>492.74</v>
          </cell>
        </row>
        <row r="9541">
          <cell r="J9541" t="str">
            <v>9789866704970</v>
          </cell>
          <cell r="K9541">
            <v>2009</v>
          </cell>
          <cell r="L9541" t="str">
            <v>494</v>
          </cell>
        </row>
        <row r="9542">
          <cell r="J9542" t="str">
            <v>9789866704925</v>
          </cell>
          <cell r="K9542">
            <v>2009</v>
          </cell>
          <cell r="L9542" t="str">
            <v>496.5</v>
          </cell>
        </row>
        <row r="9543">
          <cell r="J9543" t="str">
            <v>9789866704987</v>
          </cell>
          <cell r="K9543">
            <v>2009</v>
          </cell>
          <cell r="L9543" t="str">
            <v>494</v>
          </cell>
        </row>
        <row r="9544">
          <cell r="J9544" t="str">
            <v>9789866704901</v>
          </cell>
          <cell r="K9544">
            <v>2009</v>
          </cell>
          <cell r="L9544" t="str">
            <v>496.7</v>
          </cell>
        </row>
        <row r="9545">
          <cell r="J9545" t="str">
            <v>9789866704963</v>
          </cell>
          <cell r="K9545">
            <v>2009</v>
          </cell>
          <cell r="L9545" t="str">
            <v>494</v>
          </cell>
        </row>
        <row r="9546">
          <cell r="J9546" t="str">
            <v>9789866704932</v>
          </cell>
          <cell r="K9546">
            <v>2009</v>
          </cell>
          <cell r="L9546" t="str">
            <v>494</v>
          </cell>
        </row>
        <row r="9547">
          <cell r="J9547" t="str">
            <v>9789866704949</v>
          </cell>
          <cell r="K9547">
            <v>2009</v>
          </cell>
          <cell r="L9547" t="str">
            <v>496.1</v>
          </cell>
        </row>
        <row r="9548">
          <cell r="J9548" t="str">
            <v>9789866421020</v>
          </cell>
          <cell r="K9548">
            <v>2009</v>
          </cell>
          <cell r="L9548" t="str">
            <v>494</v>
          </cell>
        </row>
        <row r="9549">
          <cell r="J9549" t="str">
            <v>9789866704994</v>
          </cell>
          <cell r="K9549">
            <v>2009</v>
          </cell>
          <cell r="L9549" t="str">
            <v>494</v>
          </cell>
        </row>
        <row r="9550">
          <cell r="J9550" t="str">
            <v>9789866421013</v>
          </cell>
          <cell r="K9550">
            <v>2009</v>
          </cell>
          <cell r="L9550" t="str">
            <v>494</v>
          </cell>
        </row>
        <row r="9551">
          <cell r="J9551" t="str">
            <v>9789866421037</v>
          </cell>
          <cell r="K9551">
            <v>2009</v>
          </cell>
          <cell r="L9551" t="str">
            <v>494</v>
          </cell>
        </row>
        <row r="9552">
          <cell r="J9552" t="str">
            <v>9789866421006</v>
          </cell>
          <cell r="K9552">
            <v>2009</v>
          </cell>
          <cell r="L9552" t="str">
            <v>494</v>
          </cell>
        </row>
        <row r="9553">
          <cell r="J9553" t="str">
            <v>9789866421068</v>
          </cell>
          <cell r="K9553">
            <v>2009</v>
          </cell>
          <cell r="L9553" t="str">
            <v>494</v>
          </cell>
        </row>
        <row r="9554">
          <cell r="J9554" t="str">
            <v>9789866421112</v>
          </cell>
          <cell r="K9554">
            <v>2009</v>
          </cell>
          <cell r="L9554" t="str">
            <v>494</v>
          </cell>
        </row>
        <row r="9555">
          <cell r="J9555" t="str">
            <v>9789866421211</v>
          </cell>
          <cell r="K9555">
            <v>2009</v>
          </cell>
          <cell r="L9555" t="str">
            <v>494</v>
          </cell>
        </row>
        <row r="9556">
          <cell r="J9556" t="str">
            <v>9789866421044</v>
          </cell>
          <cell r="K9556">
            <v>2009</v>
          </cell>
          <cell r="L9556" t="str">
            <v>494</v>
          </cell>
        </row>
        <row r="9557">
          <cell r="J9557" t="str">
            <v>9789866421099</v>
          </cell>
          <cell r="K9557">
            <v>2009</v>
          </cell>
          <cell r="L9557" t="str">
            <v>494</v>
          </cell>
        </row>
        <row r="9558">
          <cell r="J9558" t="str">
            <v>9789866421129</v>
          </cell>
          <cell r="K9558">
            <v>2009</v>
          </cell>
          <cell r="L9558" t="str">
            <v>494</v>
          </cell>
        </row>
        <row r="9559">
          <cell r="J9559" t="str">
            <v>9789866421150</v>
          </cell>
          <cell r="K9559">
            <v>2009</v>
          </cell>
          <cell r="L9559" t="str">
            <v>494</v>
          </cell>
        </row>
        <row r="9560">
          <cell r="J9560" t="str">
            <v>9789866421143</v>
          </cell>
          <cell r="K9560">
            <v>2009</v>
          </cell>
          <cell r="L9560" t="str">
            <v>494</v>
          </cell>
        </row>
        <row r="9561">
          <cell r="J9561" t="str">
            <v>9789866421136</v>
          </cell>
          <cell r="K9561">
            <v>2009</v>
          </cell>
          <cell r="L9561" t="str">
            <v>494</v>
          </cell>
        </row>
        <row r="9562">
          <cell r="J9562" t="str">
            <v>9789866421204</v>
          </cell>
          <cell r="K9562">
            <v>2009</v>
          </cell>
          <cell r="L9562" t="str">
            <v>494</v>
          </cell>
        </row>
        <row r="9563">
          <cell r="J9563" t="str">
            <v>9789866421198</v>
          </cell>
          <cell r="K9563">
            <v>2009</v>
          </cell>
          <cell r="L9563" t="str">
            <v>494</v>
          </cell>
        </row>
        <row r="9564">
          <cell r="J9564" t="str">
            <v>9789866421105</v>
          </cell>
          <cell r="K9564">
            <v>2009</v>
          </cell>
          <cell r="L9564" t="str">
            <v>494</v>
          </cell>
        </row>
        <row r="9565">
          <cell r="J9565" t="str">
            <v>9789866421082</v>
          </cell>
          <cell r="K9565">
            <v>2009</v>
          </cell>
          <cell r="L9565" t="str">
            <v>494</v>
          </cell>
        </row>
        <row r="9566">
          <cell r="J9566" t="str">
            <v>9789866421174</v>
          </cell>
          <cell r="K9566">
            <v>2009</v>
          </cell>
          <cell r="L9566" t="str">
            <v>494</v>
          </cell>
        </row>
        <row r="9567">
          <cell r="J9567" t="str">
            <v>9789866421167</v>
          </cell>
          <cell r="K9567">
            <v>2009</v>
          </cell>
          <cell r="L9567" t="str">
            <v>494</v>
          </cell>
        </row>
        <row r="9568">
          <cell r="J9568" t="str">
            <v>9789866421259</v>
          </cell>
          <cell r="K9568">
            <v>2009</v>
          </cell>
          <cell r="L9568" t="str">
            <v>494</v>
          </cell>
        </row>
        <row r="9569">
          <cell r="J9569" t="str">
            <v>9789866421280</v>
          </cell>
          <cell r="K9569">
            <v>2009</v>
          </cell>
          <cell r="L9569" t="str">
            <v>494</v>
          </cell>
        </row>
        <row r="9570">
          <cell r="J9570" t="str">
            <v>9789866421235</v>
          </cell>
          <cell r="K9570">
            <v>2009</v>
          </cell>
          <cell r="L9570" t="str">
            <v>494</v>
          </cell>
        </row>
        <row r="9571">
          <cell r="J9571" t="str">
            <v>9789866421228</v>
          </cell>
          <cell r="K9571">
            <v>2009</v>
          </cell>
          <cell r="L9571" t="str">
            <v>494</v>
          </cell>
        </row>
        <row r="9572">
          <cell r="J9572" t="str">
            <v>9789866421273</v>
          </cell>
          <cell r="K9572">
            <v>2009</v>
          </cell>
          <cell r="L9572" t="str">
            <v>494</v>
          </cell>
        </row>
        <row r="9573">
          <cell r="J9573" t="str">
            <v>9789866421372</v>
          </cell>
          <cell r="K9573">
            <v>2009</v>
          </cell>
          <cell r="L9573" t="str">
            <v>494</v>
          </cell>
        </row>
        <row r="9574">
          <cell r="J9574" t="str">
            <v>9789866421297</v>
          </cell>
          <cell r="K9574">
            <v>2009</v>
          </cell>
          <cell r="L9574" t="str">
            <v>494</v>
          </cell>
        </row>
        <row r="9575">
          <cell r="J9575" t="str">
            <v>9789866421310</v>
          </cell>
          <cell r="K9575">
            <v>2009</v>
          </cell>
          <cell r="L9575" t="str">
            <v>494</v>
          </cell>
        </row>
        <row r="9576">
          <cell r="J9576" t="str">
            <v>9789866421266</v>
          </cell>
          <cell r="K9576">
            <v>2009</v>
          </cell>
          <cell r="L9576" t="str">
            <v>494</v>
          </cell>
        </row>
        <row r="9577">
          <cell r="J9577" t="str">
            <v>9789866421181</v>
          </cell>
          <cell r="K9577">
            <v>2009</v>
          </cell>
          <cell r="L9577" t="str">
            <v>494</v>
          </cell>
        </row>
        <row r="9578">
          <cell r="J9578" t="str">
            <v>9789866421303</v>
          </cell>
          <cell r="K9578">
            <v>2009</v>
          </cell>
          <cell r="L9578" t="str">
            <v>494</v>
          </cell>
        </row>
        <row r="9579">
          <cell r="J9579" t="str">
            <v>9789866421419</v>
          </cell>
          <cell r="K9579">
            <v>2009</v>
          </cell>
          <cell r="L9579" t="str">
            <v>494</v>
          </cell>
        </row>
        <row r="9580">
          <cell r="J9580" t="str">
            <v>9789574514182</v>
          </cell>
          <cell r="K9580">
            <v>2009</v>
          </cell>
          <cell r="L9580" t="str">
            <v>859.6</v>
          </cell>
        </row>
        <row r="9581">
          <cell r="J9581" t="str">
            <v>9789574514083</v>
          </cell>
          <cell r="K9581">
            <v>2009</v>
          </cell>
          <cell r="L9581" t="str">
            <v>859.6</v>
          </cell>
        </row>
        <row r="9582">
          <cell r="J9582" t="str">
            <v>9789574514113</v>
          </cell>
          <cell r="K9582">
            <v>2009</v>
          </cell>
          <cell r="L9582" t="str">
            <v>859.6</v>
          </cell>
        </row>
        <row r="9583">
          <cell r="J9583" t="str">
            <v>9789574514151</v>
          </cell>
          <cell r="K9583">
            <v>2009</v>
          </cell>
          <cell r="L9583" t="str">
            <v>859.6</v>
          </cell>
        </row>
        <row r="9584">
          <cell r="J9584" t="str">
            <v>9789574514199</v>
          </cell>
          <cell r="K9584">
            <v>2009</v>
          </cell>
          <cell r="L9584" t="str">
            <v>859.6</v>
          </cell>
        </row>
        <row r="9585">
          <cell r="J9585" t="str">
            <v>9789574514335</v>
          </cell>
          <cell r="K9585">
            <v>2009</v>
          </cell>
          <cell r="L9585" t="str">
            <v>859.6</v>
          </cell>
        </row>
        <row r="9586">
          <cell r="J9586" t="str">
            <v>9789574514106</v>
          </cell>
          <cell r="K9586">
            <v>2009</v>
          </cell>
          <cell r="L9586" t="str">
            <v>859.6</v>
          </cell>
        </row>
        <row r="9587">
          <cell r="J9587" t="str">
            <v>9789574514137</v>
          </cell>
          <cell r="K9587">
            <v>2009</v>
          </cell>
          <cell r="L9587" t="str">
            <v>859.6</v>
          </cell>
        </row>
        <row r="9588">
          <cell r="J9588" t="str">
            <v>9789574514052</v>
          </cell>
          <cell r="K9588">
            <v>2009</v>
          </cell>
          <cell r="L9588" t="str">
            <v>859.6</v>
          </cell>
        </row>
        <row r="9589">
          <cell r="J9589" t="str">
            <v>9789574513963</v>
          </cell>
          <cell r="K9589">
            <v>2009</v>
          </cell>
          <cell r="L9589" t="str">
            <v>523.313</v>
          </cell>
        </row>
        <row r="9590">
          <cell r="J9590" t="str">
            <v>9789574513925</v>
          </cell>
          <cell r="K9590">
            <v>2009</v>
          </cell>
          <cell r="L9590" t="str">
            <v>859.6</v>
          </cell>
        </row>
        <row r="9591">
          <cell r="J9591" t="str">
            <v>9789574514007</v>
          </cell>
          <cell r="K9591">
            <v>2009</v>
          </cell>
          <cell r="L9591" t="str">
            <v>859.6</v>
          </cell>
        </row>
        <row r="9592">
          <cell r="J9592" t="str">
            <v>9789574514076</v>
          </cell>
          <cell r="K9592">
            <v>2009</v>
          </cell>
          <cell r="L9592" t="str">
            <v>859.6</v>
          </cell>
        </row>
        <row r="9593">
          <cell r="J9593" t="str">
            <v>9789574514045</v>
          </cell>
          <cell r="K9593">
            <v>2009</v>
          </cell>
          <cell r="L9593" t="str">
            <v>859.6</v>
          </cell>
        </row>
        <row r="9594">
          <cell r="J9594" t="str">
            <v>9789574513949</v>
          </cell>
          <cell r="K9594">
            <v>2009</v>
          </cell>
          <cell r="L9594" t="str">
            <v>859.6</v>
          </cell>
        </row>
        <row r="9595">
          <cell r="J9595" t="str">
            <v>9789866553882</v>
          </cell>
          <cell r="K9595">
            <v>2009</v>
          </cell>
          <cell r="L9595" t="str">
            <v>563</v>
          </cell>
        </row>
        <row r="9596">
          <cell r="J9596" t="str">
            <v>9789866553974</v>
          </cell>
          <cell r="K9596">
            <v>2009</v>
          </cell>
          <cell r="L9596" t="str">
            <v>177.2</v>
          </cell>
        </row>
        <row r="9597">
          <cell r="J9597" t="str">
            <v>9789866553646</v>
          </cell>
          <cell r="K9597">
            <v>2009</v>
          </cell>
          <cell r="L9597" t="str">
            <v>494.2</v>
          </cell>
        </row>
        <row r="9598">
          <cell r="J9598" t="str">
            <v>9789866307041</v>
          </cell>
          <cell r="K9598">
            <v>2009</v>
          </cell>
          <cell r="L9598" t="str">
            <v>191.9</v>
          </cell>
        </row>
        <row r="9599">
          <cell r="J9599" t="str">
            <v>9789866553998</v>
          </cell>
          <cell r="K9599">
            <v>2009</v>
          </cell>
          <cell r="L9599" t="str">
            <v>191.9</v>
          </cell>
        </row>
        <row r="9600">
          <cell r="J9600" t="str">
            <v>9789866553417</v>
          </cell>
          <cell r="K9600">
            <v>2009</v>
          </cell>
          <cell r="L9600" t="str">
            <v>494</v>
          </cell>
        </row>
        <row r="9601">
          <cell r="J9601" t="str">
            <v>9789866886447</v>
          </cell>
          <cell r="K9601">
            <v>2009</v>
          </cell>
          <cell r="L9601" t="str">
            <v>173.32</v>
          </cell>
        </row>
        <row r="9602">
          <cell r="J9602" t="str">
            <v>9789866886430</v>
          </cell>
          <cell r="K9602">
            <v>2009</v>
          </cell>
          <cell r="L9602" t="str">
            <v>173.31</v>
          </cell>
        </row>
        <row r="9603">
          <cell r="J9603" t="str">
            <v>9789866505928</v>
          </cell>
          <cell r="K9603">
            <v>2009</v>
          </cell>
          <cell r="L9603" t="str">
            <v>528.5</v>
          </cell>
        </row>
        <row r="9604">
          <cell r="J9604" t="str">
            <v>9789866505768</v>
          </cell>
          <cell r="K9604">
            <v>2009</v>
          </cell>
          <cell r="L9604" t="str">
            <v>191.9</v>
          </cell>
        </row>
        <row r="9605">
          <cell r="J9605" t="str">
            <v>9789866832413</v>
          </cell>
          <cell r="K9605">
            <v>2009</v>
          </cell>
          <cell r="L9605" t="str">
            <v>494</v>
          </cell>
        </row>
        <row r="9606">
          <cell r="J9606" t="str">
            <v>9789866832246</v>
          </cell>
          <cell r="K9606">
            <v>2009</v>
          </cell>
          <cell r="L9606" t="str">
            <v>176.8</v>
          </cell>
        </row>
        <row r="9607">
          <cell r="J9607" t="str">
            <v>9789866832277</v>
          </cell>
          <cell r="K9607">
            <v>2009</v>
          </cell>
          <cell r="L9607" t="str">
            <v>496.5</v>
          </cell>
        </row>
        <row r="9608">
          <cell r="J9608" t="str">
            <v>9789866832369</v>
          </cell>
          <cell r="K9608">
            <v>2009</v>
          </cell>
          <cell r="L9608" t="str">
            <v>177.2</v>
          </cell>
        </row>
        <row r="9609">
          <cell r="J9609" t="str">
            <v>9789866832390</v>
          </cell>
          <cell r="K9609">
            <v>2009</v>
          </cell>
          <cell r="L9609" t="str">
            <v>224.515</v>
          </cell>
        </row>
        <row r="9610">
          <cell r="J9610" t="str">
            <v>9789866832222</v>
          </cell>
          <cell r="K9610">
            <v>2009</v>
          </cell>
          <cell r="L9610" t="str">
            <v>574.5207</v>
          </cell>
        </row>
        <row r="9611">
          <cell r="J9611" t="str">
            <v>9789866832215</v>
          </cell>
          <cell r="K9611">
            <v>2009</v>
          </cell>
          <cell r="L9611" t="str">
            <v>574.5207</v>
          </cell>
        </row>
        <row r="9612">
          <cell r="J9612" t="str">
            <v>9789866832093</v>
          </cell>
          <cell r="K9612">
            <v>2009</v>
          </cell>
          <cell r="L9612" t="str">
            <v>173.7</v>
          </cell>
        </row>
        <row r="9613">
          <cell r="J9613" t="str">
            <v>9789866832086</v>
          </cell>
          <cell r="K9613">
            <v>2009</v>
          </cell>
          <cell r="L9613" t="str">
            <v>173.7</v>
          </cell>
        </row>
        <row r="9614">
          <cell r="J9614" t="str">
            <v>9789866505744</v>
          </cell>
          <cell r="K9614">
            <v>2009</v>
          </cell>
          <cell r="L9614" t="str">
            <v>523.35</v>
          </cell>
        </row>
        <row r="9615">
          <cell r="J9615" t="str">
            <v>9789866505775</v>
          </cell>
          <cell r="K9615">
            <v>2009</v>
          </cell>
          <cell r="L9615" t="str">
            <v>523.35</v>
          </cell>
        </row>
        <row r="9616">
          <cell r="J9616" t="str">
            <v>9789866832253</v>
          </cell>
          <cell r="K9616">
            <v>2009</v>
          </cell>
          <cell r="L9616" t="str">
            <v>224.515</v>
          </cell>
        </row>
        <row r="9617">
          <cell r="J9617" t="str">
            <v>9789866832307</v>
          </cell>
          <cell r="K9617">
            <v>2009</v>
          </cell>
          <cell r="L9617" t="str">
            <v>224.515</v>
          </cell>
        </row>
        <row r="9618">
          <cell r="J9618" t="str">
            <v>9789866832260</v>
          </cell>
          <cell r="K9618">
            <v>2009</v>
          </cell>
          <cell r="L9618" t="str">
            <v>224.515</v>
          </cell>
        </row>
        <row r="9619">
          <cell r="J9619" t="str">
            <v>9789866832437</v>
          </cell>
          <cell r="K9619">
            <v>2009</v>
          </cell>
          <cell r="L9619" t="str">
            <v>224.515</v>
          </cell>
        </row>
        <row r="9620">
          <cell r="J9620" t="str">
            <v>9789866832284</v>
          </cell>
          <cell r="K9620">
            <v>2009</v>
          </cell>
          <cell r="L9620" t="str">
            <v>857.7</v>
          </cell>
        </row>
        <row r="9621">
          <cell r="J9621" t="str">
            <v>9789866832291</v>
          </cell>
          <cell r="K9621">
            <v>2009</v>
          </cell>
          <cell r="L9621" t="str">
            <v>857.7</v>
          </cell>
        </row>
        <row r="9622">
          <cell r="J9622" t="str">
            <v>9789866832383</v>
          </cell>
          <cell r="K9622">
            <v>2009</v>
          </cell>
          <cell r="L9622" t="str">
            <v>857.7</v>
          </cell>
        </row>
        <row r="9623">
          <cell r="J9623" t="str">
            <v>9789866832161</v>
          </cell>
          <cell r="K9623">
            <v>2009</v>
          </cell>
          <cell r="L9623" t="str">
            <v>225.7</v>
          </cell>
        </row>
        <row r="9624">
          <cell r="J9624" t="str">
            <v>9789866498015</v>
          </cell>
          <cell r="K9624">
            <v>2009</v>
          </cell>
          <cell r="L9624" t="str">
            <v>494.35</v>
          </cell>
        </row>
        <row r="9625">
          <cell r="J9625" t="str">
            <v>9789866498053</v>
          </cell>
          <cell r="K9625">
            <v>2009</v>
          </cell>
          <cell r="L9625" t="str">
            <v>781.052</v>
          </cell>
        </row>
        <row r="9626">
          <cell r="J9626" t="str">
            <v>9789866498022</v>
          </cell>
          <cell r="K9626">
            <v>2009</v>
          </cell>
          <cell r="L9626" t="str">
            <v>177.2</v>
          </cell>
        </row>
        <row r="9627">
          <cell r="J9627" t="str">
            <v>9789866498060</v>
          </cell>
          <cell r="K9627">
            <v>2009</v>
          </cell>
          <cell r="L9627" t="str">
            <v>413.92</v>
          </cell>
        </row>
        <row r="9628">
          <cell r="J9628" t="str">
            <v>9789866498039</v>
          </cell>
          <cell r="K9628">
            <v>2009</v>
          </cell>
          <cell r="L9628" t="str">
            <v>802.329</v>
          </cell>
        </row>
        <row r="9629">
          <cell r="J9629" t="str">
            <v>9789866498084</v>
          </cell>
          <cell r="K9629">
            <v>2009</v>
          </cell>
          <cell r="L9629" t="str">
            <v>012.4</v>
          </cell>
        </row>
        <row r="9630">
          <cell r="J9630" t="str">
            <v>9789866498091</v>
          </cell>
          <cell r="K9630">
            <v>2009</v>
          </cell>
          <cell r="L9630" t="str">
            <v>192.8</v>
          </cell>
        </row>
        <row r="9631">
          <cell r="J9631" t="str">
            <v>9789866498077</v>
          </cell>
          <cell r="K9631">
            <v>2009</v>
          </cell>
          <cell r="L9631" t="str">
            <v>192.32</v>
          </cell>
        </row>
        <row r="9632">
          <cell r="J9632" t="str">
            <v>9789866498046</v>
          </cell>
          <cell r="K9632">
            <v>2009</v>
          </cell>
          <cell r="L9632" t="str">
            <v>413.915</v>
          </cell>
        </row>
        <row r="9633">
          <cell r="J9633" t="str">
            <v>9789866498114</v>
          </cell>
          <cell r="K9633">
            <v>2009</v>
          </cell>
          <cell r="L9633" t="str">
            <v>484.3</v>
          </cell>
        </row>
        <row r="9634">
          <cell r="J9634" t="str">
            <v>9789866498121</v>
          </cell>
          <cell r="K9634">
            <v>2009</v>
          </cell>
          <cell r="L9634" t="str">
            <v>177.2</v>
          </cell>
        </row>
        <row r="9635">
          <cell r="J9635" t="str">
            <v>9789866498152</v>
          </cell>
          <cell r="K9635">
            <v>2009</v>
          </cell>
          <cell r="L9635" t="str">
            <v>805.128</v>
          </cell>
        </row>
        <row r="9636">
          <cell r="J9636" t="str">
            <v>9789866498107</v>
          </cell>
          <cell r="K9636">
            <v>2009</v>
          </cell>
          <cell r="L9636" t="str">
            <v>413.92</v>
          </cell>
        </row>
        <row r="9637">
          <cell r="J9637" t="str">
            <v>9789866498138</v>
          </cell>
          <cell r="K9637">
            <v>2009</v>
          </cell>
          <cell r="L9637" t="str">
            <v>813.4</v>
          </cell>
        </row>
        <row r="9638">
          <cell r="J9638" t="str">
            <v>9789866498145</v>
          </cell>
          <cell r="K9638">
            <v>2009</v>
          </cell>
          <cell r="L9638" t="str">
            <v>012.4</v>
          </cell>
        </row>
        <row r="9639">
          <cell r="J9639" t="str">
            <v>9789866498169</v>
          </cell>
          <cell r="K9639">
            <v>2009</v>
          </cell>
          <cell r="L9639" t="str">
            <v>177.2</v>
          </cell>
        </row>
        <row r="9640">
          <cell r="J9640" t="str">
            <v>9789866498206</v>
          </cell>
          <cell r="K9640">
            <v>2009</v>
          </cell>
          <cell r="L9640" t="str">
            <v>496.5</v>
          </cell>
        </row>
        <row r="9641">
          <cell r="J9641" t="str">
            <v>9789866498190</v>
          </cell>
          <cell r="K9641">
            <v>2009</v>
          </cell>
          <cell r="L9641" t="str">
            <v>855</v>
          </cell>
        </row>
        <row r="9642">
          <cell r="J9642" t="str">
            <v>9789866498183</v>
          </cell>
          <cell r="K9642">
            <v>2009</v>
          </cell>
          <cell r="L9642" t="str">
            <v>312.91</v>
          </cell>
        </row>
        <row r="9643">
          <cell r="J9643" t="str">
            <v>9789866498176</v>
          </cell>
          <cell r="K9643">
            <v>2009</v>
          </cell>
          <cell r="L9643" t="str">
            <v>805.128</v>
          </cell>
        </row>
        <row r="9644">
          <cell r="J9644" t="str">
            <v>9789866498244</v>
          </cell>
          <cell r="K9644">
            <v>2009</v>
          </cell>
          <cell r="L9644" t="str">
            <v>177.2</v>
          </cell>
        </row>
        <row r="9645">
          <cell r="J9645" t="str">
            <v>9789866498220</v>
          </cell>
          <cell r="K9645">
            <v>2009</v>
          </cell>
          <cell r="L9645" t="str">
            <v>781.052</v>
          </cell>
        </row>
        <row r="9646">
          <cell r="J9646" t="str">
            <v>9789866498268</v>
          </cell>
          <cell r="K9646">
            <v>2009</v>
          </cell>
          <cell r="L9646" t="str">
            <v>177.2</v>
          </cell>
        </row>
        <row r="9647">
          <cell r="J9647" t="str">
            <v>9789866498275</v>
          </cell>
          <cell r="K9647">
            <v>2009</v>
          </cell>
          <cell r="L9647" t="str">
            <v>191.9</v>
          </cell>
        </row>
        <row r="9648">
          <cell r="J9648" t="str">
            <v>9789866498251</v>
          </cell>
          <cell r="K9648">
            <v>2009</v>
          </cell>
          <cell r="L9648" t="str">
            <v>177.2</v>
          </cell>
        </row>
        <row r="9649">
          <cell r="J9649" t="str">
            <v>9789866498305</v>
          </cell>
          <cell r="K9649">
            <v>2009</v>
          </cell>
          <cell r="L9649" t="str">
            <v>413.915</v>
          </cell>
        </row>
        <row r="9650">
          <cell r="J9650" t="str">
            <v>9789866498282</v>
          </cell>
          <cell r="K9650">
            <v>2009</v>
          </cell>
          <cell r="L9650" t="str">
            <v>177.2</v>
          </cell>
        </row>
        <row r="9651">
          <cell r="J9651" t="str">
            <v>9789866498343</v>
          </cell>
          <cell r="K9651">
            <v>2009</v>
          </cell>
          <cell r="L9651" t="str">
            <v>177.2</v>
          </cell>
        </row>
        <row r="9652">
          <cell r="J9652" t="str">
            <v>9789866498312</v>
          </cell>
          <cell r="K9652">
            <v>2009</v>
          </cell>
          <cell r="L9652" t="str">
            <v>991.96</v>
          </cell>
        </row>
        <row r="9653">
          <cell r="J9653" t="str">
            <v>9789866498299</v>
          </cell>
          <cell r="K9653">
            <v>2009</v>
          </cell>
          <cell r="L9653" t="str">
            <v>141.75</v>
          </cell>
        </row>
        <row r="9654">
          <cell r="J9654" t="str">
            <v>9789866498374</v>
          </cell>
          <cell r="K9654">
            <v>2009</v>
          </cell>
          <cell r="L9654" t="str">
            <v>830.8</v>
          </cell>
        </row>
        <row r="9655">
          <cell r="J9655" t="str">
            <v>9789866498213</v>
          </cell>
          <cell r="K9655">
            <v>2009</v>
          </cell>
          <cell r="L9655" t="str">
            <v>192.32</v>
          </cell>
        </row>
        <row r="9656">
          <cell r="J9656" t="str">
            <v>9789866498367</v>
          </cell>
          <cell r="K9656">
            <v>2009</v>
          </cell>
          <cell r="L9656" t="str">
            <v>177.2</v>
          </cell>
        </row>
        <row r="9657">
          <cell r="J9657" t="str">
            <v>9789866498350</v>
          </cell>
          <cell r="K9657">
            <v>2009</v>
          </cell>
          <cell r="L9657" t="str">
            <v>192.8</v>
          </cell>
        </row>
        <row r="9658">
          <cell r="J9658" t="str">
            <v>9789866498398</v>
          </cell>
          <cell r="K9658">
            <v>2009</v>
          </cell>
          <cell r="L9658" t="str">
            <v>173.761</v>
          </cell>
        </row>
        <row r="9659">
          <cell r="J9659" t="str">
            <v>9789866498411</v>
          </cell>
          <cell r="K9659">
            <v>2009</v>
          </cell>
          <cell r="L9659" t="str">
            <v>192.32</v>
          </cell>
        </row>
        <row r="9660">
          <cell r="J9660" t="str">
            <v>9789866498404</v>
          </cell>
          <cell r="K9660">
            <v>2009</v>
          </cell>
          <cell r="L9660" t="str">
            <v>012.4</v>
          </cell>
        </row>
        <row r="9661">
          <cell r="J9661" t="str">
            <v>9789866498329</v>
          </cell>
          <cell r="K9661">
            <v>2009</v>
          </cell>
          <cell r="L9661" t="str">
            <v>413.92</v>
          </cell>
        </row>
        <row r="9662">
          <cell r="J9662" t="str">
            <v>9789866498381</v>
          </cell>
          <cell r="K9662">
            <v>2009</v>
          </cell>
          <cell r="L9662" t="str">
            <v>494</v>
          </cell>
        </row>
        <row r="9663">
          <cell r="J9663" t="str">
            <v>9789866498459</v>
          </cell>
          <cell r="K9663">
            <v>2009</v>
          </cell>
          <cell r="L9663" t="str">
            <v>173.7</v>
          </cell>
        </row>
        <row r="9664">
          <cell r="J9664" t="str">
            <v>9789866498435</v>
          </cell>
          <cell r="K9664">
            <v>2009</v>
          </cell>
          <cell r="L9664" t="str">
            <v>494.35</v>
          </cell>
        </row>
        <row r="9665">
          <cell r="J9665" t="str">
            <v>9789866498466</v>
          </cell>
          <cell r="K9665">
            <v>2009</v>
          </cell>
          <cell r="L9665" t="str">
            <v>224.515</v>
          </cell>
        </row>
        <row r="9666">
          <cell r="J9666" t="str">
            <v>9789866498428</v>
          </cell>
          <cell r="K9666">
            <v>2009</v>
          </cell>
          <cell r="L9666" t="str">
            <v>781</v>
          </cell>
        </row>
        <row r="9667">
          <cell r="J9667" t="str">
            <v>9789866498442</v>
          </cell>
          <cell r="K9667">
            <v>2009</v>
          </cell>
          <cell r="L9667" t="str">
            <v>312.49</v>
          </cell>
        </row>
        <row r="9668">
          <cell r="J9668" t="str">
            <v>9789866498473</v>
          </cell>
          <cell r="K9668">
            <v>2009</v>
          </cell>
          <cell r="L9668" t="str">
            <v>191.9</v>
          </cell>
        </row>
        <row r="9669">
          <cell r="J9669" t="str">
            <v>9789866498497</v>
          </cell>
          <cell r="K9669">
            <v>2009</v>
          </cell>
          <cell r="L9669" t="str">
            <v>496</v>
          </cell>
        </row>
        <row r="9670">
          <cell r="J9670" t="str">
            <v>9789866498510</v>
          </cell>
          <cell r="K9670">
            <v>2009</v>
          </cell>
          <cell r="L9670" t="str">
            <v>873.4332</v>
          </cell>
        </row>
        <row r="9671">
          <cell r="J9671" t="str">
            <v>9789866498480</v>
          </cell>
          <cell r="K9671">
            <v>2009</v>
          </cell>
          <cell r="L9671" t="str">
            <v>805.16</v>
          </cell>
        </row>
        <row r="9672">
          <cell r="J9672" t="str">
            <v>9789866498503</v>
          </cell>
          <cell r="K9672">
            <v>2009</v>
          </cell>
          <cell r="L9672" t="str">
            <v>413.92</v>
          </cell>
        </row>
        <row r="9673">
          <cell r="J9673" t="str">
            <v>9789866498558</v>
          </cell>
          <cell r="K9673">
            <v>2009</v>
          </cell>
          <cell r="L9673" t="str">
            <v>413.21</v>
          </cell>
        </row>
        <row r="9674">
          <cell r="J9674" t="str">
            <v>9789866498572</v>
          </cell>
          <cell r="K9674">
            <v>2009</v>
          </cell>
          <cell r="L9674" t="str">
            <v>176.5</v>
          </cell>
        </row>
        <row r="9675">
          <cell r="J9675" t="str">
            <v>9789866498541</v>
          </cell>
          <cell r="K9675">
            <v>2009</v>
          </cell>
          <cell r="L9675" t="str">
            <v>117.2</v>
          </cell>
        </row>
        <row r="9676">
          <cell r="J9676" t="str">
            <v>9789866498534</v>
          </cell>
          <cell r="K9676">
            <v>2009</v>
          </cell>
          <cell r="L9676" t="str">
            <v>496.5</v>
          </cell>
        </row>
        <row r="9677">
          <cell r="J9677" t="str">
            <v>9789866498565</v>
          </cell>
          <cell r="K9677">
            <v>2009</v>
          </cell>
          <cell r="L9677" t="str">
            <v>997.4</v>
          </cell>
        </row>
        <row r="9678">
          <cell r="J9678" t="str">
            <v>9789866498619</v>
          </cell>
          <cell r="K9678">
            <v>2009</v>
          </cell>
          <cell r="L9678" t="str">
            <v>177.2</v>
          </cell>
        </row>
        <row r="9679">
          <cell r="J9679" t="str">
            <v>9789866498602</v>
          </cell>
          <cell r="K9679">
            <v>2009</v>
          </cell>
          <cell r="L9679" t="str">
            <v>177.2</v>
          </cell>
        </row>
        <row r="9680">
          <cell r="J9680" t="str">
            <v>9789866498596</v>
          </cell>
          <cell r="K9680">
            <v>2009</v>
          </cell>
          <cell r="L9680" t="str">
            <v>997.7</v>
          </cell>
        </row>
        <row r="9681">
          <cell r="J9681" t="str">
            <v>9789866498626</v>
          </cell>
          <cell r="K9681">
            <v>2009</v>
          </cell>
          <cell r="L9681" t="str">
            <v>571.42</v>
          </cell>
        </row>
        <row r="9682">
          <cell r="J9682" t="str">
            <v>9789866153105</v>
          </cell>
          <cell r="K9682">
            <v>2009</v>
          </cell>
          <cell r="L9682" t="str">
            <v>177.2</v>
          </cell>
        </row>
        <row r="9683">
          <cell r="J9683" t="str">
            <v>9789866498527</v>
          </cell>
          <cell r="K9683">
            <v>2009</v>
          </cell>
          <cell r="L9683" t="str">
            <v>496</v>
          </cell>
        </row>
        <row r="9684">
          <cell r="J9684" t="str">
            <v>9789866498336</v>
          </cell>
          <cell r="K9684">
            <v>2009</v>
          </cell>
          <cell r="L9684" t="str">
            <v>497.2</v>
          </cell>
        </row>
        <row r="9685">
          <cell r="J9685" t="str">
            <v>9789868450615</v>
          </cell>
          <cell r="K9685">
            <v>2009</v>
          </cell>
          <cell r="L9685" t="str">
            <v>173.7</v>
          </cell>
        </row>
        <row r="9686">
          <cell r="J9686" t="str">
            <v>9789574705429</v>
          </cell>
          <cell r="K9686">
            <v>2009</v>
          </cell>
          <cell r="L9686" t="str">
            <v>173.32</v>
          </cell>
        </row>
        <row r="9687">
          <cell r="J9687" t="str">
            <v>9789574705498</v>
          </cell>
          <cell r="K9687">
            <v>2009</v>
          </cell>
          <cell r="L9687" t="str">
            <v>192.4</v>
          </cell>
        </row>
        <row r="9688">
          <cell r="J9688" t="str">
            <v>9789868506428</v>
          </cell>
          <cell r="K9688">
            <v>2009</v>
          </cell>
          <cell r="L9688" t="str">
            <v>191.9</v>
          </cell>
        </row>
        <row r="9689">
          <cell r="J9689" t="str">
            <v>9789868450646</v>
          </cell>
          <cell r="K9689">
            <v>2009</v>
          </cell>
          <cell r="L9689" t="str">
            <v>496.5</v>
          </cell>
        </row>
        <row r="9690">
          <cell r="J9690" t="str">
            <v>9789868450653</v>
          </cell>
          <cell r="K9690">
            <v>2009</v>
          </cell>
          <cell r="L9690" t="str">
            <v>173.7</v>
          </cell>
        </row>
        <row r="9691">
          <cell r="J9691" t="str">
            <v>EBK9800000058</v>
          </cell>
          <cell r="K9691">
            <v>2009</v>
          </cell>
          <cell r="L9691" t="str">
            <v>944.6</v>
          </cell>
        </row>
        <row r="9692">
          <cell r="J9692" t="str">
            <v>9789576723780</v>
          </cell>
          <cell r="K9692">
            <v>2009</v>
          </cell>
          <cell r="L9692" t="str">
            <v>284.95</v>
          </cell>
        </row>
        <row r="9693">
          <cell r="J9693" t="str">
            <v>9789868287082</v>
          </cell>
          <cell r="K9693">
            <v>2009</v>
          </cell>
          <cell r="L9693" t="str">
            <v>221.44</v>
          </cell>
        </row>
        <row r="9694">
          <cell r="J9694" t="str">
            <v>9789866624216</v>
          </cell>
          <cell r="K9694">
            <v>2009</v>
          </cell>
          <cell r="L9694" t="str">
            <v>150.7</v>
          </cell>
        </row>
        <row r="9695">
          <cell r="J9695" t="str">
            <v>9789866624131</v>
          </cell>
          <cell r="K9695">
            <v>2009</v>
          </cell>
          <cell r="L9695" t="str">
            <v>523.5</v>
          </cell>
        </row>
        <row r="9696">
          <cell r="J9696" t="str">
            <v>9789866624278</v>
          </cell>
          <cell r="K9696">
            <v>2009</v>
          </cell>
          <cell r="L9696" t="str">
            <v>544.607</v>
          </cell>
        </row>
        <row r="9697">
          <cell r="J9697" t="str">
            <v>9789866624353</v>
          </cell>
          <cell r="K9697">
            <v>2009</v>
          </cell>
          <cell r="L9697" t="str">
            <v>107</v>
          </cell>
        </row>
        <row r="9698">
          <cell r="J9698" t="str">
            <v>9789866624384</v>
          </cell>
          <cell r="K9698">
            <v>2009</v>
          </cell>
          <cell r="L9698" t="str">
            <v>520.7</v>
          </cell>
        </row>
        <row r="9699">
          <cell r="J9699" t="str">
            <v>9789570834550</v>
          </cell>
          <cell r="K9699">
            <v>2009</v>
          </cell>
          <cell r="L9699" t="str">
            <v>805.16</v>
          </cell>
        </row>
        <row r="9700">
          <cell r="J9700" t="str">
            <v>9789570834505</v>
          </cell>
          <cell r="K9700">
            <v>2009</v>
          </cell>
          <cell r="L9700" t="str">
            <v>192.3</v>
          </cell>
        </row>
        <row r="9701">
          <cell r="J9701" t="str">
            <v>9789860215700</v>
          </cell>
          <cell r="K9701">
            <v>2009</v>
          </cell>
          <cell r="L9701" t="str">
            <v>641.7</v>
          </cell>
        </row>
        <row r="9702">
          <cell r="J9702" t="str">
            <v>9789860193022</v>
          </cell>
          <cell r="K9702">
            <v>2009</v>
          </cell>
          <cell r="L9702" t="str">
            <v>528.992</v>
          </cell>
        </row>
        <row r="9703">
          <cell r="J9703" t="str">
            <v>9789570477979</v>
          </cell>
          <cell r="K9703">
            <v>2009</v>
          </cell>
          <cell r="L9703" t="str">
            <v>563.5</v>
          </cell>
        </row>
        <row r="9704">
          <cell r="J9704" t="str">
            <v>9789570477917</v>
          </cell>
          <cell r="K9704">
            <v>2009</v>
          </cell>
          <cell r="L9704" t="str">
            <v>563.5</v>
          </cell>
        </row>
        <row r="9705">
          <cell r="J9705" t="str">
            <v>9789570477924</v>
          </cell>
          <cell r="K9705">
            <v>2009</v>
          </cell>
          <cell r="L9705" t="str">
            <v>563.534</v>
          </cell>
        </row>
        <row r="9706">
          <cell r="J9706" t="str">
            <v>9789570477986</v>
          </cell>
          <cell r="K9706">
            <v>2009</v>
          </cell>
          <cell r="L9706" t="str">
            <v>563.5</v>
          </cell>
        </row>
        <row r="9707">
          <cell r="J9707" t="str">
            <v>9789570477993</v>
          </cell>
          <cell r="K9707">
            <v>2009</v>
          </cell>
          <cell r="L9707" t="str">
            <v>563.534029</v>
          </cell>
        </row>
        <row r="9708">
          <cell r="J9708" t="str">
            <v>9789868196599</v>
          </cell>
          <cell r="K9708">
            <v>2009</v>
          </cell>
          <cell r="L9708" t="str">
            <v>855</v>
          </cell>
        </row>
        <row r="9709">
          <cell r="J9709" t="str">
            <v>9789866480065</v>
          </cell>
          <cell r="K9709">
            <v>2009</v>
          </cell>
          <cell r="L9709" t="str">
            <v>573.07</v>
          </cell>
        </row>
        <row r="9710">
          <cell r="J9710" t="str">
            <v>9789866480041</v>
          </cell>
          <cell r="K9710">
            <v>2009</v>
          </cell>
          <cell r="L9710" t="str">
            <v>573.09</v>
          </cell>
        </row>
        <row r="9711">
          <cell r="J9711" t="str">
            <v>9789866480089</v>
          </cell>
          <cell r="K9711">
            <v>2009</v>
          </cell>
          <cell r="L9711" t="str">
            <v>573.09</v>
          </cell>
        </row>
        <row r="9712">
          <cell r="J9712" t="str">
            <v>9789866480058</v>
          </cell>
          <cell r="K9712">
            <v>2009</v>
          </cell>
          <cell r="L9712" t="str">
            <v>573.07</v>
          </cell>
        </row>
        <row r="9713">
          <cell r="J9713" t="str">
            <v>9789866480010</v>
          </cell>
          <cell r="K9713">
            <v>2009</v>
          </cell>
          <cell r="L9713" t="str">
            <v>578.3133</v>
          </cell>
        </row>
        <row r="9714">
          <cell r="J9714" t="str">
            <v>9789866480140</v>
          </cell>
          <cell r="K9714">
            <v>2009</v>
          </cell>
          <cell r="L9714" t="str">
            <v>733.27</v>
          </cell>
        </row>
        <row r="9715">
          <cell r="J9715" t="str">
            <v>9789866480096</v>
          </cell>
          <cell r="K9715">
            <v>2009</v>
          </cell>
          <cell r="L9715" t="str">
            <v>573.09</v>
          </cell>
        </row>
        <row r="9716">
          <cell r="J9716" t="str">
            <v>9789866480034</v>
          </cell>
          <cell r="K9716">
            <v>2009</v>
          </cell>
          <cell r="L9716" t="str">
            <v>733.2913</v>
          </cell>
        </row>
        <row r="9717">
          <cell r="J9717" t="str">
            <v>9789866480249</v>
          </cell>
          <cell r="K9717">
            <v>2009</v>
          </cell>
          <cell r="L9717" t="str">
            <v>578.193</v>
          </cell>
        </row>
        <row r="9718">
          <cell r="J9718" t="str">
            <v>9789866480218</v>
          </cell>
          <cell r="K9718">
            <v>2009</v>
          </cell>
          <cell r="L9718" t="str">
            <v>078</v>
          </cell>
        </row>
        <row r="9719">
          <cell r="J9719" t="str">
            <v>9789866480232</v>
          </cell>
          <cell r="K9719">
            <v>2009</v>
          </cell>
          <cell r="L9719" t="str">
            <v>078</v>
          </cell>
        </row>
        <row r="9720">
          <cell r="J9720" t="str">
            <v>9789866480225</v>
          </cell>
          <cell r="K9720">
            <v>2009</v>
          </cell>
          <cell r="L9720" t="str">
            <v>573.07</v>
          </cell>
        </row>
        <row r="9721">
          <cell r="J9721" t="str">
            <v>9789866480188</v>
          </cell>
          <cell r="K9721">
            <v>2009</v>
          </cell>
          <cell r="L9721" t="str">
            <v>573.09</v>
          </cell>
        </row>
        <row r="9722">
          <cell r="J9722" t="str">
            <v>9789866480201</v>
          </cell>
          <cell r="K9722">
            <v>2009</v>
          </cell>
          <cell r="L9722" t="str">
            <v>783.3886</v>
          </cell>
        </row>
        <row r="9723">
          <cell r="J9723" t="str">
            <v>9789866480102</v>
          </cell>
          <cell r="K9723">
            <v>2009</v>
          </cell>
          <cell r="L9723" t="str">
            <v>733.29</v>
          </cell>
        </row>
        <row r="9724">
          <cell r="J9724" t="str">
            <v>9789866480171</v>
          </cell>
          <cell r="K9724">
            <v>2009</v>
          </cell>
          <cell r="L9724" t="str">
            <v>573.09</v>
          </cell>
        </row>
        <row r="9725">
          <cell r="J9725" t="str">
            <v>9789866480164</v>
          </cell>
          <cell r="K9725">
            <v>2009</v>
          </cell>
          <cell r="L9725" t="str">
            <v>733.8</v>
          </cell>
        </row>
        <row r="9726">
          <cell r="J9726" t="str">
            <v>9789866480119</v>
          </cell>
          <cell r="K9726">
            <v>2009</v>
          </cell>
          <cell r="L9726" t="str">
            <v>552.339</v>
          </cell>
        </row>
        <row r="9727">
          <cell r="J9727" t="str">
            <v>9789866480126</v>
          </cell>
          <cell r="K9727">
            <v>2009</v>
          </cell>
          <cell r="L9727" t="str">
            <v>552.339</v>
          </cell>
        </row>
        <row r="9728">
          <cell r="J9728" t="str">
            <v>9789866480133</v>
          </cell>
          <cell r="K9728">
            <v>2009</v>
          </cell>
          <cell r="L9728" t="str">
            <v>552.339</v>
          </cell>
        </row>
        <row r="9729">
          <cell r="J9729" t="str">
            <v>9789867359988</v>
          </cell>
          <cell r="K9729">
            <v>2009</v>
          </cell>
          <cell r="L9729" t="str">
            <v>733.283</v>
          </cell>
        </row>
        <row r="9730">
          <cell r="J9730" t="str">
            <v>9789866480072</v>
          </cell>
          <cell r="K9730">
            <v>2009</v>
          </cell>
          <cell r="L9730" t="str">
            <v>573.07</v>
          </cell>
        </row>
        <row r="9731">
          <cell r="J9731" t="str">
            <v>9789866480027</v>
          </cell>
          <cell r="K9731">
            <v>2009</v>
          </cell>
          <cell r="L9731" t="str">
            <v>863.09</v>
          </cell>
        </row>
        <row r="9732">
          <cell r="J9732" t="str">
            <v>9789861912981</v>
          </cell>
          <cell r="K9732">
            <v>2009</v>
          </cell>
          <cell r="L9732" t="str">
            <v>521.426</v>
          </cell>
        </row>
        <row r="9733">
          <cell r="J9733" t="str">
            <v>9789861912363</v>
          </cell>
          <cell r="K9733">
            <v>2009</v>
          </cell>
          <cell r="L9733" t="str">
            <v>520.9475</v>
          </cell>
        </row>
        <row r="9734">
          <cell r="J9734" t="str">
            <v>9789861912691</v>
          </cell>
          <cell r="K9734">
            <v>2009</v>
          </cell>
          <cell r="L9734" t="str">
            <v>428</v>
          </cell>
        </row>
        <row r="9735">
          <cell r="J9735" t="str">
            <v>9789861912820</v>
          </cell>
          <cell r="K9735">
            <v>2009</v>
          </cell>
          <cell r="L9735" t="str">
            <v>528.2</v>
          </cell>
        </row>
        <row r="9736">
          <cell r="J9736" t="str">
            <v>9789861912905</v>
          </cell>
          <cell r="K9736">
            <v>2009</v>
          </cell>
          <cell r="L9736" t="str">
            <v>501.2</v>
          </cell>
        </row>
        <row r="9737">
          <cell r="J9737" t="str">
            <v>9789577105332</v>
          </cell>
          <cell r="K9737">
            <v>2009</v>
          </cell>
          <cell r="L9737" t="str">
            <v>803.16</v>
          </cell>
        </row>
        <row r="9738">
          <cell r="J9738" t="str">
            <v>9789577105356</v>
          </cell>
          <cell r="K9738">
            <v>2009</v>
          </cell>
          <cell r="L9738" t="str">
            <v>803.16</v>
          </cell>
        </row>
        <row r="9739">
          <cell r="J9739" t="str">
            <v>9789577105288</v>
          </cell>
          <cell r="K9739">
            <v>2009</v>
          </cell>
          <cell r="L9739" t="str">
            <v>803.167</v>
          </cell>
        </row>
        <row r="9740">
          <cell r="J9740" t="str">
            <v>9789577105387</v>
          </cell>
          <cell r="K9740">
            <v>2009</v>
          </cell>
          <cell r="L9740" t="str">
            <v>952</v>
          </cell>
        </row>
        <row r="9741">
          <cell r="J9741" t="str">
            <v>9789577105349</v>
          </cell>
          <cell r="K9741">
            <v>2009</v>
          </cell>
          <cell r="L9741" t="str">
            <v>805.1985</v>
          </cell>
        </row>
        <row r="9742">
          <cell r="J9742" t="str">
            <v>9789577105417</v>
          </cell>
          <cell r="K9742">
            <v>2009</v>
          </cell>
          <cell r="L9742" t="str">
            <v>805.1985</v>
          </cell>
        </row>
        <row r="9743">
          <cell r="J9743" t="str">
            <v>9789577105318</v>
          </cell>
          <cell r="K9743">
            <v>2009</v>
          </cell>
          <cell r="L9743" t="str">
            <v>805.18</v>
          </cell>
        </row>
        <row r="9744">
          <cell r="J9744" t="str">
            <v>9789577105295</v>
          </cell>
          <cell r="K9744">
            <v>2009</v>
          </cell>
          <cell r="L9744" t="str">
            <v>805.18</v>
          </cell>
        </row>
        <row r="9745">
          <cell r="J9745" t="str">
            <v>9789868503724</v>
          </cell>
          <cell r="K9745">
            <v>2009</v>
          </cell>
          <cell r="L9745" t="str">
            <v>194</v>
          </cell>
        </row>
        <row r="9746">
          <cell r="J9746" t="str">
            <v>9789868503731</v>
          </cell>
          <cell r="K9746">
            <v>2009</v>
          </cell>
          <cell r="L9746" t="str">
            <v>732.43</v>
          </cell>
        </row>
        <row r="9747">
          <cell r="J9747" t="str">
            <v>9789868503700</v>
          </cell>
          <cell r="K9747">
            <v>2009</v>
          </cell>
          <cell r="L9747" t="str">
            <v>557.607</v>
          </cell>
        </row>
        <row r="9748">
          <cell r="J9748" t="str">
            <v>9789868503717</v>
          </cell>
          <cell r="K9748">
            <v>2009</v>
          </cell>
          <cell r="L9748" t="str">
            <v>541.8307</v>
          </cell>
        </row>
        <row r="9749">
          <cell r="J9749" t="str">
            <v>9789572849477</v>
          </cell>
          <cell r="K9749">
            <v>2009</v>
          </cell>
          <cell r="L9749" t="str">
            <v>104</v>
          </cell>
        </row>
        <row r="9750">
          <cell r="J9750" t="str">
            <v>9789866431050</v>
          </cell>
          <cell r="K9750">
            <v>2009</v>
          </cell>
          <cell r="L9750" t="str">
            <v>221.94</v>
          </cell>
        </row>
        <row r="9751">
          <cell r="J9751" t="str">
            <v>9789866431067</v>
          </cell>
          <cell r="K9751">
            <v>2009</v>
          </cell>
          <cell r="L9751" t="str">
            <v>221.94</v>
          </cell>
        </row>
        <row r="9752">
          <cell r="J9752" t="str">
            <v>9789866431081</v>
          </cell>
          <cell r="K9752">
            <v>2009</v>
          </cell>
          <cell r="L9752" t="str">
            <v>221.94</v>
          </cell>
        </row>
        <row r="9753">
          <cell r="J9753" t="str">
            <v>9789866431098</v>
          </cell>
          <cell r="K9753">
            <v>2009</v>
          </cell>
          <cell r="L9753" t="str">
            <v>221.94</v>
          </cell>
        </row>
        <row r="9754">
          <cell r="J9754" t="str">
            <v>9789866431135</v>
          </cell>
          <cell r="K9754">
            <v>2009</v>
          </cell>
          <cell r="L9754" t="str">
            <v>221.94</v>
          </cell>
        </row>
        <row r="9755">
          <cell r="J9755" t="str">
            <v>9789866431043</v>
          </cell>
          <cell r="K9755">
            <v>2009</v>
          </cell>
          <cell r="L9755" t="str">
            <v>221.94</v>
          </cell>
        </row>
        <row r="9756">
          <cell r="J9756" t="str">
            <v>9789571350479</v>
          </cell>
          <cell r="K9756">
            <v>2009</v>
          </cell>
          <cell r="L9756" t="str">
            <v>857.7</v>
          </cell>
        </row>
        <row r="9757">
          <cell r="J9757" t="str">
            <v>9789571349923</v>
          </cell>
          <cell r="K9757">
            <v>2009</v>
          </cell>
          <cell r="L9757" t="str">
            <v>855</v>
          </cell>
        </row>
        <row r="9758">
          <cell r="J9758" t="str">
            <v>9789571350547</v>
          </cell>
          <cell r="K9758">
            <v>2009</v>
          </cell>
          <cell r="L9758" t="str">
            <v>528.2</v>
          </cell>
        </row>
        <row r="9759">
          <cell r="J9759" t="str">
            <v>9789571349831</v>
          </cell>
          <cell r="K9759">
            <v>2009</v>
          </cell>
          <cell r="L9759" t="str">
            <v>177</v>
          </cell>
        </row>
        <row r="9760">
          <cell r="J9760" t="str">
            <v>9789571350240</v>
          </cell>
          <cell r="K9760">
            <v>2009</v>
          </cell>
          <cell r="L9760" t="str">
            <v>573.09</v>
          </cell>
        </row>
        <row r="9761">
          <cell r="J9761" t="str">
            <v>9789571350257</v>
          </cell>
          <cell r="K9761">
            <v>2009</v>
          </cell>
          <cell r="L9761" t="str">
            <v>782.18</v>
          </cell>
        </row>
        <row r="9762">
          <cell r="J9762" t="str">
            <v>9789571350509</v>
          </cell>
          <cell r="K9762">
            <v>2009</v>
          </cell>
          <cell r="L9762" t="str">
            <v>548.317</v>
          </cell>
        </row>
        <row r="9763">
          <cell r="J9763" t="str">
            <v>9789571350875</v>
          </cell>
          <cell r="K9763">
            <v>2009</v>
          </cell>
          <cell r="L9763" t="str">
            <v>855</v>
          </cell>
        </row>
        <row r="9764">
          <cell r="J9764" t="str">
            <v>9789571350905</v>
          </cell>
          <cell r="K9764">
            <v>2009</v>
          </cell>
          <cell r="L9764" t="str">
            <v>855</v>
          </cell>
        </row>
        <row r="9765">
          <cell r="J9765" t="str">
            <v>9789571350981</v>
          </cell>
          <cell r="K9765">
            <v>2009</v>
          </cell>
          <cell r="L9765" t="str">
            <v>855</v>
          </cell>
        </row>
        <row r="9766">
          <cell r="J9766" t="str">
            <v>9789571351148</v>
          </cell>
          <cell r="K9766">
            <v>2009</v>
          </cell>
          <cell r="L9766" t="str">
            <v>783.3186</v>
          </cell>
        </row>
        <row r="9767">
          <cell r="J9767" t="str">
            <v>9789571350578</v>
          </cell>
          <cell r="K9767">
            <v>2009</v>
          </cell>
          <cell r="L9767" t="str">
            <v>855</v>
          </cell>
        </row>
        <row r="9768">
          <cell r="J9768" t="str">
            <v>9789571350141</v>
          </cell>
          <cell r="K9768">
            <v>2009</v>
          </cell>
          <cell r="L9768" t="str">
            <v>745.99</v>
          </cell>
        </row>
        <row r="9769">
          <cell r="J9769" t="str">
            <v>9789571350271</v>
          </cell>
          <cell r="K9769">
            <v>2009</v>
          </cell>
          <cell r="L9769" t="str">
            <v>971</v>
          </cell>
        </row>
        <row r="9770">
          <cell r="J9770" t="str">
            <v>9789571351100</v>
          </cell>
          <cell r="K9770">
            <v>2009</v>
          </cell>
          <cell r="L9770" t="str">
            <v>411.1</v>
          </cell>
        </row>
        <row r="9771">
          <cell r="J9771" t="str">
            <v>9789571351292</v>
          </cell>
          <cell r="K9771">
            <v>2009</v>
          </cell>
          <cell r="L9771" t="str">
            <v>857.63</v>
          </cell>
        </row>
        <row r="9772">
          <cell r="J9772" t="str">
            <v>9789571351407</v>
          </cell>
          <cell r="K9772">
            <v>2009</v>
          </cell>
          <cell r="L9772" t="str">
            <v>528.33</v>
          </cell>
        </row>
        <row r="9773">
          <cell r="J9773" t="str">
            <v>9789571351063</v>
          </cell>
          <cell r="K9773">
            <v>2009</v>
          </cell>
          <cell r="L9773" t="str">
            <v>496</v>
          </cell>
        </row>
        <row r="9774">
          <cell r="J9774" t="str">
            <v>9789571350097</v>
          </cell>
          <cell r="K9774">
            <v>2009</v>
          </cell>
          <cell r="L9774" t="str">
            <v>855</v>
          </cell>
        </row>
        <row r="9775">
          <cell r="J9775" t="str">
            <v>9789571351094</v>
          </cell>
          <cell r="K9775">
            <v>2009</v>
          </cell>
          <cell r="L9775" t="str">
            <v>855</v>
          </cell>
        </row>
        <row r="9776">
          <cell r="J9776" t="str">
            <v>9789575750923</v>
          </cell>
          <cell r="K9776">
            <v>2009</v>
          </cell>
          <cell r="L9776" t="str">
            <v>386.794</v>
          </cell>
        </row>
        <row r="9777">
          <cell r="J9777" t="str">
            <v>9789575750916</v>
          </cell>
          <cell r="K9777">
            <v>2009</v>
          </cell>
          <cell r="L9777" t="str">
            <v>387.747</v>
          </cell>
        </row>
        <row r="9778">
          <cell r="J9778" t="str">
            <v>9789575750954</v>
          </cell>
          <cell r="K9778">
            <v>2009</v>
          </cell>
          <cell r="L9778" t="str">
            <v>387.793</v>
          </cell>
        </row>
        <row r="9779">
          <cell r="J9779" t="str">
            <v>9789575750961</v>
          </cell>
          <cell r="K9779">
            <v>2009</v>
          </cell>
          <cell r="L9779" t="str">
            <v>387.764</v>
          </cell>
        </row>
        <row r="9780">
          <cell r="J9780" t="str">
            <v>9789575750909</v>
          </cell>
          <cell r="K9780">
            <v>2009</v>
          </cell>
          <cell r="L9780" t="str">
            <v>388.691025</v>
          </cell>
        </row>
        <row r="9781">
          <cell r="J9781" t="str">
            <v>9789575750978</v>
          </cell>
          <cell r="K9781">
            <v>2009</v>
          </cell>
          <cell r="L9781" t="str">
            <v>380</v>
          </cell>
        </row>
        <row r="9782">
          <cell r="J9782" t="str">
            <v>9789575750930</v>
          </cell>
          <cell r="K9782">
            <v>2009</v>
          </cell>
          <cell r="L9782" t="str">
            <v>387.781</v>
          </cell>
        </row>
        <row r="9783">
          <cell r="J9783" t="str">
            <v>9789575750947</v>
          </cell>
          <cell r="K9783">
            <v>2009</v>
          </cell>
          <cell r="L9783" t="str">
            <v>387.13</v>
          </cell>
        </row>
        <row r="9784">
          <cell r="J9784" t="str">
            <v>9789867678881</v>
          </cell>
          <cell r="K9784">
            <v>2009</v>
          </cell>
          <cell r="L9784" t="str">
            <v>943.9</v>
          </cell>
        </row>
        <row r="9785">
          <cell r="J9785" t="str">
            <v>9789867678966</v>
          </cell>
          <cell r="K9785">
            <v>2009</v>
          </cell>
          <cell r="L9785" t="str">
            <v>943.7</v>
          </cell>
        </row>
        <row r="9786">
          <cell r="J9786" t="str">
            <v>9789866451102</v>
          </cell>
          <cell r="K9786">
            <v>2009</v>
          </cell>
          <cell r="L9786" t="str">
            <v>882.257</v>
          </cell>
        </row>
        <row r="9787">
          <cell r="J9787" t="str">
            <v>9789866651816</v>
          </cell>
          <cell r="K9787">
            <v>2009</v>
          </cell>
          <cell r="L9787" t="str">
            <v>742.89</v>
          </cell>
        </row>
        <row r="9788">
          <cell r="J9788" t="str">
            <v>9789866651809</v>
          </cell>
          <cell r="K9788">
            <v>2009</v>
          </cell>
          <cell r="L9788" t="str">
            <v>855</v>
          </cell>
        </row>
        <row r="9789">
          <cell r="J9789" t="str">
            <v>9789866651625</v>
          </cell>
          <cell r="K9789">
            <v>2009</v>
          </cell>
          <cell r="L9789" t="str">
            <v>953.4</v>
          </cell>
        </row>
        <row r="9790">
          <cell r="J9790" t="str">
            <v>9789866651786</v>
          </cell>
          <cell r="K9790">
            <v>2009</v>
          </cell>
          <cell r="L9790" t="str">
            <v>953</v>
          </cell>
        </row>
        <row r="9791">
          <cell r="J9791" t="str">
            <v>9789866651892</v>
          </cell>
          <cell r="K9791">
            <v>2009</v>
          </cell>
          <cell r="L9791" t="str">
            <v>952</v>
          </cell>
        </row>
        <row r="9792">
          <cell r="J9792" t="str">
            <v>9789866651717</v>
          </cell>
          <cell r="K9792">
            <v>2009</v>
          </cell>
          <cell r="L9792" t="str">
            <v>738.33</v>
          </cell>
        </row>
        <row r="9793">
          <cell r="J9793" t="str">
            <v>9868532604</v>
          </cell>
          <cell r="K9793">
            <v>2009</v>
          </cell>
          <cell r="L9793" t="str">
            <v>573.09</v>
          </cell>
        </row>
        <row r="9794">
          <cell r="J9794" t="str">
            <v>9868532612</v>
          </cell>
          <cell r="K9794">
            <v>2009</v>
          </cell>
          <cell r="L9794" t="str">
            <v>558.5207</v>
          </cell>
        </row>
        <row r="9795">
          <cell r="J9795" t="str">
            <v>9868532620</v>
          </cell>
          <cell r="K9795">
            <v>2009</v>
          </cell>
          <cell r="L9795" t="str">
            <v>578.3331</v>
          </cell>
        </row>
        <row r="9796">
          <cell r="J9796" t="str">
            <v>9789866513169</v>
          </cell>
          <cell r="K9796">
            <v>2009</v>
          </cell>
          <cell r="L9796" t="str">
            <v>855</v>
          </cell>
        </row>
        <row r="9797">
          <cell r="J9797" t="str">
            <v>9789868476941</v>
          </cell>
          <cell r="K9797">
            <v>2009</v>
          </cell>
          <cell r="L9797" t="str">
            <v>494.386</v>
          </cell>
        </row>
        <row r="9798">
          <cell r="J9798" t="str">
            <v>9789868380752</v>
          </cell>
          <cell r="K9798">
            <v>2009</v>
          </cell>
          <cell r="L9798" t="str">
            <v>784.38</v>
          </cell>
        </row>
        <row r="9799">
          <cell r="J9799" t="str">
            <v>9789868479906</v>
          </cell>
          <cell r="K9799">
            <v>2009</v>
          </cell>
          <cell r="L9799" t="str">
            <v>820.908</v>
          </cell>
        </row>
        <row r="9800">
          <cell r="J9800" t="str">
            <v>9789868380783</v>
          </cell>
          <cell r="K9800">
            <v>2009</v>
          </cell>
          <cell r="L9800" t="str">
            <v>851.486</v>
          </cell>
        </row>
        <row r="9801">
          <cell r="J9801" t="str">
            <v>9789868479913</v>
          </cell>
          <cell r="K9801">
            <v>2009</v>
          </cell>
          <cell r="L9801" t="str">
            <v>078</v>
          </cell>
        </row>
        <row r="9802">
          <cell r="J9802" t="str">
            <v>9789868380790</v>
          </cell>
          <cell r="K9802">
            <v>2009</v>
          </cell>
          <cell r="L9802" t="str">
            <v>887.151</v>
          </cell>
        </row>
        <row r="9803">
          <cell r="J9803" t="str">
            <v>9789881780485</v>
          </cell>
          <cell r="K9803">
            <v>2009</v>
          </cell>
          <cell r="L9803" t="str">
            <v>780</v>
          </cell>
        </row>
        <row r="9804">
          <cell r="J9804" t="str">
            <v>9789575658588</v>
          </cell>
          <cell r="K9804">
            <v>2009</v>
          </cell>
          <cell r="L9804" t="str">
            <v>427.16</v>
          </cell>
        </row>
        <row r="9805">
          <cell r="J9805" t="str">
            <v>9789575658564</v>
          </cell>
          <cell r="K9805">
            <v>2009</v>
          </cell>
          <cell r="L9805" t="str">
            <v>427.38</v>
          </cell>
        </row>
        <row r="9806">
          <cell r="J9806" t="str">
            <v>9789575658434</v>
          </cell>
          <cell r="K9806">
            <v>2009</v>
          </cell>
          <cell r="L9806" t="str">
            <v>427.61</v>
          </cell>
        </row>
        <row r="9807">
          <cell r="J9807" t="str">
            <v>EBK9800000337</v>
          </cell>
          <cell r="K9807">
            <v>2009</v>
          </cell>
          <cell r="L9807" t="str">
            <v>990</v>
          </cell>
        </row>
        <row r="9808">
          <cell r="J9808" t="str">
            <v>9789861941073</v>
          </cell>
          <cell r="K9808">
            <v>2009</v>
          </cell>
          <cell r="L9808" t="str">
            <v>419.6</v>
          </cell>
        </row>
        <row r="9809">
          <cell r="J9809" t="str">
            <v>9789861941318</v>
          </cell>
          <cell r="K9809">
            <v>2009</v>
          </cell>
          <cell r="L9809" t="str">
            <v>419.82</v>
          </cell>
        </row>
        <row r="9810">
          <cell r="J9810" t="str">
            <v>9789866860584</v>
          </cell>
          <cell r="K9810">
            <v>2009</v>
          </cell>
          <cell r="L9810" t="str">
            <v>528.9015</v>
          </cell>
        </row>
        <row r="9811">
          <cell r="J9811" t="str">
            <v>9789866860645</v>
          </cell>
          <cell r="K9811">
            <v>2009</v>
          </cell>
          <cell r="L9811" t="str">
            <v>992</v>
          </cell>
        </row>
        <row r="9812">
          <cell r="J9812" t="str">
            <v>9789866860546</v>
          </cell>
          <cell r="K9812">
            <v>2009</v>
          </cell>
          <cell r="L9812" t="str">
            <v>992.2</v>
          </cell>
        </row>
        <row r="9813">
          <cell r="J9813" t="str">
            <v>9789866860478</v>
          </cell>
          <cell r="K9813">
            <v>2009</v>
          </cell>
          <cell r="L9813" t="str">
            <v>990.15</v>
          </cell>
        </row>
        <row r="9814">
          <cell r="J9814" t="str">
            <v>9789866860652</v>
          </cell>
          <cell r="K9814">
            <v>2009</v>
          </cell>
          <cell r="L9814" t="str">
            <v>992</v>
          </cell>
        </row>
        <row r="9815">
          <cell r="J9815" t="str">
            <v>9789866860430</v>
          </cell>
          <cell r="K9815">
            <v>2009</v>
          </cell>
          <cell r="L9815" t="str">
            <v>418.986</v>
          </cell>
        </row>
        <row r="9816">
          <cell r="J9816" t="str">
            <v>9789866860577</v>
          </cell>
          <cell r="K9816">
            <v>2009</v>
          </cell>
          <cell r="L9816" t="str">
            <v>483.8</v>
          </cell>
        </row>
        <row r="9817">
          <cell r="J9817" t="str">
            <v>9789866860492</v>
          </cell>
          <cell r="K9817">
            <v>2009</v>
          </cell>
          <cell r="L9817" t="str">
            <v>463</v>
          </cell>
        </row>
        <row r="9818">
          <cell r="J9818" t="str">
            <v>9789861920689</v>
          </cell>
          <cell r="K9818">
            <v>2009</v>
          </cell>
          <cell r="L9818" t="str">
            <v>671.269</v>
          </cell>
        </row>
        <row r="9819">
          <cell r="J9819" t="str">
            <v>9789861920566</v>
          </cell>
          <cell r="K9819">
            <v>2009</v>
          </cell>
          <cell r="L9819" t="str">
            <v>481</v>
          </cell>
        </row>
        <row r="9820">
          <cell r="J9820" t="str">
            <v>9789861920603</v>
          </cell>
          <cell r="K9820">
            <v>2009</v>
          </cell>
          <cell r="L9820" t="str">
            <v>747.09</v>
          </cell>
        </row>
        <row r="9821">
          <cell r="J9821" t="str">
            <v>9789861920498</v>
          </cell>
          <cell r="K9821">
            <v>2009</v>
          </cell>
          <cell r="L9821" t="str">
            <v>749.59</v>
          </cell>
        </row>
        <row r="9822">
          <cell r="J9822" t="str">
            <v>9789861920634</v>
          </cell>
          <cell r="K9822">
            <v>2009</v>
          </cell>
          <cell r="L9822" t="str">
            <v>740.9</v>
          </cell>
        </row>
        <row r="9823">
          <cell r="J9823" t="str">
            <v>9789861920597</v>
          </cell>
          <cell r="K9823">
            <v>2009</v>
          </cell>
          <cell r="L9823" t="str">
            <v>743.9</v>
          </cell>
        </row>
        <row r="9824">
          <cell r="J9824" t="str">
            <v>9789868532502</v>
          </cell>
          <cell r="K9824">
            <v>2009</v>
          </cell>
          <cell r="L9824" t="str">
            <v>192</v>
          </cell>
        </row>
        <row r="9825">
          <cell r="J9825" t="str">
            <v>9789868532519</v>
          </cell>
          <cell r="K9825">
            <v>2009</v>
          </cell>
          <cell r="L9825" t="str">
            <v>783.32</v>
          </cell>
        </row>
        <row r="9826">
          <cell r="J9826" t="str">
            <v>EBK9800000338</v>
          </cell>
          <cell r="K9826">
            <v>2009</v>
          </cell>
          <cell r="L9826" t="str">
            <v>673.29</v>
          </cell>
        </row>
        <row r="9827">
          <cell r="J9827" t="str">
            <v>9789868527126</v>
          </cell>
          <cell r="K9827">
            <v>2009</v>
          </cell>
          <cell r="L9827" t="str">
            <v>359.12</v>
          </cell>
        </row>
        <row r="9828">
          <cell r="J9828" t="str">
            <v>9789868527119</v>
          </cell>
          <cell r="K9828">
            <v>2009</v>
          </cell>
          <cell r="L9828" t="str">
            <v>312.91041</v>
          </cell>
        </row>
        <row r="9829">
          <cell r="J9829" t="str">
            <v>9789868430785</v>
          </cell>
          <cell r="K9829">
            <v>2009</v>
          </cell>
          <cell r="L9829" t="str">
            <v>807.88</v>
          </cell>
        </row>
        <row r="9830">
          <cell r="J9830" t="str">
            <v>9789868518216</v>
          </cell>
          <cell r="K9830">
            <v>2009</v>
          </cell>
          <cell r="L9830" t="str">
            <v>607</v>
          </cell>
        </row>
        <row r="9831">
          <cell r="J9831" t="str">
            <v>9789868518223</v>
          </cell>
          <cell r="K9831">
            <v>2009</v>
          </cell>
          <cell r="L9831" t="str">
            <v>807.88</v>
          </cell>
        </row>
        <row r="9832">
          <cell r="J9832" t="str">
            <v>9789868518261</v>
          </cell>
          <cell r="K9832">
            <v>2009</v>
          </cell>
          <cell r="L9832" t="str">
            <v>550.1633</v>
          </cell>
        </row>
        <row r="9833">
          <cell r="J9833" t="str">
            <v>9789868518230</v>
          </cell>
          <cell r="K9833">
            <v>2009</v>
          </cell>
          <cell r="L9833" t="str">
            <v>024.7</v>
          </cell>
        </row>
        <row r="9834">
          <cell r="J9834" t="str">
            <v>9789868518247</v>
          </cell>
          <cell r="K9834">
            <v>2009</v>
          </cell>
          <cell r="L9834" t="str">
            <v>494</v>
          </cell>
        </row>
        <row r="9835">
          <cell r="J9835" t="str">
            <v>9789881828415</v>
          </cell>
          <cell r="K9835">
            <v>2009</v>
          </cell>
          <cell r="L9835" t="str">
            <v>361</v>
          </cell>
        </row>
        <row r="9836">
          <cell r="J9836" t="str">
            <v>9789868518292</v>
          </cell>
          <cell r="K9836">
            <v>2009</v>
          </cell>
          <cell r="L9836" t="str">
            <v>610.21</v>
          </cell>
        </row>
        <row r="9837">
          <cell r="J9837" t="str">
            <v>9789868518278</v>
          </cell>
          <cell r="K9837">
            <v>2009</v>
          </cell>
          <cell r="L9837" t="str">
            <v>954.31</v>
          </cell>
        </row>
        <row r="9838">
          <cell r="J9838" t="str">
            <v>9789868343399</v>
          </cell>
          <cell r="K9838">
            <v>2009</v>
          </cell>
          <cell r="L9838" t="str">
            <v>244.95</v>
          </cell>
        </row>
        <row r="9839">
          <cell r="J9839" t="str">
            <v>9789868521216</v>
          </cell>
          <cell r="K9839">
            <v>2009</v>
          </cell>
          <cell r="L9839" t="str">
            <v>177.2</v>
          </cell>
        </row>
        <row r="9840">
          <cell r="J9840" t="str">
            <v>9789867838643</v>
          </cell>
          <cell r="K9840">
            <v>2009</v>
          </cell>
          <cell r="L9840" t="str">
            <v>553.433</v>
          </cell>
        </row>
        <row r="9841">
          <cell r="J9841" t="str">
            <v>9789867838636</v>
          </cell>
          <cell r="K9841">
            <v>2009</v>
          </cell>
          <cell r="L9841" t="str">
            <v>552.107</v>
          </cell>
        </row>
        <row r="9842">
          <cell r="J9842" t="str">
            <v>9789867838698</v>
          </cell>
          <cell r="K9842">
            <v>2009</v>
          </cell>
          <cell r="L9842" t="str">
            <v>552.207</v>
          </cell>
        </row>
        <row r="9843">
          <cell r="J9843" t="str">
            <v>9789867838650</v>
          </cell>
          <cell r="K9843">
            <v>2009</v>
          </cell>
          <cell r="L9843" t="str">
            <v>484</v>
          </cell>
        </row>
        <row r="9844">
          <cell r="J9844" t="str">
            <v>9789867838674</v>
          </cell>
          <cell r="K9844">
            <v>2009</v>
          </cell>
          <cell r="L9844" t="str">
            <v>554.68</v>
          </cell>
        </row>
        <row r="9845">
          <cell r="J9845" t="str">
            <v>9789867838728</v>
          </cell>
          <cell r="K9845">
            <v>2009</v>
          </cell>
          <cell r="L9845" t="str">
            <v>400.15</v>
          </cell>
        </row>
        <row r="9846">
          <cell r="J9846" t="str">
            <v>9789867838742</v>
          </cell>
          <cell r="K9846">
            <v>2009</v>
          </cell>
          <cell r="L9846" t="str">
            <v>566.1433</v>
          </cell>
        </row>
        <row r="9847">
          <cell r="J9847" t="str">
            <v>9789867838681</v>
          </cell>
          <cell r="K9847">
            <v>2009</v>
          </cell>
          <cell r="L9847" t="str">
            <v>552.3</v>
          </cell>
        </row>
        <row r="9848">
          <cell r="J9848" t="str">
            <v>9789867838711</v>
          </cell>
          <cell r="K9848">
            <v>2009</v>
          </cell>
          <cell r="L9848" t="str">
            <v>552.33</v>
          </cell>
        </row>
        <row r="9849">
          <cell r="J9849" t="str">
            <v>9789866417023</v>
          </cell>
          <cell r="K9849">
            <v>2009</v>
          </cell>
          <cell r="L9849" t="str">
            <v>028.07</v>
          </cell>
        </row>
        <row r="9850">
          <cell r="J9850" t="str">
            <v>9789577982797</v>
          </cell>
          <cell r="K9850">
            <v>2009</v>
          </cell>
          <cell r="L9850" t="str">
            <v>805.1022</v>
          </cell>
        </row>
        <row r="9851">
          <cell r="J9851" t="str">
            <v>9789867377029</v>
          </cell>
          <cell r="K9851">
            <v>2009</v>
          </cell>
          <cell r="L9851" t="str">
            <v>580</v>
          </cell>
        </row>
        <row r="9852">
          <cell r="J9852" t="str">
            <v>9789577982216</v>
          </cell>
          <cell r="K9852">
            <v>2009</v>
          </cell>
          <cell r="L9852" t="str">
            <v>575.86022</v>
          </cell>
        </row>
        <row r="9853">
          <cell r="J9853" t="str">
            <v>9789577981356</v>
          </cell>
          <cell r="K9853">
            <v>2009</v>
          </cell>
          <cell r="L9853" t="str">
            <v>322</v>
          </cell>
        </row>
        <row r="9854">
          <cell r="J9854" t="str">
            <v>9577982247</v>
          </cell>
          <cell r="K9854">
            <v>2009</v>
          </cell>
          <cell r="L9854" t="str">
            <v>575.8</v>
          </cell>
        </row>
        <row r="9855">
          <cell r="J9855" t="str">
            <v>9789577983596</v>
          </cell>
          <cell r="K9855">
            <v>2009</v>
          </cell>
          <cell r="L9855" t="str">
            <v>802.8</v>
          </cell>
        </row>
        <row r="9856">
          <cell r="J9856" t="str">
            <v>9789577982513</v>
          </cell>
          <cell r="K9856">
            <v>2009</v>
          </cell>
          <cell r="L9856" t="str">
            <v>322</v>
          </cell>
        </row>
        <row r="9857">
          <cell r="J9857" t="str">
            <v>9789867377463</v>
          </cell>
          <cell r="K9857">
            <v>2009</v>
          </cell>
          <cell r="L9857" t="str">
            <v>580</v>
          </cell>
        </row>
        <row r="9858">
          <cell r="J9858" t="str">
            <v>9789577980601</v>
          </cell>
          <cell r="K9858">
            <v>2009</v>
          </cell>
          <cell r="L9858" t="str">
            <v>529.98</v>
          </cell>
        </row>
        <row r="9859">
          <cell r="J9859" t="str">
            <v>9789577982957</v>
          </cell>
          <cell r="K9859">
            <v>2009</v>
          </cell>
          <cell r="L9859" t="str">
            <v>580</v>
          </cell>
        </row>
        <row r="9860">
          <cell r="J9860" t="str">
            <v>9789577980953</v>
          </cell>
          <cell r="K9860">
            <v>2009</v>
          </cell>
          <cell r="L9860" t="str">
            <v>584.022</v>
          </cell>
        </row>
        <row r="9861">
          <cell r="J9861" t="str">
            <v>9789577980656</v>
          </cell>
          <cell r="K9861">
            <v>2009</v>
          </cell>
          <cell r="L9861" t="str">
            <v>495</v>
          </cell>
        </row>
        <row r="9862">
          <cell r="J9862" t="str">
            <v>9789860166668</v>
          </cell>
          <cell r="K9862">
            <v>2009</v>
          </cell>
          <cell r="L9862" t="str">
            <v>410.3</v>
          </cell>
        </row>
        <row r="9863">
          <cell r="J9863" t="str">
            <v>9789861472805</v>
          </cell>
          <cell r="K9863">
            <v>2009</v>
          </cell>
          <cell r="L9863" t="str">
            <v>541.262</v>
          </cell>
        </row>
        <row r="9864">
          <cell r="J9864" t="str">
            <v>9789861473093</v>
          </cell>
          <cell r="K9864">
            <v>2009</v>
          </cell>
          <cell r="L9864" t="str">
            <v>802.03</v>
          </cell>
        </row>
        <row r="9865">
          <cell r="J9865" t="str">
            <v>9789861472560</v>
          </cell>
          <cell r="K9865">
            <v>2009</v>
          </cell>
          <cell r="L9865" t="str">
            <v>800</v>
          </cell>
        </row>
        <row r="9866">
          <cell r="J9866" t="str">
            <v>9789860186536</v>
          </cell>
          <cell r="K9866">
            <v>2009</v>
          </cell>
          <cell r="L9866" t="str">
            <v>581.07</v>
          </cell>
        </row>
        <row r="9867">
          <cell r="J9867" t="str">
            <v>9789860188622</v>
          </cell>
          <cell r="K9867">
            <v>2009</v>
          </cell>
          <cell r="L9867" t="str">
            <v>570.11</v>
          </cell>
        </row>
        <row r="9868">
          <cell r="J9868" t="str">
            <v>9789868427761</v>
          </cell>
          <cell r="K9868">
            <v>2009</v>
          </cell>
          <cell r="L9868" t="str">
            <v>528</v>
          </cell>
        </row>
        <row r="9869">
          <cell r="J9869" t="str">
            <v>9789812839954</v>
          </cell>
          <cell r="K9869">
            <v>2009</v>
          </cell>
          <cell r="L9869" t="str">
            <v>822</v>
          </cell>
        </row>
        <row r="9870">
          <cell r="J9870" t="str">
            <v>9789812839961</v>
          </cell>
          <cell r="K9870">
            <v>2009</v>
          </cell>
          <cell r="L9870" t="str">
            <v>570</v>
          </cell>
        </row>
        <row r="9871">
          <cell r="J9871" t="str">
            <v>9789812839879</v>
          </cell>
          <cell r="K9871">
            <v>2009</v>
          </cell>
          <cell r="L9871" t="str">
            <v>360</v>
          </cell>
        </row>
        <row r="9872">
          <cell r="J9872" t="str">
            <v>9789812839978</v>
          </cell>
          <cell r="K9872">
            <v>2009</v>
          </cell>
          <cell r="L9872" t="str">
            <v>520</v>
          </cell>
        </row>
        <row r="9873">
          <cell r="J9873" t="str">
            <v>9789812839886</v>
          </cell>
          <cell r="K9873">
            <v>2009</v>
          </cell>
          <cell r="L9873" t="str">
            <v>860</v>
          </cell>
        </row>
        <row r="9874">
          <cell r="J9874" t="str">
            <v>9789812839893</v>
          </cell>
          <cell r="K9874">
            <v>2009</v>
          </cell>
          <cell r="L9874" t="str">
            <v>860</v>
          </cell>
        </row>
        <row r="9875">
          <cell r="J9875" t="str">
            <v>9789812839985</v>
          </cell>
          <cell r="K9875">
            <v>2009</v>
          </cell>
          <cell r="L9875" t="str">
            <v>192</v>
          </cell>
        </row>
        <row r="9876">
          <cell r="J9876" t="str">
            <v>9789814261821</v>
          </cell>
          <cell r="K9876">
            <v>2009</v>
          </cell>
          <cell r="L9876" t="str">
            <v>855</v>
          </cell>
        </row>
        <row r="9877">
          <cell r="J9877" t="str">
            <v>9789814261838</v>
          </cell>
          <cell r="K9877">
            <v>2009</v>
          </cell>
          <cell r="L9877" t="str">
            <v>574.1</v>
          </cell>
        </row>
        <row r="9878">
          <cell r="J9878" t="str">
            <v>9789814261845</v>
          </cell>
          <cell r="K9878">
            <v>2009</v>
          </cell>
          <cell r="L9878" t="str">
            <v>577.2387</v>
          </cell>
        </row>
        <row r="9879">
          <cell r="J9879" t="str">
            <v>9789814261852</v>
          </cell>
          <cell r="K9879">
            <v>2009</v>
          </cell>
          <cell r="L9879" t="str">
            <v>820.7</v>
          </cell>
        </row>
        <row r="9880">
          <cell r="J9880" t="str">
            <v>9789814261869</v>
          </cell>
          <cell r="K9880">
            <v>2009</v>
          </cell>
          <cell r="L9880" t="str">
            <v>526.46</v>
          </cell>
        </row>
        <row r="9881">
          <cell r="J9881" t="str">
            <v>9789814261883_1</v>
          </cell>
          <cell r="K9881">
            <v>2009</v>
          </cell>
          <cell r="L9881" t="str">
            <v>783.878</v>
          </cell>
        </row>
        <row r="9882">
          <cell r="J9882" t="str">
            <v>9789814261883_2</v>
          </cell>
          <cell r="K9882">
            <v>2009</v>
          </cell>
          <cell r="L9882" t="str">
            <v>783.878</v>
          </cell>
        </row>
        <row r="9883">
          <cell r="J9883" t="str">
            <v>9789814261920</v>
          </cell>
          <cell r="K9883">
            <v>2009</v>
          </cell>
          <cell r="L9883" t="str">
            <v>520.7</v>
          </cell>
        </row>
        <row r="9884">
          <cell r="J9884" t="str">
            <v>9789814261937</v>
          </cell>
          <cell r="K9884">
            <v>2009</v>
          </cell>
          <cell r="L9884" t="str">
            <v>323.07</v>
          </cell>
        </row>
        <row r="9885">
          <cell r="J9885" t="str">
            <v>9789814261982</v>
          </cell>
          <cell r="K9885">
            <v>2009</v>
          </cell>
          <cell r="L9885" t="str">
            <v>545</v>
          </cell>
        </row>
        <row r="9886">
          <cell r="J9886" t="str">
            <v>9789812839923</v>
          </cell>
          <cell r="K9886">
            <v>2009</v>
          </cell>
          <cell r="L9886" t="str">
            <v>820</v>
          </cell>
        </row>
        <row r="9887">
          <cell r="J9887" t="str">
            <v>9789814261890</v>
          </cell>
          <cell r="K9887">
            <v>2009</v>
          </cell>
          <cell r="L9887" t="str">
            <v>738.7</v>
          </cell>
        </row>
        <row r="9888">
          <cell r="J9888" t="str">
            <v>9789814299930</v>
          </cell>
          <cell r="K9888">
            <v>2009</v>
          </cell>
          <cell r="L9888" t="str">
            <v>868.8</v>
          </cell>
        </row>
        <row r="9889">
          <cell r="J9889" t="str">
            <v>9789866552434</v>
          </cell>
          <cell r="K9889">
            <v>2009</v>
          </cell>
          <cell r="L9889" t="str">
            <v>981.5</v>
          </cell>
        </row>
        <row r="9890">
          <cell r="J9890" t="str">
            <v>9789866552038</v>
          </cell>
          <cell r="K9890">
            <v>2009</v>
          </cell>
          <cell r="L9890" t="str">
            <v>549.3</v>
          </cell>
        </row>
        <row r="9891">
          <cell r="J9891" t="str">
            <v>9578289510</v>
          </cell>
          <cell r="K9891">
            <v>2009</v>
          </cell>
          <cell r="L9891" t="str">
            <v>410</v>
          </cell>
        </row>
        <row r="9892">
          <cell r="J9892" t="str">
            <v>9789867670670</v>
          </cell>
          <cell r="K9892">
            <v>2009</v>
          </cell>
          <cell r="L9892" t="str">
            <v>410</v>
          </cell>
        </row>
        <row r="9893">
          <cell r="J9893" t="str">
            <v>9789867670236</v>
          </cell>
          <cell r="K9893">
            <v>2009</v>
          </cell>
          <cell r="L9893" t="str">
            <v>419.82</v>
          </cell>
        </row>
        <row r="9894">
          <cell r="J9894" t="str">
            <v>9789867670361</v>
          </cell>
          <cell r="K9894">
            <v>2009</v>
          </cell>
          <cell r="L9894" t="str">
            <v>410</v>
          </cell>
        </row>
        <row r="9895">
          <cell r="J9895" t="str">
            <v>9789867670205</v>
          </cell>
          <cell r="K9895">
            <v>2009</v>
          </cell>
          <cell r="L9895" t="str">
            <v>410</v>
          </cell>
        </row>
        <row r="9896">
          <cell r="J9896" t="str">
            <v>9789867670175</v>
          </cell>
          <cell r="K9896">
            <v>2009</v>
          </cell>
          <cell r="L9896" t="str">
            <v>410</v>
          </cell>
        </row>
        <row r="9897">
          <cell r="J9897" t="str">
            <v>9789867670694</v>
          </cell>
          <cell r="K9897">
            <v>2009</v>
          </cell>
          <cell r="L9897" t="str">
            <v>410</v>
          </cell>
        </row>
        <row r="9898">
          <cell r="J9898" t="str">
            <v>9789578289826</v>
          </cell>
          <cell r="K9898">
            <v>2009</v>
          </cell>
          <cell r="L9898" t="str">
            <v>410</v>
          </cell>
        </row>
        <row r="9899">
          <cell r="J9899" t="str">
            <v>9789867670649</v>
          </cell>
          <cell r="K9899">
            <v>2009</v>
          </cell>
          <cell r="L9899" t="str">
            <v>411.31</v>
          </cell>
        </row>
        <row r="9900">
          <cell r="J9900" t="str">
            <v>9789867670724</v>
          </cell>
          <cell r="K9900">
            <v>2009</v>
          </cell>
          <cell r="L9900" t="str">
            <v>413</v>
          </cell>
        </row>
        <row r="9901">
          <cell r="J9901" t="str">
            <v>9789622099753</v>
          </cell>
          <cell r="K9901">
            <v>2009</v>
          </cell>
          <cell r="L9901" t="str">
            <v>540</v>
          </cell>
        </row>
        <row r="9902">
          <cell r="J9902" t="str">
            <v>9789622099623</v>
          </cell>
          <cell r="K9902">
            <v>2009</v>
          </cell>
          <cell r="L9902" t="str">
            <v>811.7</v>
          </cell>
        </row>
        <row r="9903">
          <cell r="J9903" t="str">
            <v>9789868325548</v>
          </cell>
          <cell r="K9903">
            <v>2009</v>
          </cell>
          <cell r="L9903" t="str">
            <v>523</v>
          </cell>
        </row>
        <row r="9904">
          <cell r="J9904" t="str">
            <v>9789868543126</v>
          </cell>
          <cell r="K9904">
            <v>2009</v>
          </cell>
          <cell r="L9904" t="str">
            <v>520</v>
          </cell>
        </row>
        <row r="9905">
          <cell r="J9905" t="str">
            <v>9789860217599</v>
          </cell>
          <cell r="K9905">
            <v>2009</v>
          </cell>
          <cell r="L9905" t="str">
            <v>984</v>
          </cell>
        </row>
        <row r="9906">
          <cell r="J9906" t="str">
            <v>9789860185003</v>
          </cell>
          <cell r="K9906">
            <v>2009</v>
          </cell>
          <cell r="L9906" t="str">
            <v>980.307</v>
          </cell>
        </row>
        <row r="9907">
          <cell r="J9907" t="str">
            <v>9789866626449</v>
          </cell>
          <cell r="K9907">
            <v>2009</v>
          </cell>
          <cell r="L9907" t="str">
            <v>484.5</v>
          </cell>
        </row>
        <row r="9908">
          <cell r="J9908" t="str">
            <v>9789866626432</v>
          </cell>
          <cell r="K9908">
            <v>2009</v>
          </cell>
          <cell r="L9908" t="str">
            <v>446.6</v>
          </cell>
        </row>
        <row r="9909">
          <cell r="J9909" t="str">
            <v>9789866626425</v>
          </cell>
          <cell r="K9909">
            <v>2009</v>
          </cell>
          <cell r="L9909" t="str">
            <v>484.6</v>
          </cell>
        </row>
        <row r="9910">
          <cell r="J9910" t="str">
            <v>9789866626418</v>
          </cell>
          <cell r="K9910">
            <v>2009</v>
          </cell>
          <cell r="L9910" t="str">
            <v>555</v>
          </cell>
        </row>
        <row r="9911">
          <cell r="J9911" t="str">
            <v>9789866626401</v>
          </cell>
          <cell r="K9911">
            <v>2009</v>
          </cell>
          <cell r="L9911" t="str">
            <v>469.45</v>
          </cell>
        </row>
        <row r="9912">
          <cell r="J9912" t="str">
            <v>9789866626395</v>
          </cell>
          <cell r="K9912">
            <v>2009</v>
          </cell>
          <cell r="L9912" t="str">
            <v>484.67</v>
          </cell>
        </row>
        <row r="9913">
          <cell r="J9913" t="str">
            <v>9789866626388</v>
          </cell>
          <cell r="K9913">
            <v>2009</v>
          </cell>
          <cell r="L9913" t="str">
            <v>484.5</v>
          </cell>
        </row>
        <row r="9914">
          <cell r="J9914" t="str">
            <v>9789866626371</v>
          </cell>
          <cell r="K9914">
            <v>2009</v>
          </cell>
          <cell r="L9914" t="str">
            <v>484.6</v>
          </cell>
        </row>
        <row r="9915">
          <cell r="J9915" t="str">
            <v>9789866626364</v>
          </cell>
          <cell r="K9915">
            <v>2009</v>
          </cell>
          <cell r="L9915" t="str">
            <v>448.68</v>
          </cell>
        </row>
        <row r="9916">
          <cell r="J9916" t="str">
            <v>9789866626357</v>
          </cell>
          <cell r="K9916">
            <v>2009</v>
          </cell>
          <cell r="L9916" t="str">
            <v>484.6</v>
          </cell>
        </row>
        <row r="9917">
          <cell r="J9917" t="str">
            <v>9789866626340</v>
          </cell>
          <cell r="K9917">
            <v>2009</v>
          </cell>
          <cell r="L9917" t="str">
            <v>484.51</v>
          </cell>
        </row>
        <row r="9918">
          <cell r="J9918" t="str">
            <v>9789866626333</v>
          </cell>
          <cell r="K9918">
            <v>2009</v>
          </cell>
          <cell r="L9918" t="str">
            <v>484.51</v>
          </cell>
        </row>
        <row r="9919">
          <cell r="J9919" t="str">
            <v>9789866626319</v>
          </cell>
          <cell r="K9919">
            <v>2009</v>
          </cell>
          <cell r="L9919" t="str">
            <v>484.5</v>
          </cell>
        </row>
        <row r="9920">
          <cell r="J9920" t="str">
            <v>9789866626326</v>
          </cell>
          <cell r="K9920">
            <v>2009</v>
          </cell>
          <cell r="L9920" t="str">
            <v>484.5</v>
          </cell>
        </row>
        <row r="9921">
          <cell r="J9921" t="str">
            <v>9789866626302</v>
          </cell>
          <cell r="K9921">
            <v>2009</v>
          </cell>
          <cell r="L9921" t="str">
            <v>484.3</v>
          </cell>
        </row>
        <row r="9922">
          <cell r="J9922" t="str">
            <v>9789866626296</v>
          </cell>
          <cell r="K9922">
            <v>2009</v>
          </cell>
          <cell r="L9922" t="str">
            <v>484.5</v>
          </cell>
        </row>
        <row r="9923">
          <cell r="J9923" t="str">
            <v>9789866626289</v>
          </cell>
          <cell r="K9923">
            <v>2009</v>
          </cell>
          <cell r="L9923" t="str">
            <v>484.6</v>
          </cell>
        </row>
        <row r="9924">
          <cell r="J9924" t="str">
            <v>9789866626272</v>
          </cell>
          <cell r="K9924">
            <v>2009</v>
          </cell>
          <cell r="L9924" t="str">
            <v>484</v>
          </cell>
        </row>
        <row r="9925">
          <cell r="J9925" t="str">
            <v>9789866626265</v>
          </cell>
          <cell r="K9925">
            <v>2009</v>
          </cell>
          <cell r="L9925" t="str">
            <v>484</v>
          </cell>
        </row>
        <row r="9926">
          <cell r="J9926" t="str">
            <v>9789866626258</v>
          </cell>
          <cell r="K9926">
            <v>2009</v>
          </cell>
          <cell r="L9926" t="str">
            <v>469.45</v>
          </cell>
        </row>
        <row r="9927">
          <cell r="J9927" t="str">
            <v>9789868100862</v>
          </cell>
          <cell r="K9927">
            <v>2009</v>
          </cell>
          <cell r="L9927" t="str">
            <v>528</v>
          </cell>
        </row>
        <row r="9928">
          <cell r="J9928" t="str">
            <v>9789577483270</v>
          </cell>
          <cell r="K9928">
            <v>2009</v>
          </cell>
          <cell r="L9928" t="str">
            <v>855</v>
          </cell>
        </row>
        <row r="9929">
          <cell r="J9929" t="str">
            <v>9789577483621</v>
          </cell>
          <cell r="K9929">
            <v>2009</v>
          </cell>
          <cell r="L9929" t="str">
            <v>609</v>
          </cell>
        </row>
        <row r="9930">
          <cell r="J9930" t="str">
            <v>9789868409545</v>
          </cell>
          <cell r="K9930">
            <v>2009</v>
          </cell>
          <cell r="L9930" t="str">
            <v>436.3</v>
          </cell>
        </row>
        <row r="9931">
          <cell r="J9931" t="str">
            <v>9789868409538</v>
          </cell>
          <cell r="K9931">
            <v>2009</v>
          </cell>
          <cell r="L9931" t="str">
            <v>579.941</v>
          </cell>
        </row>
        <row r="9932">
          <cell r="J9932" t="str">
            <v>9789868409521</v>
          </cell>
          <cell r="K9932">
            <v>2009</v>
          </cell>
          <cell r="L9932" t="str">
            <v>445.9</v>
          </cell>
        </row>
        <row r="9933">
          <cell r="J9933" t="str">
            <v>9789577323460</v>
          </cell>
          <cell r="K9933">
            <v>2009</v>
          </cell>
          <cell r="L9933" t="str">
            <v>556</v>
          </cell>
        </row>
        <row r="9934">
          <cell r="J9934" t="str">
            <v>9789577323262</v>
          </cell>
          <cell r="K9934">
            <v>2009</v>
          </cell>
          <cell r="L9934" t="str">
            <v>520.1</v>
          </cell>
        </row>
        <row r="9935">
          <cell r="J9935" t="str">
            <v>9789577323439</v>
          </cell>
          <cell r="K9935">
            <v>2009</v>
          </cell>
          <cell r="L9935" t="str">
            <v>579.2707</v>
          </cell>
        </row>
        <row r="9936">
          <cell r="J9936" t="str">
            <v>9789577483409</v>
          </cell>
          <cell r="K9936">
            <v>2009</v>
          </cell>
          <cell r="L9936" t="str">
            <v>570.94</v>
          </cell>
        </row>
        <row r="9937">
          <cell r="J9937" t="str">
            <v>9789577483577</v>
          </cell>
          <cell r="K9937">
            <v>2009</v>
          </cell>
          <cell r="L9937" t="str">
            <v>570.94</v>
          </cell>
        </row>
        <row r="9938">
          <cell r="J9938" t="str">
            <v>9789577483669</v>
          </cell>
          <cell r="K9938">
            <v>2009</v>
          </cell>
          <cell r="L9938" t="str">
            <v>740.9</v>
          </cell>
        </row>
        <row r="9939">
          <cell r="J9939" t="str">
            <v>9789577323309</v>
          </cell>
          <cell r="K9939">
            <v>2009</v>
          </cell>
          <cell r="L9939" t="str">
            <v>445.9</v>
          </cell>
        </row>
        <row r="9940">
          <cell r="J9940" t="str">
            <v>9789577323323</v>
          </cell>
          <cell r="K9940">
            <v>2009</v>
          </cell>
          <cell r="L9940" t="str">
            <v>445.9</v>
          </cell>
        </row>
        <row r="9941">
          <cell r="J9941" t="str">
            <v>9789577323392</v>
          </cell>
          <cell r="K9941">
            <v>2009</v>
          </cell>
          <cell r="L9941" t="str">
            <v>578.01</v>
          </cell>
        </row>
        <row r="9942">
          <cell r="J9942" t="str">
            <v>9789575559441</v>
          </cell>
          <cell r="K9942">
            <v>2009</v>
          </cell>
          <cell r="L9942" t="str">
            <v>811.4</v>
          </cell>
        </row>
        <row r="9943">
          <cell r="J9943" t="str">
            <v>9789575559571</v>
          </cell>
          <cell r="K9943">
            <v>2009</v>
          </cell>
          <cell r="L9943" t="str">
            <v>800.933</v>
          </cell>
        </row>
        <row r="9944">
          <cell r="J9944" t="str">
            <v>9789575559724</v>
          </cell>
          <cell r="K9944">
            <v>2009</v>
          </cell>
          <cell r="L9944" t="str">
            <v>942.099207</v>
          </cell>
        </row>
        <row r="9945">
          <cell r="J9945" t="str">
            <v>9789575559991</v>
          </cell>
          <cell r="K9945">
            <v>2009</v>
          </cell>
          <cell r="L9945" t="str">
            <v>575.81022</v>
          </cell>
        </row>
        <row r="9946">
          <cell r="J9946" t="str">
            <v>9789577483263</v>
          </cell>
          <cell r="K9946">
            <v>2009</v>
          </cell>
          <cell r="L9946" t="str">
            <v>121.17</v>
          </cell>
        </row>
        <row r="9947">
          <cell r="J9947" t="str">
            <v>9789577483287</v>
          </cell>
          <cell r="K9947">
            <v>2009</v>
          </cell>
          <cell r="L9947" t="str">
            <v>520.933</v>
          </cell>
        </row>
        <row r="9948">
          <cell r="J9948" t="str">
            <v>9789577483294</v>
          </cell>
          <cell r="K9948">
            <v>2009</v>
          </cell>
          <cell r="L9948" t="str">
            <v>562.12</v>
          </cell>
        </row>
        <row r="9949">
          <cell r="J9949" t="str">
            <v>9789577483324</v>
          </cell>
          <cell r="K9949">
            <v>2009</v>
          </cell>
          <cell r="L9949" t="str">
            <v>527</v>
          </cell>
        </row>
        <row r="9950">
          <cell r="J9950" t="str">
            <v>9789577483331</v>
          </cell>
          <cell r="K9950">
            <v>2009</v>
          </cell>
          <cell r="L9950" t="str">
            <v>494.016</v>
          </cell>
        </row>
        <row r="9951">
          <cell r="J9951" t="str">
            <v>9789577483348</v>
          </cell>
          <cell r="K9951">
            <v>2009</v>
          </cell>
          <cell r="L9951" t="str">
            <v>512.4</v>
          </cell>
        </row>
        <row r="9952">
          <cell r="J9952" t="str">
            <v>9789577483393</v>
          </cell>
          <cell r="K9952">
            <v>2009</v>
          </cell>
          <cell r="L9952" t="str">
            <v>177.2</v>
          </cell>
        </row>
        <row r="9953">
          <cell r="J9953" t="str">
            <v>9789577483423</v>
          </cell>
          <cell r="K9953">
            <v>2009</v>
          </cell>
          <cell r="L9953" t="str">
            <v>863.55</v>
          </cell>
        </row>
        <row r="9954">
          <cell r="J9954" t="str">
            <v>9789577483430</v>
          </cell>
          <cell r="K9954">
            <v>2009</v>
          </cell>
          <cell r="L9954" t="str">
            <v>804.76</v>
          </cell>
        </row>
        <row r="9955">
          <cell r="J9955" t="str">
            <v>9789577483478</v>
          </cell>
          <cell r="K9955">
            <v>2009</v>
          </cell>
          <cell r="L9955" t="str">
            <v>836</v>
          </cell>
        </row>
        <row r="9956">
          <cell r="J9956" t="str">
            <v>9789577483485</v>
          </cell>
          <cell r="K9956">
            <v>2009</v>
          </cell>
          <cell r="L9956" t="str">
            <v>557.43</v>
          </cell>
        </row>
        <row r="9957">
          <cell r="J9957" t="str">
            <v>9789577483492</v>
          </cell>
          <cell r="K9957">
            <v>2009</v>
          </cell>
          <cell r="L9957" t="str">
            <v>803.164</v>
          </cell>
        </row>
        <row r="9958">
          <cell r="J9958" t="str">
            <v>9789577483645</v>
          </cell>
          <cell r="K9958">
            <v>2009</v>
          </cell>
          <cell r="L9958" t="str">
            <v>531.27</v>
          </cell>
        </row>
        <row r="9959">
          <cell r="J9959" t="str">
            <v>9789866432026</v>
          </cell>
          <cell r="K9959">
            <v>2009</v>
          </cell>
          <cell r="L9959" t="str">
            <v>312.32J3</v>
          </cell>
        </row>
        <row r="9960">
          <cell r="J9960" t="str">
            <v>9789866432033</v>
          </cell>
          <cell r="K9960">
            <v>2009</v>
          </cell>
          <cell r="L9960" t="str">
            <v>312.32B3</v>
          </cell>
        </row>
        <row r="9961">
          <cell r="J9961" t="str">
            <v>9789866432149</v>
          </cell>
          <cell r="K9961">
            <v>2009</v>
          </cell>
          <cell r="L9961" t="str">
            <v>312.32J3</v>
          </cell>
        </row>
        <row r="9962">
          <cell r="J9962" t="str">
            <v>9789868442184</v>
          </cell>
          <cell r="K9962">
            <v>2009</v>
          </cell>
          <cell r="L9962" t="str">
            <v>312.91695</v>
          </cell>
        </row>
        <row r="9963">
          <cell r="J9963" t="str">
            <v>9789866432064</v>
          </cell>
          <cell r="K9963">
            <v>2009</v>
          </cell>
          <cell r="L9963" t="str">
            <v>494.8</v>
          </cell>
        </row>
        <row r="9964">
          <cell r="J9964" t="str">
            <v>9789866870996</v>
          </cell>
          <cell r="K9964">
            <v>2009</v>
          </cell>
          <cell r="L9964" t="str">
            <v>521</v>
          </cell>
        </row>
        <row r="9965">
          <cell r="J9965" t="str">
            <v>9789866870897</v>
          </cell>
          <cell r="K9965">
            <v>2009</v>
          </cell>
          <cell r="L9965" t="str">
            <v>521</v>
          </cell>
        </row>
        <row r="9966">
          <cell r="J9966" t="str">
            <v>9789866870910</v>
          </cell>
          <cell r="K9966">
            <v>2009</v>
          </cell>
          <cell r="L9966" t="str">
            <v>521</v>
          </cell>
        </row>
        <row r="9967">
          <cell r="J9967" t="str">
            <v>9789866870989</v>
          </cell>
          <cell r="K9967">
            <v>2009</v>
          </cell>
          <cell r="L9967" t="str">
            <v>521</v>
          </cell>
        </row>
        <row r="9968">
          <cell r="J9968" t="str">
            <v>9789866870965</v>
          </cell>
          <cell r="K9968">
            <v>2009</v>
          </cell>
          <cell r="L9968" t="str">
            <v>521</v>
          </cell>
        </row>
        <row r="9969">
          <cell r="J9969" t="str">
            <v>9789866870927</v>
          </cell>
          <cell r="K9969">
            <v>2009</v>
          </cell>
          <cell r="L9969" t="str">
            <v>521</v>
          </cell>
        </row>
        <row r="9970">
          <cell r="J9970" t="str">
            <v>9789866870934</v>
          </cell>
          <cell r="K9970">
            <v>2009</v>
          </cell>
          <cell r="L9970" t="str">
            <v>521</v>
          </cell>
        </row>
        <row r="9971">
          <cell r="J9971" t="str">
            <v>9789572938775</v>
          </cell>
          <cell r="K9971">
            <v>2009</v>
          </cell>
          <cell r="L9971" t="str">
            <v>529.6</v>
          </cell>
        </row>
        <row r="9972">
          <cell r="J9972" t="str">
            <v>9789572938799</v>
          </cell>
          <cell r="K9972">
            <v>2009</v>
          </cell>
          <cell r="L9972" t="str">
            <v>529.6</v>
          </cell>
        </row>
        <row r="9973">
          <cell r="J9973" t="str">
            <v>9789572938782</v>
          </cell>
          <cell r="K9973">
            <v>2009</v>
          </cell>
          <cell r="L9973" t="str">
            <v>529.6</v>
          </cell>
        </row>
        <row r="9974">
          <cell r="J9974" t="str">
            <v>EBK9800000280</v>
          </cell>
          <cell r="K9974">
            <v>2009</v>
          </cell>
          <cell r="L9974" t="str">
            <v>529.6</v>
          </cell>
        </row>
        <row r="9975">
          <cell r="J9975" t="str">
            <v>9789868195233</v>
          </cell>
          <cell r="K9975">
            <v>2009</v>
          </cell>
          <cell r="L9975" t="str">
            <v>360</v>
          </cell>
        </row>
        <row r="9976">
          <cell r="J9976" t="str">
            <v>9789575998424</v>
          </cell>
          <cell r="K9976">
            <v>2009</v>
          </cell>
          <cell r="L9976" t="str">
            <v>144.71</v>
          </cell>
        </row>
        <row r="9977">
          <cell r="J9977" t="str">
            <v>9789575998431</v>
          </cell>
          <cell r="K9977">
            <v>2009</v>
          </cell>
          <cell r="L9977" t="str">
            <v>449</v>
          </cell>
        </row>
        <row r="9978">
          <cell r="J9978" t="str">
            <v>9789575998387</v>
          </cell>
          <cell r="K9978">
            <v>2009</v>
          </cell>
          <cell r="L9978" t="str">
            <v>574.33</v>
          </cell>
        </row>
        <row r="9979">
          <cell r="J9979" t="str">
            <v>9789575998448</v>
          </cell>
          <cell r="K9979">
            <v>2009</v>
          </cell>
          <cell r="L9979" t="str">
            <v>573.07</v>
          </cell>
        </row>
        <row r="9980">
          <cell r="J9980" t="str">
            <v>9789575998356</v>
          </cell>
          <cell r="K9980">
            <v>2009</v>
          </cell>
          <cell r="L9980" t="str">
            <v>859.6</v>
          </cell>
        </row>
        <row r="9981">
          <cell r="J9981" t="str">
            <v>9789575998400</v>
          </cell>
          <cell r="K9981">
            <v>2009</v>
          </cell>
          <cell r="L9981" t="str">
            <v>310</v>
          </cell>
        </row>
        <row r="9982">
          <cell r="J9982" t="str">
            <v>9789866793431</v>
          </cell>
          <cell r="K9982">
            <v>2009</v>
          </cell>
          <cell r="L9982" t="str">
            <v>121.17</v>
          </cell>
        </row>
        <row r="9983">
          <cell r="J9983" t="str">
            <v>9789866793448</v>
          </cell>
          <cell r="K9983">
            <v>2009</v>
          </cell>
          <cell r="L9983" t="str">
            <v>803.188</v>
          </cell>
        </row>
        <row r="9984">
          <cell r="J9984" t="str">
            <v>9789866793424</v>
          </cell>
          <cell r="K9984">
            <v>2009</v>
          </cell>
          <cell r="L9984" t="str">
            <v>805.188</v>
          </cell>
        </row>
        <row r="9985">
          <cell r="J9985" t="str">
            <v>9789866793455</v>
          </cell>
          <cell r="K9985">
            <v>2009</v>
          </cell>
          <cell r="L9985" t="str">
            <v>293.3</v>
          </cell>
        </row>
        <row r="9986">
          <cell r="J9986" t="str">
            <v>9789866793462</v>
          </cell>
          <cell r="K9986">
            <v>2009</v>
          </cell>
          <cell r="L9986" t="str">
            <v>805.188</v>
          </cell>
        </row>
        <row r="9987">
          <cell r="J9987" t="str">
            <v>9789866793486</v>
          </cell>
          <cell r="K9987">
            <v>2009</v>
          </cell>
          <cell r="L9987" t="str">
            <v>524.38</v>
          </cell>
        </row>
        <row r="9988">
          <cell r="J9988" t="str">
            <v>9789866793493</v>
          </cell>
          <cell r="K9988">
            <v>2009</v>
          </cell>
          <cell r="L9988" t="str">
            <v>803.188</v>
          </cell>
        </row>
        <row r="9989">
          <cell r="J9989" t="str">
            <v>9789866793509</v>
          </cell>
          <cell r="K9989">
            <v>2009</v>
          </cell>
          <cell r="L9989" t="str">
            <v>805.16</v>
          </cell>
        </row>
        <row r="9990">
          <cell r="J9990" t="str">
            <v>9789866793516</v>
          </cell>
          <cell r="K9990">
            <v>2009</v>
          </cell>
          <cell r="L9990" t="str">
            <v>805.12</v>
          </cell>
        </row>
        <row r="9991">
          <cell r="J9991" t="str">
            <v>9789866793523</v>
          </cell>
          <cell r="K9991">
            <v>2009</v>
          </cell>
          <cell r="L9991" t="str">
            <v>524.38</v>
          </cell>
        </row>
        <row r="9992">
          <cell r="J9992" t="str">
            <v>9789866793530</v>
          </cell>
          <cell r="K9992">
            <v>2009</v>
          </cell>
          <cell r="L9992" t="str">
            <v>805.188</v>
          </cell>
        </row>
        <row r="9993">
          <cell r="J9993" t="str">
            <v>9789866793547</v>
          </cell>
          <cell r="K9993">
            <v>2009</v>
          </cell>
          <cell r="L9993" t="str">
            <v>805.18</v>
          </cell>
        </row>
        <row r="9994">
          <cell r="J9994" t="str">
            <v>9789866793592</v>
          </cell>
          <cell r="K9994">
            <v>2009</v>
          </cell>
          <cell r="L9994" t="str">
            <v>429.12</v>
          </cell>
        </row>
        <row r="9995">
          <cell r="J9995" t="str">
            <v>9789866793585</v>
          </cell>
          <cell r="K9995">
            <v>2009</v>
          </cell>
          <cell r="L9995" t="str">
            <v>427.16</v>
          </cell>
        </row>
        <row r="9996">
          <cell r="J9996" t="str">
            <v>9789866793608</v>
          </cell>
          <cell r="K9996">
            <v>2009</v>
          </cell>
          <cell r="L9996" t="str">
            <v>529.08</v>
          </cell>
        </row>
        <row r="9997">
          <cell r="J9997" t="str">
            <v>9789866793615</v>
          </cell>
          <cell r="K9997">
            <v>2009</v>
          </cell>
          <cell r="L9997" t="str">
            <v>805.123</v>
          </cell>
        </row>
        <row r="9998">
          <cell r="J9998" t="str">
            <v>9789866793578</v>
          </cell>
          <cell r="K9998">
            <v>2009</v>
          </cell>
          <cell r="L9998" t="str">
            <v>802.3</v>
          </cell>
        </row>
        <row r="9999">
          <cell r="J9999" t="str">
            <v>9789866793561</v>
          </cell>
          <cell r="K9999">
            <v>2009</v>
          </cell>
          <cell r="L9999" t="str">
            <v>805.132</v>
          </cell>
        </row>
        <row r="10000">
          <cell r="J10000" t="str">
            <v>1009702372</v>
          </cell>
          <cell r="K10000">
            <v>2009</v>
          </cell>
          <cell r="L10000" t="str">
            <v>901.9201</v>
          </cell>
        </row>
        <row r="10001">
          <cell r="J10001" t="str">
            <v>1009800067</v>
          </cell>
          <cell r="K10001">
            <v>2009</v>
          </cell>
          <cell r="L10001" t="str">
            <v>573.05</v>
          </cell>
        </row>
        <row r="10002">
          <cell r="J10002" t="str">
            <v>9789860175110</v>
          </cell>
          <cell r="K10002">
            <v>2009</v>
          </cell>
          <cell r="L10002" t="str">
            <v>710.26</v>
          </cell>
        </row>
        <row r="10003">
          <cell r="J10003" t="str">
            <v>1009800146</v>
          </cell>
          <cell r="K10003">
            <v>2009</v>
          </cell>
          <cell r="L10003" t="str">
            <v>733.9</v>
          </cell>
        </row>
        <row r="10004">
          <cell r="J10004" t="str">
            <v>1009800165</v>
          </cell>
          <cell r="K10004">
            <v>2009</v>
          </cell>
          <cell r="L10004" t="str">
            <v>527.59</v>
          </cell>
        </row>
        <row r="10005">
          <cell r="J10005" t="str">
            <v>9789860175943</v>
          </cell>
          <cell r="K10005">
            <v>2009</v>
          </cell>
          <cell r="L10005" t="str">
            <v>522.023</v>
          </cell>
        </row>
        <row r="10006">
          <cell r="J10006" t="str">
            <v>1009800209</v>
          </cell>
          <cell r="K10006">
            <v>2009</v>
          </cell>
          <cell r="L10006" t="str">
            <v>573.434</v>
          </cell>
        </row>
        <row r="10007">
          <cell r="J10007" t="str">
            <v>9789860176551</v>
          </cell>
          <cell r="K10007">
            <v>2009</v>
          </cell>
          <cell r="L10007" t="str">
            <v>412.56026</v>
          </cell>
        </row>
        <row r="10008">
          <cell r="J10008" t="str">
            <v>9789860177862</v>
          </cell>
          <cell r="K10008">
            <v>2009</v>
          </cell>
          <cell r="L10008" t="str">
            <v>542.77</v>
          </cell>
        </row>
        <row r="10009">
          <cell r="J10009" t="str">
            <v>9789860178074</v>
          </cell>
          <cell r="K10009">
            <v>2009</v>
          </cell>
          <cell r="L10009" t="str">
            <v>677.6</v>
          </cell>
        </row>
        <row r="10010">
          <cell r="J10010" t="str">
            <v>9789860178166</v>
          </cell>
          <cell r="K10010">
            <v>2009</v>
          </cell>
          <cell r="L10010" t="str">
            <v>572.05</v>
          </cell>
        </row>
        <row r="10011">
          <cell r="J10011" t="str">
            <v>9789860178470</v>
          </cell>
          <cell r="K10011">
            <v>2009</v>
          </cell>
          <cell r="L10011" t="str">
            <v>522.023</v>
          </cell>
        </row>
        <row r="10012">
          <cell r="J10012" t="str">
            <v>1009800562</v>
          </cell>
          <cell r="K10012">
            <v>2009</v>
          </cell>
          <cell r="L10012" t="str">
            <v>449.058</v>
          </cell>
        </row>
        <row r="10013">
          <cell r="J10013" t="str">
            <v>1009800600</v>
          </cell>
          <cell r="K10013">
            <v>2009</v>
          </cell>
          <cell r="L10013" t="str">
            <v>527.51026</v>
          </cell>
        </row>
        <row r="10014">
          <cell r="J10014" t="str">
            <v>9789860179392</v>
          </cell>
          <cell r="K10014">
            <v>2009</v>
          </cell>
          <cell r="L10014" t="str">
            <v>443.3</v>
          </cell>
        </row>
        <row r="10015">
          <cell r="J10015" t="str">
            <v>9789860179361</v>
          </cell>
          <cell r="K10015">
            <v>2009</v>
          </cell>
          <cell r="L10015" t="str">
            <v>443.6933</v>
          </cell>
        </row>
        <row r="10016">
          <cell r="J10016" t="str">
            <v>1009800609</v>
          </cell>
          <cell r="K10016">
            <v>2009</v>
          </cell>
          <cell r="L10016" t="str">
            <v>802.523888</v>
          </cell>
        </row>
        <row r="10017">
          <cell r="J10017" t="str">
            <v>1009800627</v>
          </cell>
          <cell r="K10017">
            <v>2009</v>
          </cell>
          <cell r="L10017" t="str">
            <v>524.39</v>
          </cell>
        </row>
        <row r="10018">
          <cell r="J10018" t="str">
            <v>1009800730</v>
          </cell>
          <cell r="K10018">
            <v>2009</v>
          </cell>
          <cell r="L10018" t="str">
            <v>572.11</v>
          </cell>
        </row>
        <row r="10019">
          <cell r="J10019" t="str">
            <v>1009800732</v>
          </cell>
          <cell r="K10019">
            <v>2009</v>
          </cell>
          <cell r="L10019" t="str">
            <v>544</v>
          </cell>
        </row>
        <row r="10020">
          <cell r="J10020" t="str">
            <v>1009800733</v>
          </cell>
          <cell r="K10020">
            <v>2009</v>
          </cell>
          <cell r="L10020" t="str">
            <v>548.13</v>
          </cell>
        </row>
        <row r="10021">
          <cell r="J10021" t="str">
            <v>1009800734</v>
          </cell>
          <cell r="K10021">
            <v>2009</v>
          </cell>
          <cell r="L10021" t="str">
            <v>573.9</v>
          </cell>
        </row>
        <row r="10022">
          <cell r="J10022" t="str">
            <v>1009800735</v>
          </cell>
          <cell r="K10022">
            <v>2009</v>
          </cell>
          <cell r="L10022" t="str">
            <v>573.9</v>
          </cell>
        </row>
        <row r="10023">
          <cell r="J10023" t="str">
            <v>1009800736</v>
          </cell>
          <cell r="K10023">
            <v>2009</v>
          </cell>
          <cell r="L10023" t="str">
            <v>573.9</v>
          </cell>
        </row>
        <row r="10024">
          <cell r="J10024" t="str">
            <v>1009800737</v>
          </cell>
          <cell r="K10024">
            <v>2009</v>
          </cell>
          <cell r="L10024" t="str">
            <v>572.9</v>
          </cell>
        </row>
        <row r="10025">
          <cell r="J10025" t="str">
            <v>9789860180725</v>
          </cell>
          <cell r="K10025">
            <v>2009</v>
          </cell>
          <cell r="L10025" t="str">
            <v>573.29</v>
          </cell>
        </row>
        <row r="10026">
          <cell r="J10026" t="str">
            <v>9789860181579</v>
          </cell>
          <cell r="K10026">
            <v>2009</v>
          </cell>
          <cell r="L10026" t="str">
            <v>522.023</v>
          </cell>
        </row>
        <row r="10027">
          <cell r="J10027" t="str">
            <v>9789860181289</v>
          </cell>
          <cell r="K10027">
            <v>2009</v>
          </cell>
          <cell r="L10027" t="str">
            <v>599.41061</v>
          </cell>
        </row>
        <row r="10028">
          <cell r="J10028" t="str">
            <v>9789860181968</v>
          </cell>
          <cell r="K10028">
            <v>2009</v>
          </cell>
          <cell r="L10028" t="str">
            <v>544.53028</v>
          </cell>
        </row>
        <row r="10029">
          <cell r="J10029" t="str">
            <v>1009800902</v>
          </cell>
          <cell r="K10029">
            <v>2009</v>
          </cell>
          <cell r="L10029" t="str">
            <v>573.434</v>
          </cell>
        </row>
        <row r="10030">
          <cell r="J10030" t="str">
            <v>1009800926</v>
          </cell>
          <cell r="K10030">
            <v>2009</v>
          </cell>
          <cell r="L10030" t="str">
            <v>547.7</v>
          </cell>
        </row>
        <row r="10031">
          <cell r="J10031" t="str">
            <v>9789860182220</v>
          </cell>
          <cell r="K10031">
            <v>2009</v>
          </cell>
          <cell r="L10031" t="str">
            <v>441.88</v>
          </cell>
        </row>
        <row r="10032">
          <cell r="J10032" t="str">
            <v>9789860182965</v>
          </cell>
          <cell r="K10032">
            <v>2009</v>
          </cell>
          <cell r="L10032" t="str">
            <v>524.6</v>
          </cell>
        </row>
        <row r="10033">
          <cell r="J10033" t="str">
            <v>9789860182781</v>
          </cell>
          <cell r="K10033">
            <v>2009</v>
          </cell>
          <cell r="L10033" t="str">
            <v>573.07</v>
          </cell>
        </row>
        <row r="10034">
          <cell r="J10034" t="str">
            <v>9789860183825</v>
          </cell>
          <cell r="K10034">
            <v>2009</v>
          </cell>
          <cell r="L10034" t="str">
            <v>526.1933</v>
          </cell>
        </row>
        <row r="10035">
          <cell r="J10035" t="str">
            <v>9789860183832</v>
          </cell>
          <cell r="K10035">
            <v>2009</v>
          </cell>
          <cell r="L10035" t="str">
            <v>573.434</v>
          </cell>
        </row>
        <row r="10036">
          <cell r="J10036" t="str">
            <v>9789860183849</v>
          </cell>
          <cell r="K10036">
            <v>2009</v>
          </cell>
          <cell r="L10036" t="str">
            <v>445</v>
          </cell>
        </row>
        <row r="10037">
          <cell r="J10037" t="str">
            <v>9789860183115</v>
          </cell>
          <cell r="K10037">
            <v>2009</v>
          </cell>
          <cell r="L10037" t="str">
            <v>573.07</v>
          </cell>
        </row>
        <row r="10038">
          <cell r="J10038" t="str">
            <v>1009801082</v>
          </cell>
          <cell r="K10038">
            <v>2009</v>
          </cell>
          <cell r="L10038" t="str">
            <v>523.45</v>
          </cell>
        </row>
        <row r="10039">
          <cell r="J10039" t="str">
            <v>9789860185874</v>
          </cell>
          <cell r="K10039">
            <v>2009</v>
          </cell>
          <cell r="L10039" t="str">
            <v>575.232</v>
          </cell>
        </row>
        <row r="10040">
          <cell r="J10040" t="str">
            <v>9789860185867</v>
          </cell>
          <cell r="K10040">
            <v>2009</v>
          </cell>
          <cell r="L10040" t="str">
            <v>553.62</v>
          </cell>
        </row>
        <row r="10041">
          <cell r="J10041" t="str">
            <v>9789860186802</v>
          </cell>
          <cell r="K10041">
            <v>2009</v>
          </cell>
          <cell r="L10041" t="str">
            <v>548.828</v>
          </cell>
        </row>
        <row r="10042">
          <cell r="J10042" t="str">
            <v>1009801324</v>
          </cell>
          <cell r="K10042">
            <v>2009</v>
          </cell>
          <cell r="L10042" t="str">
            <v>541.415</v>
          </cell>
        </row>
        <row r="10043">
          <cell r="J10043" t="str">
            <v>1009801325</v>
          </cell>
          <cell r="K10043">
            <v>2009</v>
          </cell>
          <cell r="L10043" t="str">
            <v>541.415</v>
          </cell>
        </row>
        <row r="10044">
          <cell r="J10044" t="str">
            <v>1009801326</v>
          </cell>
          <cell r="K10044">
            <v>2009</v>
          </cell>
          <cell r="L10044" t="str">
            <v>541.415</v>
          </cell>
        </row>
        <row r="10045">
          <cell r="J10045" t="str">
            <v>1009801327</v>
          </cell>
          <cell r="K10045">
            <v>2009</v>
          </cell>
          <cell r="L10045" t="str">
            <v>541.415</v>
          </cell>
        </row>
        <row r="10046">
          <cell r="J10046" t="str">
            <v>9789860190472</v>
          </cell>
          <cell r="K10046">
            <v>2009</v>
          </cell>
          <cell r="L10046" t="str">
            <v>522.1023</v>
          </cell>
        </row>
        <row r="10047">
          <cell r="J10047" t="str">
            <v>1009801565</v>
          </cell>
          <cell r="K10047">
            <v>2009</v>
          </cell>
          <cell r="L10047" t="str">
            <v>540.933</v>
          </cell>
        </row>
        <row r="10048">
          <cell r="J10048" t="str">
            <v>1009801572</v>
          </cell>
          <cell r="K10048">
            <v>2009</v>
          </cell>
          <cell r="L10048" t="str">
            <v>573.9</v>
          </cell>
        </row>
        <row r="10049">
          <cell r="J10049" t="str">
            <v>9789860190434</v>
          </cell>
          <cell r="K10049">
            <v>2009</v>
          </cell>
          <cell r="L10049" t="str">
            <v>523.78</v>
          </cell>
        </row>
        <row r="10050">
          <cell r="J10050" t="str">
            <v>9789860191400</v>
          </cell>
          <cell r="K10050">
            <v>2009</v>
          </cell>
          <cell r="L10050" t="str">
            <v>573.9</v>
          </cell>
        </row>
        <row r="10051">
          <cell r="J10051" t="str">
            <v>9789860191417</v>
          </cell>
          <cell r="K10051">
            <v>2009</v>
          </cell>
          <cell r="L10051" t="str">
            <v>573.4</v>
          </cell>
        </row>
        <row r="10052">
          <cell r="J10052" t="str">
            <v>1009801772</v>
          </cell>
          <cell r="K10052">
            <v>2009</v>
          </cell>
          <cell r="L10052" t="str">
            <v>573.09</v>
          </cell>
        </row>
        <row r="10053">
          <cell r="J10053" t="str">
            <v>9789860192384</v>
          </cell>
          <cell r="K10053">
            <v>2009</v>
          </cell>
          <cell r="L10053" t="str">
            <v>557.14</v>
          </cell>
        </row>
        <row r="10054">
          <cell r="J10054" t="str">
            <v>9789860192889</v>
          </cell>
          <cell r="K10054">
            <v>2009</v>
          </cell>
          <cell r="L10054" t="str">
            <v>548.13</v>
          </cell>
        </row>
        <row r="10055">
          <cell r="J10055" t="str">
            <v>1009801848</v>
          </cell>
          <cell r="K10055">
            <v>2009</v>
          </cell>
          <cell r="L10055" t="str">
            <v>550</v>
          </cell>
        </row>
        <row r="10056">
          <cell r="J10056" t="str">
            <v>9789860193107</v>
          </cell>
          <cell r="K10056">
            <v>2009</v>
          </cell>
          <cell r="L10056" t="str">
            <v>575.33</v>
          </cell>
        </row>
        <row r="10057">
          <cell r="J10057" t="str">
            <v>1009801902</v>
          </cell>
          <cell r="K10057">
            <v>2009</v>
          </cell>
          <cell r="L10057" t="str">
            <v>544.6058</v>
          </cell>
        </row>
        <row r="10058">
          <cell r="J10058" t="str">
            <v>9789860193965</v>
          </cell>
          <cell r="K10058">
            <v>2009</v>
          </cell>
          <cell r="L10058" t="str">
            <v>556.84</v>
          </cell>
        </row>
        <row r="10059">
          <cell r="J10059" t="str">
            <v>1009801970</v>
          </cell>
          <cell r="K10059">
            <v>2009</v>
          </cell>
          <cell r="L10059" t="str">
            <v>573.556</v>
          </cell>
        </row>
        <row r="10060">
          <cell r="J10060" t="str">
            <v>1009801997</v>
          </cell>
          <cell r="K10060">
            <v>2009</v>
          </cell>
          <cell r="L10060" t="str">
            <v>541.83</v>
          </cell>
        </row>
        <row r="10061">
          <cell r="J10061" t="str">
            <v>9789572833148</v>
          </cell>
          <cell r="K10061">
            <v>2009</v>
          </cell>
          <cell r="L10061" t="str">
            <v>447.82036</v>
          </cell>
        </row>
        <row r="10062">
          <cell r="J10062" t="str">
            <v>9789862211380</v>
          </cell>
          <cell r="K10062">
            <v>2009</v>
          </cell>
          <cell r="L10062" t="str">
            <v>561.392</v>
          </cell>
        </row>
        <row r="10063">
          <cell r="J10063" t="str">
            <v>9789862211403</v>
          </cell>
          <cell r="K10063">
            <v>2009</v>
          </cell>
          <cell r="L10063" t="str">
            <v>811.1</v>
          </cell>
        </row>
        <row r="10064">
          <cell r="J10064" t="str">
            <v>9789862211410</v>
          </cell>
          <cell r="K10064">
            <v>2009</v>
          </cell>
          <cell r="L10064" t="str">
            <v>782.877</v>
          </cell>
        </row>
        <row r="10065">
          <cell r="J10065" t="str">
            <v>9789862211427</v>
          </cell>
          <cell r="K10065">
            <v>2009</v>
          </cell>
          <cell r="L10065" t="str">
            <v>857.7</v>
          </cell>
        </row>
        <row r="10066">
          <cell r="J10066" t="str">
            <v>9789862211458</v>
          </cell>
          <cell r="K10066">
            <v>2009</v>
          </cell>
          <cell r="L10066" t="str">
            <v>820</v>
          </cell>
        </row>
        <row r="10067">
          <cell r="J10067" t="str">
            <v>9789862211502</v>
          </cell>
          <cell r="K10067">
            <v>2009</v>
          </cell>
          <cell r="L10067" t="str">
            <v>898.92</v>
          </cell>
        </row>
        <row r="10068">
          <cell r="J10068" t="str">
            <v>9789862211540</v>
          </cell>
          <cell r="K10068">
            <v>2009</v>
          </cell>
          <cell r="L10068" t="str">
            <v>960</v>
          </cell>
        </row>
        <row r="10069">
          <cell r="J10069" t="str">
            <v>9789862211557</v>
          </cell>
          <cell r="K10069">
            <v>2009</v>
          </cell>
          <cell r="L10069" t="str">
            <v>802.38</v>
          </cell>
        </row>
        <row r="10070">
          <cell r="J10070" t="str">
            <v>9789862211571</v>
          </cell>
          <cell r="K10070">
            <v>2009</v>
          </cell>
          <cell r="L10070" t="str">
            <v>820.908</v>
          </cell>
        </row>
        <row r="10071">
          <cell r="J10071" t="str">
            <v>9789862211601</v>
          </cell>
          <cell r="K10071">
            <v>2009</v>
          </cell>
          <cell r="L10071" t="str">
            <v>820.908</v>
          </cell>
        </row>
        <row r="10072">
          <cell r="J10072" t="str">
            <v>9789862211649</v>
          </cell>
          <cell r="K10072">
            <v>2009</v>
          </cell>
          <cell r="L10072" t="str">
            <v>960</v>
          </cell>
        </row>
        <row r="10073">
          <cell r="J10073" t="str">
            <v>9789862211670</v>
          </cell>
          <cell r="K10073">
            <v>2009</v>
          </cell>
          <cell r="L10073" t="str">
            <v>812.02</v>
          </cell>
        </row>
        <row r="10074">
          <cell r="J10074" t="str">
            <v>9789862211724</v>
          </cell>
          <cell r="K10074">
            <v>2009</v>
          </cell>
          <cell r="L10074" t="str">
            <v>552.31</v>
          </cell>
        </row>
        <row r="10075">
          <cell r="J10075" t="str">
            <v>9789862211755</v>
          </cell>
          <cell r="K10075">
            <v>2009</v>
          </cell>
          <cell r="L10075" t="str">
            <v>855</v>
          </cell>
        </row>
        <row r="10076">
          <cell r="J10076" t="str">
            <v>9789862211786</v>
          </cell>
          <cell r="K10076">
            <v>2009</v>
          </cell>
          <cell r="L10076" t="str">
            <v>857.9</v>
          </cell>
        </row>
        <row r="10077">
          <cell r="J10077" t="str">
            <v>9789862211809</v>
          </cell>
          <cell r="K10077">
            <v>2009</v>
          </cell>
          <cell r="L10077" t="str">
            <v>783.3886</v>
          </cell>
        </row>
        <row r="10078">
          <cell r="J10078" t="str">
            <v>9789862211830</v>
          </cell>
          <cell r="K10078">
            <v>2009</v>
          </cell>
          <cell r="L10078" t="str">
            <v>855</v>
          </cell>
        </row>
        <row r="10079">
          <cell r="J10079" t="str">
            <v>9789862211892</v>
          </cell>
          <cell r="K10079">
            <v>2009</v>
          </cell>
          <cell r="L10079" t="str">
            <v>848.6</v>
          </cell>
        </row>
        <row r="10080">
          <cell r="J10080" t="str">
            <v>9789862211939</v>
          </cell>
          <cell r="K10080">
            <v>2009</v>
          </cell>
          <cell r="L10080" t="str">
            <v>576.33</v>
          </cell>
        </row>
        <row r="10081">
          <cell r="J10081" t="str">
            <v>9789862211953</v>
          </cell>
          <cell r="K10081">
            <v>2009</v>
          </cell>
          <cell r="L10081" t="str">
            <v>810</v>
          </cell>
        </row>
        <row r="10082">
          <cell r="J10082" t="str">
            <v>9789862211977</v>
          </cell>
          <cell r="K10082">
            <v>2009</v>
          </cell>
          <cell r="L10082" t="str">
            <v>863.487</v>
          </cell>
        </row>
        <row r="10083">
          <cell r="J10083" t="str">
            <v>9789866732324</v>
          </cell>
          <cell r="K10083">
            <v>2009</v>
          </cell>
          <cell r="L10083" t="str">
            <v>815</v>
          </cell>
        </row>
        <row r="10084">
          <cell r="J10084" t="str">
            <v>9789860218565</v>
          </cell>
          <cell r="K10084">
            <v>2009</v>
          </cell>
          <cell r="L10084" t="str">
            <v>442.2</v>
          </cell>
        </row>
        <row r="10085">
          <cell r="J10085" t="str">
            <v>9789860210934</v>
          </cell>
          <cell r="K10085">
            <v>2009</v>
          </cell>
          <cell r="L10085" t="str">
            <v>418.614</v>
          </cell>
        </row>
        <row r="10086">
          <cell r="J10086" t="str">
            <v>9789867025333</v>
          </cell>
          <cell r="K10086">
            <v>2009</v>
          </cell>
          <cell r="L10086" t="str">
            <v>805.1892</v>
          </cell>
        </row>
        <row r="10087">
          <cell r="J10087" t="str">
            <v>9789867025388</v>
          </cell>
          <cell r="K10087">
            <v>2009</v>
          </cell>
          <cell r="L10087" t="str">
            <v>805.1894</v>
          </cell>
        </row>
        <row r="10088">
          <cell r="J10088" t="str">
            <v>9789867025326</v>
          </cell>
          <cell r="K10088">
            <v>2009</v>
          </cell>
          <cell r="L10088" t="str">
            <v>805.1894</v>
          </cell>
        </row>
        <row r="10089">
          <cell r="J10089" t="str">
            <v>9789867025364</v>
          </cell>
          <cell r="K10089">
            <v>2009</v>
          </cell>
          <cell r="L10089" t="str">
            <v>805.1892</v>
          </cell>
        </row>
        <row r="10090">
          <cell r="J10090" t="str">
            <v>9789867025357</v>
          </cell>
          <cell r="K10090">
            <v>2009</v>
          </cell>
          <cell r="L10090" t="str">
            <v>805.1892</v>
          </cell>
        </row>
        <row r="10091">
          <cell r="J10091" t="str">
            <v>9789572061831</v>
          </cell>
          <cell r="K10091">
            <v>2009</v>
          </cell>
          <cell r="L10091" t="str">
            <v>937</v>
          </cell>
        </row>
        <row r="10092">
          <cell r="J10092" t="str">
            <v>9789868505766</v>
          </cell>
          <cell r="K10092">
            <v>2009</v>
          </cell>
          <cell r="L10092" t="str">
            <v>805.12</v>
          </cell>
        </row>
        <row r="10093">
          <cell r="J10093" t="str">
            <v>9789867438850</v>
          </cell>
          <cell r="K10093">
            <v>2009</v>
          </cell>
          <cell r="L10093" t="str">
            <v>803.7988</v>
          </cell>
        </row>
        <row r="10094">
          <cell r="J10094" t="str">
            <v>9789867438928</v>
          </cell>
          <cell r="K10094">
            <v>2009</v>
          </cell>
          <cell r="L10094" t="str">
            <v>803.9112</v>
          </cell>
        </row>
        <row r="10095">
          <cell r="J10095" t="str">
            <v>9789867438935</v>
          </cell>
          <cell r="K10095">
            <v>2009</v>
          </cell>
          <cell r="L10095" t="str">
            <v>803.75</v>
          </cell>
        </row>
        <row r="10096">
          <cell r="J10096" t="str">
            <v>9789867438942</v>
          </cell>
          <cell r="K10096">
            <v>2009</v>
          </cell>
          <cell r="L10096" t="str">
            <v>803.28</v>
          </cell>
        </row>
        <row r="10097">
          <cell r="J10097" t="str">
            <v>9789867438973</v>
          </cell>
          <cell r="K10097">
            <v>2009</v>
          </cell>
          <cell r="L10097" t="str">
            <v>803.792</v>
          </cell>
        </row>
        <row r="10098">
          <cell r="J10098" t="str">
            <v>9789867438966</v>
          </cell>
          <cell r="K10098">
            <v>2009</v>
          </cell>
          <cell r="L10098" t="str">
            <v>802.86</v>
          </cell>
        </row>
        <row r="10099">
          <cell r="J10099" t="str">
            <v>9789866371035</v>
          </cell>
          <cell r="K10099">
            <v>2009</v>
          </cell>
          <cell r="L10099" t="str">
            <v>803.38</v>
          </cell>
        </row>
        <row r="10100">
          <cell r="J10100" t="str">
            <v>9789866371059</v>
          </cell>
          <cell r="K10100">
            <v>2009</v>
          </cell>
          <cell r="L10100" t="str">
            <v>802.52338</v>
          </cell>
        </row>
        <row r="10101">
          <cell r="J10101" t="str">
            <v>9789867438980</v>
          </cell>
          <cell r="K10101">
            <v>2009</v>
          </cell>
          <cell r="L10101" t="str">
            <v>804.588</v>
          </cell>
        </row>
        <row r="10102">
          <cell r="J10102" t="str">
            <v>9789866371073</v>
          </cell>
          <cell r="K10102">
            <v>2009</v>
          </cell>
          <cell r="L10102" t="str">
            <v>803.24</v>
          </cell>
        </row>
        <row r="10103">
          <cell r="J10103" t="str">
            <v>9789866372001</v>
          </cell>
          <cell r="K10103">
            <v>2009</v>
          </cell>
          <cell r="L10103" t="str">
            <v>523.313</v>
          </cell>
        </row>
        <row r="10104">
          <cell r="J10104" t="str">
            <v>9789867999986</v>
          </cell>
          <cell r="K10104">
            <v>2009</v>
          </cell>
          <cell r="L10104" t="str">
            <v>523.311</v>
          </cell>
        </row>
        <row r="10105">
          <cell r="J10105" t="str">
            <v>9789571514291</v>
          </cell>
          <cell r="K10105">
            <v>2009</v>
          </cell>
          <cell r="L10105" t="str">
            <v>112.07</v>
          </cell>
        </row>
        <row r="10106">
          <cell r="J10106" t="str">
            <v>9789571514246</v>
          </cell>
          <cell r="K10106">
            <v>2009</v>
          </cell>
          <cell r="L10106" t="str">
            <v>815.9</v>
          </cell>
        </row>
        <row r="10107">
          <cell r="J10107" t="str">
            <v>9789574790395</v>
          </cell>
          <cell r="K10107">
            <v>2009</v>
          </cell>
          <cell r="L10107" t="str">
            <v>023.41</v>
          </cell>
        </row>
        <row r="10108">
          <cell r="J10108" t="str">
            <v>9789574790401</v>
          </cell>
          <cell r="K10108">
            <v>2009</v>
          </cell>
          <cell r="L10108" t="str">
            <v>020</v>
          </cell>
        </row>
        <row r="10109">
          <cell r="J10109" t="str">
            <v>9789860191561</v>
          </cell>
          <cell r="K10109">
            <v>2009</v>
          </cell>
          <cell r="L10109" t="str">
            <v>434.11107</v>
          </cell>
        </row>
        <row r="10110">
          <cell r="J10110" t="str">
            <v>9789867266798</v>
          </cell>
          <cell r="K10110">
            <v>2009</v>
          </cell>
          <cell r="L10110" t="str">
            <v>428.3</v>
          </cell>
        </row>
        <row r="10111">
          <cell r="J10111" t="str">
            <v>9789868471573</v>
          </cell>
          <cell r="K10111">
            <v>2009</v>
          </cell>
          <cell r="L10111" t="str">
            <v>427.38</v>
          </cell>
        </row>
        <row r="10112">
          <cell r="J10112" t="str">
            <v>9789867266828</v>
          </cell>
          <cell r="K10112">
            <v>2009</v>
          </cell>
          <cell r="L10112" t="str">
            <v>427.16</v>
          </cell>
        </row>
        <row r="10113">
          <cell r="J10113" t="str">
            <v>9789867266781</v>
          </cell>
          <cell r="K10113">
            <v>2009</v>
          </cell>
          <cell r="L10113" t="str">
            <v>427.1</v>
          </cell>
        </row>
        <row r="10114">
          <cell r="J10114" t="str">
            <v>9789868471559</v>
          </cell>
          <cell r="K10114">
            <v>2009</v>
          </cell>
          <cell r="L10114" t="str">
            <v>427.1382</v>
          </cell>
        </row>
        <row r="10115">
          <cell r="J10115" t="str">
            <v>9789867266866</v>
          </cell>
          <cell r="K10115">
            <v>2009</v>
          </cell>
          <cell r="L10115" t="str">
            <v>427.11</v>
          </cell>
        </row>
        <row r="10116">
          <cell r="J10116" t="str">
            <v>9789867266811</v>
          </cell>
          <cell r="K10116">
            <v>2009</v>
          </cell>
          <cell r="L10116" t="str">
            <v>427.1</v>
          </cell>
        </row>
        <row r="10117">
          <cell r="J10117" t="str">
            <v>9789867266880</v>
          </cell>
          <cell r="K10117">
            <v>2009</v>
          </cell>
          <cell r="L10117" t="str">
            <v>427.31</v>
          </cell>
        </row>
        <row r="10118">
          <cell r="J10118" t="str">
            <v>9789868555235</v>
          </cell>
          <cell r="K10118">
            <v>2009</v>
          </cell>
          <cell r="L10118" t="str">
            <v>418.91</v>
          </cell>
        </row>
        <row r="10119">
          <cell r="J10119" t="str">
            <v>9789868555242</v>
          </cell>
          <cell r="K10119">
            <v>2009</v>
          </cell>
          <cell r="L10119" t="str">
            <v>427.1</v>
          </cell>
        </row>
        <row r="10120">
          <cell r="J10120" t="str">
            <v>9789868555211</v>
          </cell>
          <cell r="K10120">
            <v>2009</v>
          </cell>
          <cell r="L10120" t="str">
            <v>427.1383</v>
          </cell>
        </row>
        <row r="10121">
          <cell r="J10121" t="str">
            <v>9789867266736</v>
          </cell>
          <cell r="K10121">
            <v>2009</v>
          </cell>
          <cell r="L10121" t="str">
            <v>428.3</v>
          </cell>
        </row>
        <row r="10122">
          <cell r="J10122" t="str">
            <v>9789579411684</v>
          </cell>
          <cell r="K10122">
            <v>2009</v>
          </cell>
          <cell r="L10122" t="str">
            <v>413.3</v>
          </cell>
        </row>
        <row r="10123">
          <cell r="J10123" t="str">
            <v>9789867577597</v>
          </cell>
          <cell r="K10123">
            <v>2009</v>
          </cell>
          <cell r="L10123" t="str">
            <v>415.9341</v>
          </cell>
        </row>
        <row r="10124">
          <cell r="J10124" t="str">
            <v>9789866436000</v>
          </cell>
          <cell r="K10124">
            <v>2009</v>
          </cell>
          <cell r="L10124" t="str">
            <v>417.8</v>
          </cell>
        </row>
        <row r="10125">
          <cell r="J10125" t="str">
            <v>9789866436017</v>
          </cell>
          <cell r="K10125">
            <v>2009</v>
          </cell>
          <cell r="L10125" t="str">
            <v>415.271</v>
          </cell>
        </row>
        <row r="10126">
          <cell r="J10126" t="str">
            <v>9789866436062</v>
          </cell>
          <cell r="K10126">
            <v>2009</v>
          </cell>
          <cell r="L10126" t="str">
            <v>690</v>
          </cell>
        </row>
        <row r="10127">
          <cell r="J10127" t="str">
            <v>9789868369092</v>
          </cell>
          <cell r="K10127">
            <v>2009</v>
          </cell>
          <cell r="L10127" t="str">
            <v>177.2</v>
          </cell>
        </row>
        <row r="10128">
          <cell r="J10128" t="str">
            <v>9789866436048</v>
          </cell>
          <cell r="K10128">
            <v>2009</v>
          </cell>
          <cell r="L10128" t="str">
            <v>415.1</v>
          </cell>
        </row>
        <row r="10129">
          <cell r="J10129" t="str">
            <v>9789866436031</v>
          </cell>
          <cell r="K10129">
            <v>2009</v>
          </cell>
          <cell r="L10129" t="str">
            <v>226.65</v>
          </cell>
        </row>
        <row r="10130">
          <cell r="J10130" t="str">
            <v>9789866436024</v>
          </cell>
          <cell r="K10130">
            <v>2009</v>
          </cell>
          <cell r="L10130" t="str">
            <v>192.1</v>
          </cell>
        </row>
        <row r="10131">
          <cell r="J10131" t="str">
            <v>9789866436079</v>
          </cell>
          <cell r="K10131">
            <v>2009</v>
          </cell>
          <cell r="L10131" t="str">
            <v>241</v>
          </cell>
        </row>
        <row r="10132">
          <cell r="J10132" t="str">
            <v>9789866436055</v>
          </cell>
          <cell r="K10132">
            <v>2009</v>
          </cell>
          <cell r="L10132" t="str">
            <v>175.9</v>
          </cell>
        </row>
        <row r="10133">
          <cell r="J10133" t="str">
            <v>9789575984496</v>
          </cell>
          <cell r="K10133">
            <v>2009</v>
          </cell>
          <cell r="L10133" t="str">
            <v>226.65</v>
          </cell>
        </row>
        <row r="10134">
          <cell r="J10134" t="str">
            <v>9789575984502</v>
          </cell>
          <cell r="K10134">
            <v>2009</v>
          </cell>
          <cell r="L10134" t="str">
            <v>225.87</v>
          </cell>
        </row>
        <row r="10135">
          <cell r="J10135" t="str">
            <v>9789575984762</v>
          </cell>
          <cell r="K10135">
            <v>2009</v>
          </cell>
          <cell r="L10135" t="str">
            <v>225.87</v>
          </cell>
        </row>
        <row r="10136">
          <cell r="J10136" t="str">
            <v>9789575984830</v>
          </cell>
          <cell r="K10136">
            <v>2009</v>
          </cell>
          <cell r="L10136" t="str">
            <v>225.87</v>
          </cell>
        </row>
        <row r="10137">
          <cell r="J10137" t="str">
            <v>9789575984656</v>
          </cell>
          <cell r="K10137">
            <v>2009</v>
          </cell>
          <cell r="L10137" t="str">
            <v>220.933</v>
          </cell>
        </row>
        <row r="10138">
          <cell r="J10138" t="str">
            <v>9789575984533</v>
          </cell>
          <cell r="K10138">
            <v>2009</v>
          </cell>
          <cell r="L10138" t="str">
            <v>226.42</v>
          </cell>
        </row>
        <row r="10139">
          <cell r="J10139" t="str">
            <v>9789575984625</v>
          </cell>
          <cell r="K10139">
            <v>2009</v>
          </cell>
          <cell r="L10139" t="str">
            <v>220.13</v>
          </cell>
        </row>
        <row r="10140">
          <cell r="J10140" t="str">
            <v>9789575984816</v>
          </cell>
          <cell r="K10140">
            <v>2009</v>
          </cell>
          <cell r="L10140" t="str">
            <v>221.22</v>
          </cell>
        </row>
        <row r="10141">
          <cell r="J10141" t="str">
            <v>9789575984526</v>
          </cell>
          <cell r="K10141">
            <v>2009</v>
          </cell>
          <cell r="L10141" t="str">
            <v>226.65</v>
          </cell>
        </row>
        <row r="10142">
          <cell r="J10142" t="str">
            <v>9789575984731</v>
          </cell>
          <cell r="K10142">
            <v>2009</v>
          </cell>
          <cell r="L10142" t="str">
            <v>226.65</v>
          </cell>
        </row>
        <row r="10143">
          <cell r="J10143" t="str">
            <v>9789575984519</v>
          </cell>
          <cell r="K10143">
            <v>2009</v>
          </cell>
          <cell r="L10143" t="str">
            <v>224.517</v>
          </cell>
        </row>
        <row r="10144">
          <cell r="J10144" t="str">
            <v>9789575984618</v>
          </cell>
          <cell r="K10144">
            <v>2009</v>
          </cell>
          <cell r="L10144" t="str">
            <v>857.7</v>
          </cell>
        </row>
        <row r="10145">
          <cell r="J10145" t="str">
            <v>9789575984748</v>
          </cell>
          <cell r="K10145">
            <v>2009</v>
          </cell>
          <cell r="L10145" t="str">
            <v>224.515</v>
          </cell>
        </row>
        <row r="10146">
          <cell r="J10146" t="str">
            <v>9789575984755</v>
          </cell>
          <cell r="K10146">
            <v>2009</v>
          </cell>
          <cell r="L10146" t="str">
            <v>224.515</v>
          </cell>
        </row>
        <row r="10147">
          <cell r="J10147" t="str">
            <v>9789575984861</v>
          </cell>
          <cell r="K10147">
            <v>2009</v>
          </cell>
          <cell r="L10147" t="str">
            <v>224.515</v>
          </cell>
        </row>
        <row r="10148">
          <cell r="J10148" t="str">
            <v>9789575984878</v>
          </cell>
          <cell r="K10148">
            <v>2009</v>
          </cell>
          <cell r="L10148" t="str">
            <v>224.515</v>
          </cell>
        </row>
        <row r="10149">
          <cell r="J10149" t="str">
            <v>9575981421</v>
          </cell>
          <cell r="K10149">
            <v>2009</v>
          </cell>
          <cell r="L10149" t="str">
            <v>218.1</v>
          </cell>
        </row>
        <row r="10150">
          <cell r="J10150" t="str">
            <v>9575981073</v>
          </cell>
          <cell r="K10150">
            <v>2009</v>
          </cell>
          <cell r="L10150" t="str">
            <v>228.206</v>
          </cell>
        </row>
        <row r="10151">
          <cell r="J10151" t="str">
            <v>9789575984557</v>
          </cell>
          <cell r="K10151">
            <v>2009</v>
          </cell>
          <cell r="L10151" t="str">
            <v>220.3</v>
          </cell>
        </row>
        <row r="10152">
          <cell r="J10152" t="str">
            <v>9789575984885</v>
          </cell>
          <cell r="K10152">
            <v>2009</v>
          </cell>
          <cell r="L10152" t="str">
            <v>859.9</v>
          </cell>
        </row>
        <row r="10153">
          <cell r="J10153" t="str">
            <v>9789575984786</v>
          </cell>
          <cell r="K10153">
            <v>2009</v>
          </cell>
          <cell r="L10153" t="str">
            <v>859.9</v>
          </cell>
        </row>
        <row r="10154">
          <cell r="J10154" t="str">
            <v>9789575984793</v>
          </cell>
          <cell r="K10154">
            <v>2009</v>
          </cell>
          <cell r="L10154" t="str">
            <v>523.24</v>
          </cell>
        </row>
        <row r="10155">
          <cell r="J10155" t="str">
            <v>9789575984779</v>
          </cell>
          <cell r="K10155">
            <v>2009</v>
          </cell>
          <cell r="L10155" t="str">
            <v>523.24</v>
          </cell>
        </row>
        <row r="10156">
          <cell r="J10156" t="str">
            <v>9789575984809</v>
          </cell>
          <cell r="K10156">
            <v>2009</v>
          </cell>
          <cell r="L10156" t="str">
            <v>225.72</v>
          </cell>
        </row>
        <row r="10157">
          <cell r="J10157" t="str">
            <v>9789575984601</v>
          </cell>
          <cell r="K10157">
            <v>2009</v>
          </cell>
          <cell r="L10157" t="str">
            <v>224.515</v>
          </cell>
        </row>
        <row r="10158">
          <cell r="J10158" t="str">
            <v>9789575984922</v>
          </cell>
          <cell r="K10158">
            <v>2009</v>
          </cell>
          <cell r="L10158" t="str">
            <v>229.36</v>
          </cell>
        </row>
        <row r="10159">
          <cell r="J10159" t="str">
            <v>9789866544224</v>
          </cell>
          <cell r="K10159">
            <v>2009</v>
          </cell>
          <cell r="L10159" t="str">
            <v>859.6</v>
          </cell>
        </row>
        <row r="10160">
          <cell r="J10160" t="str">
            <v>9789866544248</v>
          </cell>
          <cell r="K10160">
            <v>2009</v>
          </cell>
          <cell r="L10160" t="str">
            <v>859.6</v>
          </cell>
        </row>
        <row r="10161">
          <cell r="J10161" t="str">
            <v>9789866544231</v>
          </cell>
          <cell r="K10161">
            <v>2009</v>
          </cell>
          <cell r="L10161" t="str">
            <v>859.6</v>
          </cell>
        </row>
        <row r="10162">
          <cell r="J10162" t="str">
            <v>9789868260511</v>
          </cell>
          <cell r="K10162">
            <v>2009</v>
          </cell>
          <cell r="L10162" t="str">
            <v>554.89023</v>
          </cell>
        </row>
        <row r="10163">
          <cell r="J10163" t="str">
            <v>9789578418424</v>
          </cell>
          <cell r="K10163">
            <v>2009</v>
          </cell>
          <cell r="L10163" t="str">
            <v>293.1</v>
          </cell>
        </row>
        <row r="10164">
          <cell r="J10164" t="str">
            <v>9789866453335</v>
          </cell>
          <cell r="K10164">
            <v>2009</v>
          </cell>
          <cell r="L10164" t="str">
            <v>733.69</v>
          </cell>
        </row>
        <row r="10165">
          <cell r="J10165" t="str">
            <v>9789866820977</v>
          </cell>
          <cell r="K10165">
            <v>2009</v>
          </cell>
          <cell r="L10165" t="str">
            <v>323.9</v>
          </cell>
        </row>
        <row r="10166">
          <cell r="J10166" t="str">
            <v>9789866453014</v>
          </cell>
          <cell r="K10166">
            <v>2009</v>
          </cell>
          <cell r="L10166" t="str">
            <v>216.9</v>
          </cell>
        </row>
        <row r="10167">
          <cell r="J10167" t="str">
            <v>9789866378027</v>
          </cell>
          <cell r="K10167">
            <v>2009</v>
          </cell>
          <cell r="L10167" t="str">
            <v>563.53</v>
          </cell>
        </row>
        <row r="10168">
          <cell r="J10168" t="str">
            <v>9789868451056</v>
          </cell>
          <cell r="K10168">
            <v>2009</v>
          </cell>
          <cell r="L10168" t="str">
            <v>857</v>
          </cell>
        </row>
        <row r="10169">
          <cell r="J10169" t="str">
            <v>9789868568402</v>
          </cell>
          <cell r="K10169">
            <v>2009</v>
          </cell>
          <cell r="L10169" t="str">
            <v>857.7</v>
          </cell>
        </row>
        <row r="10170">
          <cell r="J10170" t="str">
            <v>9789868451063</v>
          </cell>
          <cell r="K10170">
            <v>2009</v>
          </cell>
          <cell r="L10170" t="str">
            <v>292.22</v>
          </cell>
        </row>
        <row r="10171">
          <cell r="J10171" t="str">
            <v>9789868451087</v>
          </cell>
          <cell r="K10171">
            <v>2009</v>
          </cell>
          <cell r="L10171" t="str">
            <v>411.1</v>
          </cell>
        </row>
        <row r="10172">
          <cell r="J10172" t="str">
            <v>9789868451049</v>
          </cell>
          <cell r="K10172">
            <v>2009</v>
          </cell>
          <cell r="L10172" t="str">
            <v>783.3886</v>
          </cell>
        </row>
        <row r="10173">
          <cell r="J10173" t="str">
            <v>9789868451070</v>
          </cell>
          <cell r="K10173">
            <v>2009</v>
          </cell>
          <cell r="L10173" t="str">
            <v>857.63</v>
          </cell>
        </row>
        <row r="10174">
          <cell r="J10174" t="str">
            <v>9789868451094</v>
          </cell>
          <cell r="K10174">
            <v>2009</v>
          </cell>
          <cell r="L10174" t="str">
            <v>857.63</v>
          </cell>
        </row>
        <row r="10175">
          <cell r="J10175" t="str">
            <v>9789881816989</v>
          </cell>
          <cell r="K10175">
            <v>2009</v>
          </cell>
          <cell r="L10175" t="str">
            <v>848.7</v>
          </cell>
        </row>
        <row r="10176">
          <cell r="J10176" t="str">
            <v>9789881816955</v>
          </cell>
          <cell r="K10176">
            <v>2009</v>
          </cell>
          <cell r="L10176" t="str">
            <v>857.63</v>
          </cell>
        </row>
        <row r="10177">
          <cell r="J10177" t="str">
            <v>9789881878137</v>
          </cell>
          <cell r="K10177">
            <v>2009</v>
          </cell>
          <cell r="L10177" t="str">
            <v>848.7</v>
          </cell>
        </row>
        <row r="10178">
          <cell r="J10178" t="str">
            <v>9789867599308</v>
          </cell>
          <cell r="K10178">
            <v>2009</v>
          </cell>
          <cell r="L10178" t="str">
            <v>851.486</v>
          </cell>
        </row>
        <row r="10179">
          <cell r="J10179" t="str">
            <v>9789867599346</v>
          </cell>
          <cell r="K10179">
            <v>2009</v>
          </cell>
          <cell r="L10179" t="str">
            <v>547.4</v>
          </cell>
        </row>
        <row r="10180">
          <cell r="J10180" t="str">
            <v>9789867599339</v>
          </cell>
          <cell r="K10180">
            <v>2009</v>
          </cell>
          <cell r="L10180" t="str">
            <v>548.121</v>
          </cell>
        </row>
        <row r="10181">
          <cell r="J10181" t="str">
            <v>9789868332751</v>
          </cell>
          <cell r="K10181">
            <v>2009</v>
          </cell>
          <cell r="L10181" t="str">
            <v>947.41</v>
          </cell>
        </row>
        <row r="10182">
          <cell r="J10182" t="str">
            <v>9789868332775</v>
          </cell>
          <cell r="K10182">
            <v>2009</v>
          </cell>
          <cell r="L10182" t="str">
            <v>918.1</v>
          </cell>
        </row>
        <row r="10183">
          <cell r="J10183" t="str">
            <v>9789868332768</v>
          </cell>
          <cell r="K10183">
            <v>2009</v>
          </cell>
          <cell r="L10183" t="str">
            <v>854.6</v>
          </cell>
        </row>
        <row r="10184">
          <cell r="J10184" t="str">
            <v>9789868332782</v>
          </cell>
          <cell r="K10184">
            <v>2009</v>
          </cell>
          <cell r="L10184" t="str">
            <v>854.6</v>
          </cell>
        </row>
        <row r="10185">
          <cell r="J10185" t="str">
            <v>9789866476860</v>
          </cell>
          <cell r="K10185">
            <v>2009</v>
          </cell>
          <cell r="L10185" t="str">
            <v>859.6</v>
          </cell>
        </row>
        <row r="10186">
          <cell r="J10186" t="str">
            <v>9789866476846</v>
          </cell>
          <cell r="K10186">
            <v>2009</v>
          </cell>
          <cell r="L10186" t="str">
            <v>859.6</v>
          </cell>
        </row>
        <row r="10187">
          <cell r="J10187" t="str">
            <v>9789866476853</v>
          </cell>
          <cell r="K10187">
            <v>2009</v>
          </cell>
          <cell r="L10187" t="str">
            <v>859.6</v>
          </cell>
        </row>
        <row r="10188">
          <cell r="J10188" t="str">
            <v>9789866476730</v>
          </cell>
          <cell r="K10188">
            <v>2009</v>
          </cell>
          <cell r="L10188" t="str">
            <v>859.6</v>
          </cell>
        </row>
        <row r="10189">
          <cell r="J10189" t="str">
            <v>9789862230800</v>
          </cell>
          <cell r="K10189">
            <v>2009</v>
          </cell>
          <cell r="L10189" t="str">
            <v>523.313</v>
          </cell>
        </row>
        <row r="10190">
          <cell r="J10190" t="str">
            <v>978999373116</v>
          </cell>
          <cell r="K10190">
            <v>2009</v>
          </cell>
          <cell r="L10190" t="str">
            <v>028.07</v>
          </cell>
        </row>
        <row r="10191">
          <cell r="J10191" t="str">
            <v>9789868295537</v>
          </cell>
          <cell r="K10191">
            <v>2009</v>
          </cell>
          <cell r="L10191" t="str">
            <v>434.251</v>
          </cell>
        </row>
        <row r="10192">
          <cell r="J10192" t="str">
            <v>9789868295551</v>
          </cell>
          <cell r="K10192">
            <v>2009</v>
          </cell>
          <cell r="L10192" t="str">
            <v>440.981</v>
          </cell>
        </row>
        <row r="10193">
          <cell r="J10193" t="str">
            <v>9789868295544</v>
          </cell>
          <cell r="K10193">
            <v>2009</v>
          </cell>
          <cell r="L10193" t="str">
            <v>481.5</v>
          </cell>
        </row>
        <row r="10194">
          <cell r="J10194" t="str">
            <v>9789572164679</v>
          </cell>
          <cell r="K10194">
            <v>2009</v>
          </cell>
          <cell r="L10194" t="str">
            <v>447.2</v>
          </cell>
        </row>
        <row r="10195">
          <cell r="J10195" t="str">
            <v>9572145649</v>
          </cell>
          <cell r="K10195">
            <v>2009</v>
          </cell>
          <cell r="L10195" t="str">
            <v>448.9</v>
          </cell>
        </row>
        <row r="10196">
          <cell r="J10196" t="str">
            <v>9789572170809</v>
          </cell>
          <cell r="K10196">
            <v>2009</v>
          </cell>
          <cell r="L10196" t="str">
            <v>176.4</v>
          </cell>
        </row>
        <row r="10197">
          <cell r="J10197" t="str">
            <v>9789572167922</v>
          </cell>
          <cell r="K10197">
            <v>2009</v>
          </cell>
          <cell r="L10197" t="str">
            <v>411.1</v>
          </cell>
        </row>
        <row r="10198">
          <cell r="J10198" t="str">
            <v>9789572169322</v>
          </cell>
          <cell r="K10198">
            <v>2009</v>
          </cell>
          <cell r="L10198" t="str">
            <v>314.79022</v>
          </cell>
        </row>
        <row r="10199">
          <cell r="J10199" t="str">
            <v>9789866588259</v>
          </cell>
          <cell r="K10199">
            <v>2009</v>
          </cell>
          <cell r="L10199" t="str">
            <v>859.9</v>
          </cell>
        </row>
        <row r="10200">
          <cell r="J10200" t="str">
            <v>9789866588280</v>
          </cell>
          <cell r="K10200">
            <v>2009</v>
          </cell>
          <cell r="L10200" t="str">
            <v>859.9</v>
          </cell>
        </row>
        <row r="10201">
          <cell r="J10201" t="str">
            <v>9789866588242</v>
          </cell>
          <cell r="K10201">
            <v>2009</v>
          </cell>
          <cell r="L10201" t="str">
            <v>859.9</v>
          </cell>
        </row>
        <row r="10202">
          <cell r="J10202" t="str">
            <v>9789866588235</v>
          </cell>
          <cell r="K10202">
            <v>2009</v>
          </cell>
          <cell r="L10202" t="str">
            <v>859.9</v>
          </cell>
        </row>
        <row r="10203">
          <cell r="J10203" t="str">
            <v>9789866588266</v>
          </cell>
          <cell r="K10203">
            <v>2009</v>
          </cell>
          <cell r="L10203" t="str">
            <v>859.9</v>
          </cell>
        </row>
        <row r="10204">
          <cell r="J10204" t="str">
            <v>9789866588273</v>
          </cell>
          <cell r="K10204">
            <v>2009</v>
          </cell>
          <cell r="L10204" t="str">
            <v>859.9</v>
          </cell>
        </row>
        <row r="10205">
          <cell r="J10205" t="str">
            <v>9789866588327</v>
          </cell>
          <cell r="K10205">
            <v>2009</v>
          </cell>
          <cell r="L10205" t="str">
            <v>873.59</v>
          </cell>
        </row>
        <row r="10206">
          <cell r="J10206" t="str">
            <v>9789866588334</v>
          </cell>
          <cell r="K10206">
            <v>2009</v>
          </cell>
          <cell r="L10206" t="str">
            <v>873.59</v>
          </cell>
        </row>
        <row r="10207">
          <cell r="J10207" t="str">
            <v>9789866588341</v>
          </cell>
          <cell r="K10207">
            <v>2009</v>
          </cell>
          <cell r="L10207" t="str">
            <v>873.59</v>
          </cell>
        </row>
        <row r="10208">
          <cell r="J10208" t="str">
            <v>9789866588303</v>
          </cell>
          <cell r="K10208">
            <v>2009</v>
          </cell>
          <cell r="L10208" t="str">
            <v>873.59</v>
          </cell>
        </row>
        <row r="10209">
          <cell r="J10209" t="str">
            <v>9789866588310</v>
          </cell>
          <cell r="K10209">
            <v>2009</v>
          </cell>
          <cell r="L10209" t="str">
            <v>873.59</v>
          </cell>
        </row>
        <row r="10210">
          <cell r="J10210" t="str">
            <v>9789866588297</v>
          </cell>
          <cell r="K10210">
            <v>2009</v>
          </cell>
          <cell r="L10210" t="str">
            <v>873.59</v>
          </cell>
        </row>
        <row r="10211">
          <cell r="J10211" t="str">
            <v>9789866588365</v>
          </cell>
          <cell r="K10211">
            <v>2009</v>
          </cell>
          <cell r="L10211" t="str">
            <v>862.59</v>
          </cell>
        </row>
        <row r="10212">
          <cell r="J10212" t="str">
            <v>9789866588389</v>
          </cell>
          <cell r="K10212">
            <v>2009</v>
          </cell>
          <cell r="L10212" t="str">
            <v>862.59</v>
          </cell>
        </row>
        <row r="10213">
          <cell r="J10213" t="str">
            <v>9789866588372</v>
          </cell>
          <cell r="K10213">
            <v>2009</v>
          </cell>
          <cell r="L10213" t="str">
            <v>862.59</v>
          </cell>
        </row>
        <row r="10214">
          <cell r="J10214" t="str">
            <v>9789578189201</v>
          </cell>
          <cell r="K10214">
            <v>2009</v>
          </cell>
          <cell r="L10214" t="str">
            <v>992.2</v>
          </cell>
        </row>
        <row r="10215">
          <cell r="J10215" t="str">
            <v>9789866771729</v>
          </cell>
          <cell r="K10215">
            <v>2009</v>
          </cell>
          <cell r="L10215" t="str">
            <v>426</v>
          </cell>
        </row>
        <row r="10216">
          <cell r="J10216" t="str">
            <v>9789866771590</v>
          </cell>
          <cell r="K10216">
            <v>2009</v>
          </cell>
          <cell r="L10216" t="str">
            <v>411</v>
          </cell>
        </row>
        <row r="10217">
          <cell r="J10217" t="str">
            <v>9789866771767</v>
          </cell>
          <cell r="K10217">
            <v>2009</v>
          </cell>
          <cell r="L10217" t="str">
            <v>411</v>
          </cell>
        </row>
        <row r="10218">
          <cell r="J10218" t="str">
            <v>9789866487033</v>
          </cell>
          <cell r="K10218">
            <v>2009</v>
          </cell>
          <cell r="L10218" t="str">
            <v>423.55</v>
          </cell>
        </row>
        <row r="10219">
          <cell r="J10219" t="str">
            <v>9789866771712</v>
          </cell>
          <cell r="K10219">
            <v>2009</v>
          </cell>
          <cell r="L10219" t="str">
            <v>425.6</v>
          </cell>
        </row>
        <row r="10220">
          <cell r="J10220" t="str">
            <v>9789866365089</v>
          </cell>
          <cell r="K10220">
            <v>2009</v>
          </cell>
          <cell r="L10220" t="str">
            <v>420</v>
          </cell>
        </row>
        <row r="10221">
          <cell r="J10221" t="str">
            <v>9789866771828</v>
          </cell>
          <cell r="K10221">
            <v>2009</v>
          </cell>
          <cell r="L10221" t="str">
            <v>420</v>
          </cell>
        </row>
        <row r="10222">
          <cell r="J10222" t="str">
            <v>9789866771781_1</v>
          </cell>
          <cell r="K10222">
            <v>2009</v>
          </cell>
          <cell r="L10222" t="str">
            <v>420</v>
          </cell>
        </row>
        <row r="10223">
          <cell r="J10223" t="str">
            <v>9789866771743</v>
          </cell>
          <cell r="K10223">
            <v>2009</v>
          </cell>
          <cell r="L10223" t="str">
            <v>420</v>
          </cell>
        </row>
        <row r="10224">
          <cell r="J10224" t="str">
            <v>9789866771941</v>
          </cell>
          <cell r="K10224">
            <v>2009</v>
          </cell>
          <cell r="L10224" t="str">
            <v>420</v>
          </cell>
        </row>
        <row r="10225">
          <cell r="J10225" t="str">
            <v>4711481752895</v>
          </cell>
          <cell r="K10225">
            <v>2009</v>
          </cell>
          <cell r="L10225" t="str">
            <v>410</v>
          </cell>
        </row>
        <row r="10226">
          <cell r="J10226" t="str">
            <v>9789866771866</v>
          </cell>
          <cell r="K10226">
            <v>2009</v>
          </cell>
          <cell r="L10226" t="str">
            <v>410</v>
          </cell>
        </row>
        <row r="10227">
          <cell r="J10227" t="str">
            <v>9789866365041</v>
          </cell>
          <cell r="K10227">
            <v>2009</v>
          </cell>
          <cell r="L10227" t="str">
            <v>410</v>
          </cell>
        </row>
        <row r="10228">
          <cell r="J10228" t="str">
            <v>9789866365096</v>
          </cell>
          <cell r="K10228">
            <v>2009</v>
          </cell>
          <cell r="L10228" t="str">
            <v>410</v>
          </cell>
        </row>
        <row r="10229">
          <cell r="J10229" t="str">
            <v>9789866771965_1</v>
          </cell>
          <cell r="K10229">
            <v>2009</v>
          </cell>
          <cell r="L10229" t="str">
            <v>410</v>
          </cell>
        </row>
        <row r="10230">
          <cell r="J10230" t="str">
            <v>9789866365140</v>
          </cell>
          <cell r="K10230">
            <v>2009</v>
          </cell>
          <cell r="L10230" t="str">
            <v>410</v>
          </cell>
        </row>
        <row r="10231">
          <cell r="J10231" t="str">
            <v>9789866771781_2</v>
          </cell>
          <cell r="K10231">
            <v>2009</v>
          </cell>
          <cell r="L10231" t="str">
            <v>410</v>
          </cell>
        </row>
        <row r="10232">
          <cell r="J10232" t="str">
            <v>9789866771842</v>
          </cell>
          <cell r="K10232">
            <v>2009</v>
          </cell>
          <cell r="L10232" t="str">
            <v>410</v>
          </cell>
        </row>
        <row r="10233">
          <cell r="J10233" t="str">
            <v>9789866771705</v>
          </cell>
          <cell r="K10233">
            <v>2009</v>
          </cell>
          <cell r="L10233" t="str">
            <v>425</v>
          </cell>
        </row>
        <row r="10234">
          <cell r="J10234" t="str">
            <v>9789866771897</v>
          </cell>
          <cell r="K10234">
            <v>2009</v>
          </cell>
          <cell r="L10234" t="str">
            <v>427</v>
          </cell>
        </row>
        <row r="10235">
          <cell r="J10235" t="str">
            <v>9789866771699</v>
          </cell>
          <cell r="K10235">
            <v>2009</v>
          </cell>
          <cell r="L10235" t="str">
            <v>427</v>
          </cell>
        </row>
        <row r="10236">
          <cell r="J10236" t="str">
            <v>4711481754127</v>
          </cell>
          <cell r="K10236">
            <v>2009</v>
          </cell>
          <cell r="L10236" t="str">
            <v>420</v>
          </cell>
        </row>
        <row r="10237">
          <cell r="J10237" t="str">
            <v>9789866487040</v>
          </cell>
          <cell r="K10237">
            <v>2009</v>
          </cell>
          <cell r="L10237" t="str">
            <v>426.7</v>
          </cell>
        </row>
        <row r="10238">
          <cell r="J10238" t="str">
            <v>9789866487057</v>
          </cell>
          <cell r="K10238">
            <v>2009</v>
          </cell>
          <cell r="L10238" t="str">
            <v>423.2</v>
          </cell>
        </row>
        <row r="10239">
          <cell r="J10239" t="str">
            <v>9789866771873</v>
          </cell>
          <cell r="K10239">
            <v>2009</v>
          </cell>
          <cell r="L10239" t="str">
            <v>426.7</v>
          </cell>
        </row>
        <row r="10240">
          <cell r="J10240" t="str">
            <v>9789866365065</v>
          </cell>
          <cell r="K10240">
            <v>2009</v>
          </cell>
          <cell r="L10240" t="str">
            <v>420</v>
          </cell>
        </row>
        <row r="10241">
          <cell r="J10241" t="str">
            <v>4718050835416</v>
          </cell>
          <cell r="K10241">
            <v>2009</v>
          </cell>
          <cell r="L10241" t="str">
            <v>420</v>
          </cell>
        </row>
        <row r="10242">
          <cell r="J10242" t="str">
            <v>9789866771965_2</v>
          </cell>
          <cell r="K10242">
            <v>2009</v>
          </cell>
          <cell r="L10242" t="str">
            <v>410</v>
          </cell>
        </row>
        <row r="10243">
          <cell r="J10243" t="str">
            <v>9789866771682</v>
          </cell>
          <cell r="K10243">
            <v>2009</v>
          </cell>
          <cell r="L10243" t="str">
            <v>425</v>
          </cell>
        </row>
        <row r="10244">
          <cell r="J10244" t="str">
            <v>9789866771835</v>
          </cell>
          <cell r="K10244">
            <v>2009</v>
          </cell>
          <cell r="L10244" t="str">
            <v>420</v>
          </cell>
        </row>
        <row r="10245">
          <cell r="J10245" t="str">
            <v>9789866365102</v>
          </cell>
          <cell r="K10245">
            <v>2009</v>
          </cell>
          <cell r="L10245" t="str">
            <v>420</v>
          </cell>
        </row>
        <row r="10246">
          <cell r="J10246" t="str">
            <v>9789866771804</v>
          </cell>
          <cell r="K10246">
            <v>2009</v>
          </cell>
          <cell r="L10246" t="str">
            <v>976</v>
          </cell>
        </row>
        <row r="10247">
          <cell r="J10247" t="str">
            <v>9789866771859</v>
          </cell>
          <cell r="K10247">
            <v>2009</v>
          </cell>
          <cell r="L10247" t="str">
            <v>540</v>
          </cell>
        </row>
        <row r="10248">
          <cell r="J10248" t="str">
            <v>9789866365034</v>
          </cell>
          <cell r="K10248">
            <v>2009</v>
          </cell>
          <cell r="L10248" t="str">
            <v>900</v>
          </cell>
        </row>
        <row r="10249">
          <cell r="J10249" t="str">
            <v>9789866771750</v>
          </cell>
          <cell r="K10249">
            <v>2009</v>
          </cell>
          <cell r="L10249" t="str">
            <v>420</v>
          </cell>
        </row>
        <row r="10250">
          <cell r="J10250" t="str">
            <v>9789866487101</v>
          </cell>
          <cell r="K10250">
            <v>2009</v>
          </cell>
          <cell r="L10250" t="str">
            <v>711</v>
          </cell>
        </row>
        <row r="10251">
          <cell r="J10251" t="str">
            <v>9789866487217</v>
          </cell>
          <cell r="K10251">
            <v>2009</v>
          </cell>
          <cell r="L10251" t="str">
            <v>550</v>
          </cell>
        </row>
        <row r="10252">
          <cell r="J10252" t="str">
            <v>9789866487248</v>
          </cell>
          <cell r="K10252">
            <v>2009</v>
          </cell>
          <cell r="L10252" t="str">
            <v>542.77</v>
          </cell>
        </row>
        <row r="10253">
          <cell r="J10253" t="str">
            <v>9789866771880</v>
          </cell>
          <cell r="K10253">
            <v>2009</v>
          </cell>
          <cell r="L10253" t="str">
            <v>426.77</v>
          </cell>
        </row>
        <row r="10254">
          <cell r="J10254" t="str">
            <v>9789867193322</v>
          </cell>
          <cell r="K10254">
            <v>2009</v>
          </cell>
          <cell r="L10254" t="str">
            <v>859.6</v>
          </cell>
        </row>
        <row r="10255">
          <cell r="J10255" t="str">
            <v>9789867193339</v>
          </cell>
          <cell r="K10255">
            <v>2009</v>
          </cell>
          <cell r="L10255" t="str">
            <v>731.72609</v>
          </cell>
        </row>
        <row r="10256">
          <cell r="J10256" t="str">
            <v>9789575747480</v>
          </cell>
          <cell r="K10256">
            <v>2009</v>
          </cell>
          <cell r="L10256" t="str">
            <v>527</v>
          </cell>
        </row>
        <row r="10257">
          <cell r="J10257" t="str">
            <v>9789575747435</v>
          </cell>
          <cell r="K10257">
            <v>2009</v>
          </cell>
          <cell r="L10257" t="str">
            <v>733.28</v>
          </cell>
        </row>
        <row r="10258">
          <cell r="J10258" t="str">
            <v>9789575747381</v>
          </cell>
          <cell r="K10258">
            <v>2009</v>
          </cell>
          <cell r="L10258" t="str">
            <v>544.707</v>
          </cell>
        </row>
        <row r="10259">
          <cell r="J10259" t="str">
            <v>9789575747404</v>
          </cell>
          <cell r="K10259">
            <v>2009</v>
          </cell>
          <cell r="L10259" t="str">
            <v>984</v>
          </cell>
        </row>
        <row r="10260">
          <cell r="J10260" t="str">
            <v>9789575747350</v>
          </cell>
          <cell r="K10260">
            <v>2009</v>
          </cell>
          <cell r="L10260" t="str">
            <v>173.1</v>
          </cell>
        </row>
        <row r="10261">
          <cell r="J10261" t="str">
            <v>9789866846625</v>
          </cell>
          <cell r="K10261">
            <v>2009</v>
          </cell>
          <cell r="L10261" t="str">
            <v>177.2</v>
          </cell>
        </row>
        <row r="10262">
          <cell r="J10262" t="str">
            <v>9789866846595</v>
          </cell>
          <cell r="K10262">
            <v>2009</v>
          </cell>
          <cell r="L10262" t="str">
            <v>192.1</v>
          </cell>
        </row>
        <row r="10263">
          <cell r="J10263" t="str">
            <v>9789866846694</v>
          </cell>
          <cell r="K10263">
            <v>2009</v>
          </cell>
          <cell r="L10263" t="str">
            <v>192.1</v>
          </cell>
        </row>
        <row r="10264">
          <cell r="J10264" t="str">
            <v>9789866846748</v>
          </cell>
          <cell r="K10264">
            <v>2009</v>
          </cell>
          <cell r="L10264" t="str">
            <v>177.3</v>
          </cell>
        </row>
        <row r="10265">
          <cell r="J10265" t="str">
            <v>9789866846816</v>
          </cell>
          <cell r="K10265">
            <v>2009</v>
          </cell>
          <cell r="L10265" t="str">
            <v>177.1</v>
          </cell>
        </row>
        <row r="10266">
          <cell r="J10266" t="str">
            <v>9789866846557</v>
          </cell>
          <cell r="K10266">
            <v>2009</v>
          </cell>
          <cell r="L10266" t="str">
            <v>733.61</v>
          </cell>
        </row>
        <row r="10267">
          <cell r="J10267" t="str">
            <v>9789866846564</v>
          </cell>
          <cell r="K10267">
            <v>2009</v>
          </cell>
          <cell r="L10267" t="str">
            <v>176.4</v>
          </cell>
        </row>
        <row r="10268">
          <cell r="J10268" t="str">
            <v>9789866846489</v>
          </cell>
          <cell r="K10268">
            <v>2009</v>
          </cell>
          <cell r="L10268" t="str">
            <v>494.35</v>
          </cell>
        </row>
        <row r="10269">
          <cell r="J10269" t="str">
            <v>9789866846724</v>
          </cell>
          <cell r="K10269">
            <v>2009</v>
          </cell>
          <cell r="L10269" t="str">
            <v>494.35</v>
          </cell>
        </row>
        <row r="10270">
          <cell r="J10270" t="str">
            <v>9789866846731</v>
          </cell>
          <cell r="K10270">
            <v>2009</v>
          </cell>
          <cell r="L10270" t="str">
            <v>494.6</v>
          </cell>
        </row>
        <row r="10271">
          <cell r="J10271" t="str">
            <v>9789866846755</v>
          </cell>
          <cell r="K10271">
            <v>2009</v>
          </cell>
          <cell r="L10271" t="str">
            <v>177.3</v>
          </cell>
        </row>
        <row r="10272">
          <cell r="J10272" t="str">
            <v>9789866846786</v>
          </cell>
          <cell r="K10272">
            <v>2009</v>
          </cell>
          <cell r="L10272" t="str">
            <v>782.887</v>
          </cell>
        </row>
        <row r="10273">
          <cell r="J10273" t="str">
            <v>9789866846793</v>
          </cell>
          <cell r="K10273">
            <v>2009</v>
          </cell>
          <cell r="L10273" t="str">
            <v>529.61</v>
          </cell>
        </row>
        <row r="10274">
          <cell r="J10274" t="str">
            <v>9789866846656</v>
          </cell>
          <cell r="K10274">
            <v>2009</v>
          </cell>
          <cell r="L10274" t="str">
            <v>437.35</v>
          </cell>
        </row>
        <row r="10275">
          <cell r="J10275" t="str">
            <v>9789866846700</v>
          </cell>
          <cell r="K10275">
            <v>2009</v>
          </cell>
          <cell r="L10275" t="str">
            <v>999</v>
          </cell>
        </row>
        <row r="10276">
          <cell r="J10276" t="str">
            <v>9789866846601</v>
          </cell>
          <cell r="K10276">
            <v>2009</v>
          </cell>
          <cell r="L10276" t="str">
            <v>411.1</v>
          </cell>
        </row>
        <row r="10277">
          <cell r="J10277" t="str">
            <v>9789866846670</v>
          </cell>
          <cell r="K10277">
            <v>2009</v>
          </cell>
          <cell r="L10277" t="str">
            <v>411.1</v>
          </cell>
        </row>
        <row r="10278">
          <cell r="J10278" t="str">
            <v>9789866846588</v>
          </cell>
          <cell r="K10278">
            <v>2009</v>
          </cell>
          <cell r="L10278" t="str">
            <v>415.74</v>
          </cell>
        </row>
        <row r="10279">
          <cell r="J10279" t="str">
            <v>9789866846649</v>
          </cell>
          <cell r="K10279">
            <v>2009</v>
          </cell>
          <cell r="L10279" t="str">
            <v>483.8</v>
          </cell>
        </row>
        <row r="10280">
          <cell r="J10280" t="str">
            <v>9789866846687</v>
          </cell>
          <cell r="K10280">
            <v>2009</v>
          </cell>
          <cell r="L10280" t="str">
            <v>437.354</v>
          </cell>
        </row>
        <row r="10281">
          <cell r="J10281" t="str">
            <v>9789578219854</v>
          </cell>
          <cell r="K10281">
            <v>2009</v>
          </cell>
          <cell r="L10281" t="str">
            <v>873.57</v>
          </cell>
        </row>
        <row r="10282">
          <cell r="J10282" t="str">
            <v>9789578219861</v>
          </cell>
          <cell r="K10282">
            <v>2009</v>
          </cell>
          <cell r="L10282" t="str">
            <v>857.7</v>
          </cell>
        </row>
        <row r="10283">
          <cell r="J10283" t="str">
            <v>9789578219878</v>
          </cell>
          <cell r="K10283">
            <v>2009</v>
          </cell>
          <cell r="L10283" t="str">
            <v>857.7</v>
          </cell>
        </row>
        <row r="10284">
          <cell r="J10284" t="str">
            <v>9789866675836</v>
          </cell>
          <cell r="K10284">
            <v>2009</v>
          </cell>
          <cell r="L10284" t="str">
            <v>857.7</v>
          </cell>
        </row>
        <row r="10285">
          <cell r="J10285" t="str">
            <v>9789866675843</v>
          </cell>
          <cell r="K10285">
            <v>2009</v>
          </cell>
          <cell r="L10285" t="str">
            <v>987.83</v>
          </cell>
        </row>
        <row r="10286">
          <cell r="J10286" t="str">
            <v>9789866675140</v>
          </cell>
          <cell r="K10286">
            <v>2009</v>
          </cell>
          <cell r="L10286" t="str">
            <v>857.7</v>
          </cell>
        </row>
        <row r="10287">
          <cell r="J10287" t="str">
            <v>9789866345098</v>
          </cell>
          <cell r="K10287">
            <v>2009</v>
          </cell>
          <cell r="L10287" t="str">
            <v>857.7</v>
          </cell>
        </row>
        <row r="10288">
          <cell r="J10288" t="str">
            <v>9789868543010</v>
          </cell>
          <cell r="K10288">
            <v>2009</v>
          </cell>
          <cell r="L10288" t="str">
            <v>572.907</v>
          </cell>
        </row>
        <row r="10289">
          <cell r="J10289" t="str">
            <v>9789571720951</v>
          </cell>
          <cell r="K10289">
            <v>2009</v>
          </cell>
          <cell r="L10289" t="str">
            <v>238</v>
          </cell>
        </row>
        <row r="10290">
          <cell r="J10290" t="str">
            <v>9789866308017</v>
          </cell>
          <cell r="K10290">
            <v>2009</v>
          </cell>
          <cell r="L10290" t="str">
            <v>610</v>
          </cell>
        </row>
        <row r="10291">
          <cell r="J10291" t="str">
            <v>9789866308024</v>
          </cell>
          <cell r="K10291">
            <v>2009</v>
          </cell>
          <cell r="L10291" t="str">
            <v>610</v>
          </cell>
        </row>
        <row r="10292">
          <cell r="J10292" t="str">
            <v>9789866308031</v>
          </cell>
          <cell r="K10292">
            <v>2009</v>
          </cell>
          <cell r="L10292" t="str">
            <v>610</v>
          </cell>
        </row>
        <row r="10293">
          <cell r="J10293" t="str">
            <v>9789866308048</v>
          </cell>
          <cell r="K10293">
            <v>2009</v>
          </cell>
          <cell r="L10293" t="str">
            <v>610</v>
          </cell>
        </row>
        <row r="10294">
          <cell r="J10294" t="str">
            <v>9789866308055</v>
          </cell>
          <cell r="K10294">
            <v>2009</v>
          </cell>
          <cell r="L10294" t="str">
            <v>610</v>
          </cell>
        </row>
        <row r="10295">
          <cell r="J10295" t="str">
            <v>9789571720883</v>
          </cell>
          <cell r="K10295">
            <v>2009</v>
          </cell>
          <cell r="L10295" t="str">
            <v>294.1</v>
          </cell>
        </row>
        <row r="10296">
          <cell r="J10296" t="str">
            <v>9789868524927</v>
          </cell>
          <cell r="K10296">
            <v>2009</v>
          </cell>
          <cell r="L10296" t="str">
            <v>427.1</v>
          </cell>
        </row>
        <row r="10297">
          <cell r="J10297" t="str">
            <v>9789868524934</v>
          </cell>
          <cell r="K10297">
            <v>2009</v>
          </cell>
          <cell r="L10297" t="str">
            <v>427.14</v>
          </cell>
        </row>
        <row r="10298">
          <cell r="J10298" t="str">
            <v>9789868524910</v>
          </cell>
          <cell r="K10298">
            <v>2009</v>
          </cell>
          <cell r="L10298" t="str">
            <v>427</v>
          </cell>
        </row>
        <row r="10299">
          <cell r="J10299" t="str">
            <v>9789868524958</v>
          </cell>
          <cell r="K10299">
            <v>2009</v>
          </cell>
          <cell r="L10299" t="str">
            <v>427.12</v>
          </cell>
        </row>
        <row r="10300">
          <cell r="J10300" t="str">
            <v>9789868524903</v>
          </cell>
          <cell r="K10300">
            <v>2009</v>
          </cell>
          <cell r="L10300" t="str">
            <v>427</v>
          </cell>
        </row>
        <row r="10301">
          <cell r="J10301" t="str">
            <v>9789868524941</v>
          </cell>
          <cell r="K10301">
            <v>2009</v>
          </cell>
          <cell r="L10301" t="str">
            <v>427.33</v>
          </cell>
        </row>
        <row r="10302">
          <cell r="J10302" t="str">
            <v>9789868517905</v>
          </cell>
          <cell r="K10302">
            <v>2009</v>
          </cell>
          <cell r="L10302" t="str">
            <v>177.2</v>
          </cell>
        </row>
        <row r="10303">
          <cell r="J10303" t="str">
            <v>9789868517974</v>
          </cell>
          <cell r="K10303">
            <v>2009</v>
          </cell>
          <cell r="L10303" t="str">
            <v>177.2</v>
          </cell>
        </row>
        <row r="10304">
          <cell r="J10304" t="str">
            <v>9789868517929</v>
          </cell>
          <cell r="K10304">
            <v>2009</v>
          </cell>
          <cell r="L10304" t="str">
            <v>177.2</v>
          </cell>
        </row>
        <row r="10305">
          <cell r="J10305" t="str">
            <v>9789868517936</v>
          </cell>
          <cell r="K10305">
            <v>2009</v>
          </cell>
          <cell r="L10305" t="str">
            <v>177.2</v>
          </cell>
        </row>
        <row r="10306">
          <cell r="J10306" t="str">
            <v>9789868517912</v>
          </cell>
          <cell r="K10306">
            <v>2009</v>
          </cell>
          <cell r="L10306" t="str">
            <v>177.2</v>
          </cell>
        </row>
        <row r="10307">
          <cell r="J10307" t="str">
            <v>9789868407480</v>
          </cell>
          <cell r="K10307">
            <v>2009</v>
          </cell>
          <cell r="L10307" t="str">
            <v>528.2</v>
          </cell>
        </row>
        <row r="10308">
          <cell r="J10308" t="str">
            <v>9789868407497</v>
          </cell>
          <cell r="K10308">
            <v>2009</v>
          </cell>
          <cell r="L10308" t="str">
            <v>528.2</v>
          </cell>
        </row>
        <row r="10309">
          <cell r="J10309" t="str">
            <v>9789868517943</v>
          </cell>
          <cell r="K10309">
            <v>2009</v>
          </cell>
          <cell r="L10309" t="str">
            <v>859.6</v>
          </cell>
        </row>
        <row r="10310">
          <cell r="J10310" t="str">
            <v>9789868517967</v>
          </cell>
          <cell r="K10310">
            <v>2009</v>
          </cell>
          <cell r="L10310" t="str">
            <v>528.2</v>
          </cell>
        </row>
        <row r="10311">
          <cell r="J10311" t="str">
            <v>9789868517998</v>
          </cell>
          <cell r="K10311">
            <v>2009</v>
          </cell>
          <cell r="L10311" t="str">
            <v>857.63</v>
          </cell>
        </row>
        <row r="10312">
          <cell r="J10312" t="str">
            <v>9789866517006</v>
          </cell>
          <cell r="K10312">
            <v>2009</v>
          </cell>
          <cell r="L10312" t="str">
            <v>544.7</v>
          </cell>
        </row>
        <row r="10313">
          <cell r="J10313" t="str">
            <v>9789866517020</v>
          </cell>
          <cell r="K10313">
            <v>2009</v>
          </cell>
          <cell r="L10313" t="str">
            <v>544.7</v>
          </cell>
        </row>
        <row r="10314">
          <cell r="J10314" t="str">
            <v>9789866517013</v>
          </cell>
          <cell r="K10314">
            <v>2009</v>
          </cell>
          <cell r="L10314" t="str">
            <v>177.3</v>
          </cell>
        </row>
        <row r="10315">
          <cell r="J10315" t="str">
            <v>9789866517051</v>
          </cell>
          <cell r="K10315">
            <v>2009</v>
          </cell>
          <cell r="L10315" t="str">
            <v>177.2</v>
          </cell>
        </row>
        <row r="10316">
          <cell r="J10316" t="str">
            <v>9789866517068</v>
          </cell>
          <cell r="K10316">
            <v>2009</v>
          </cell>
          <cell r="L10316" t="str">
            <v>494.35</v>
          </cell>
        </row>
        <row r="10317">
          <cell r="J10317" t="str">
            <v>9789866517075</v>
          </cell>
          <cell r="K10317">
            <v>2009</v>
          </cell>
          <cell r="L10317" t="str">
            <v>494.14</v>
          </cell>
        </row>
        <row r="10318">
          <cell r="J10318" t="str">
            <v>9789866517082</v>
          </cell>
          <cell r="K10318">
            <v>2009</v>
          </cell>
          <cell r="L10318" t="str">
            <v>561.014</v>
          </cell>
        </row>
        <row r="10319">
          <cell r="J10319" t="str">
            <v>9789866517105</v>
          </cell>
          <cell r="K10319">
            <v>2009</v>
          </cell>
          <cell r="L10319" t="str">
            <v>192.32</v>
          </cell>
        </row>
        <row r="10320">
          <cell r="J10320" t="str">
            <v>9789866517112</v>
          </cell>
          <cell r="K10320">
            <v>2009</v>
          </cell>
          <cell r="L10320" t="str">
            <v>494.35</v>
          </cell>
        </row>
        <row r="10321">
          <cell r="J10321" t="str">
            <v>9789868407022</v>
          </cell>
          <cell r="K10321">
            <v>2009</v>
          </cell>
          <cell r="L10321" t="str">
            <v>802.29</v>
          </cell>
        </row>
        <row r="10322">
          <cell r="J10322" t="str">
            <v>9789868407046</v>
          </cell>
          <cell r="K10322">
            <v>2009</v>
          </cell>
          <cell r="L10322" t="str">
            <v>802.182</v>
          </cell>
        </row>
        <row r="10323">
          <cell r="J10323" t="str">
            <v>9789868407039</v>
          </cell>
          <cell r="K10323">
            <v>2009</v>
          </cell>
          <cell r="L10323" t="str">
            <v>192.8</v>
          </cell>
        </row>
        <row r="10324">
          <cell r="J10324" t="str">
            <v>9789866429088</v>
          </cell>
          <cell r="K10324">
            <v>2009</v>
          </cell>
          <cell r="L10324" t="str">
            <v>783.31</v>
          </cell>
        </row>
        <row r="10325">
          <cell r="J10325" t="str">
            <v>9789866429095</v>
          </cell>
          <cell r="K10325">
            <v>2009</v>
          </cell>
          <cell r="L10325" t="str">
            <v>783.31</v>
          </cell>
        </row>
        <row r="10326">
          <cell r="J10326" t="str">
            <v>9789866449284</v>
          </cell>
          <cell r="K10326">
            <v>2009</v>
          </cell>
          <cell r="L10326" t="str">
            <v>601.925</v>
          </cell>
        </row>
        <row r="10327">
          <cell r="J10327" t="str">
            <v>9789866546068</v>
          </cell>
          <cell r="K10327">
            <v>2009</v>
          </cell>
          <cell r="L10327" t="str">
            <v>494.35</v>
          </cell>
        </row>
        <row r="10328">
          <cell r="J10328" t="str">
            <v>9789866546051</v>
          </cell>
          <cell r="K10328">
            <v>2009</v>
          </cell>
          <cell r="L10328" t="str">
            <v>191.9</v>
          </cell>
        </row>
        <row r="10329">
          <cell r="J10329" t="str">
            <v>9789866546075</v>
          </cell>
          <cell r="K10329">
            <v>2009</v>
          </cell>
          <cell r="L10329" t="str">
            <v>494</v>
          </cell>
        </row>
        <row r="10330">
          <cell r="J10330" t="str">
            <v>9789866546082</v>
          </cell>
          <cell r="K10330">
            <v>2009</v>
          </cell>
          <cell r="L10330" t="str">
            <v>177.3</v>
          </cell>
        </row>
        <row r="10331">
          <cell r="J10331" t="str">
            <v>9789866546099</v>
          </cell>
          <cell r="K10331">
            <v>2009</v>
          </cell>
          <cell r="L10331" t="str">
            <v>191.9</v>
          </cell>
        </row>
        <row r="10332">
          <cell r="J10332" t="str">
            <v>9789866546112</v>
          </cell>
          <cell r="K10332">
            <v>2009</v>
          </cell>
          <cell r="L10332" t="str">
            <v>177.2</v>
          </cell>
        </row>
        <row r="10333">
          <cell r="J10333" t="str">
            <v>9789866546129</v>
          </cell>
          <cell r="K10333">
            <v>2009</v>
          </cell>
          <cell r="L10333" t="str">
            <v>177.2</v>
          </cell>
        </row>
        <row r="10334">
          <cell r="J10334" t="str">
            <v>9789866546136</v>
          </cell>
          <cell r="K10334">
            <v>2009</v>
          </cell>
          <cell r="L10334" t="str">
            <v>177.2</v>
          </cell>
        </row>
        <row r="10335">
          <cell r="J10335" t="str">
            <v>9789866546143</v>
          </cell>
          <cell r="K10335">
            <v>2009</v>
          </cell>
          <cell r="L10335" t="str">
            <v>192.1</v>
          </cell>
        </row>
        <row r="10336">
          <cell r="J10336" t="str">
            <v>9789866546174</v>
          </cell>
          <cell r="K10336">
            <v>2009</v>
          </cell>
          <cell r="L10336" t="str">
            <v>177.2</v>
          </cell>
        </row>
        <row r="10337">
          <cell r="J10337" t="str">
            <v>9789866546150</v>
          </cell>
          <cell r="K10337">
            <v>2009</v>
          </cell>
          <cell r="L10337" t="str">
            <v>177.2</v>
          </cell>
        </row>
        <row r="10338">
          <cell r="J10338" t="str">
            <v>9789866546105</v>
          </cell>
          <cell r="K10338">
            <v>2009</v>
          </cell>
          <cell r="L10338" t="str">
            <v>417.12</v>
          </cell>
        </row>
        <row r="10339">
          <cell r="J10339" t="str">
            <v>9789576937194</v>
          </cell>
          <cell r="K10339">
            <v>2009</v>
          </cell>
          <cell r="L10339" t="str">
            <v>178.8</v>
          </cell>
        </row>
        <row r="10340">
          <cell r="J10340" t="str">
            <v>4712070143261</v>
          </cell>
          <cell r="K10340">
            <v>2009</v>
          </cell>
          <cell r="L10340" t="str">
            <v>967</v>
          </cell>
        </row>
        <row r="10341">
          <cell r="J10341" t="str">
            <v>9789881841544</v>
          </cell>
          <cell r="K10341">
            <v>2009</v>
          </cell>
          <cell r="L10341" t="str">
            <v>857.9</v>
          </cell>
        </row>
        <row r="10342">
          <cell r="J10342" t="str">
            <v>9789881841537</v>
          </cell>
          <cell r="K10342">
            <v>2009</v>
          </cell>
          <cell r="L10342" t="str">
            <v>383.7</v>
          </cell>
        </row>
        <row r="10343">
          <cell r="J10343" t="str">
            <v>9789881841551</v>
          </cell>
          <cell r="K10343">
            <v>2009</v>
          </cell>
          <cell r="L10343" t="str">
            <v>719.31</v>
          </cell>
        </row>
        <row r="10344">
          <cell r="J10344" t="str">
            <v>9789881734839</v>
          </cell>
          <cell r="K10344">
            <v>2009</v>
          </cell>
          <cell r="L10344" t="str">
            <v>410</v>
          </cell>
        </row>
        <row r="10345">
          <cell r="J10345" t="str">
            <v>9789881790033</v>
          </cell>
          <cell r="K10345">
            <v>2009</v>
          </cell>
          <cell r="L10345" t="str">
            <v>410</v>
          </cell>
        </row>
        <row r="10346">
          <cell r="J10346" t="str">
            <v>9789881790088</v>
          </cell>
          <cell r="K10346">
            <v>2009</v>
          </cell>
          <cell r="L10346" t="str">
            <v>490</v>
          </cell>
        </row>
        <row r="10347">
          <cell r="J10347" t="str">
            <v>9789881841568</v>
          </cell>
          <cell r="K10347">
            <v>2009</v>
          </cell>
          <cell r="L10347" t="str">
            <v>490</v>
          </cell>
        </row>
        <row r="10348">
          <cell r="J10348" t="str">
            <v>9789881734846</v>
          </cell>
          <cell r="K10348">
            <v>2009</v>
          </cell>
          <cell r="L10348" t="str">
            <v>410</v>
          </cell>
        </row>
        <row r="10349">
          <cell r="J10349" t="str">
            <v>9789881790019</v>
          </cell>
          <cell r="K10349">
            <v>2009</v>
          </cell>
          <cell r="L10349" t="str">
            <v>490</v>
          </cell>
        </row>
        <row r="10350">
          <cell r="J10350" t="str">
            <v>9789881790064</v>
          </cell>
          <cell r="K10350">
            <v>2009</v>
          </cell>
          <cell r="L10350" t="str">
            <v>410</v>
          </cell>
        </row>
        <row r="10351">
          <cell r="J10351" t="str">
            <v>9789881790002</v>
          </cell>
          <cell r="K10351">
            <v>2009</v>
          </cell>
          <cell r="L10351" t="str">
            <v>563</v>
          </cell>
        </row>
        <row r="10352">
          <cell r="J10352" t="str">
            <v>9789881790040</v>
          </cell>
          <cell r="K10352">
            <v>2009</v>
          </cell>
          <cell r="L10352" t="str">
            <v>563</v>
          </cell>
        </row>
        <row r="10353">
          <cell r="J10353" t="str">
            <v>9789866490217</v>
          </cell>
          <cell r="K10353">
            <v>2009</v>
          </cell>
          <cell r="L10353" t="str">
            <v>427.31</v>
          </cell>
        </row>
        <row r="10354">
          <cell r="J10354" t="str">
            <v>9789866490163</v>
          </cell>
          <cell r="K10354">
            <v>2009</v>
          </cell>
          <cell r="L10354" t="str">
            <v>855</v>
          </cell>
        </row>
        <row r="10355">
          <cell r="J10355" t="str">
            <v>9789866490026</v>
          </cell>
          <cell r="K10355">
            <v>2009</v>
          </cell>
          <cell r="L10355" t="str">
            <v>483.8</v>
          </cell>
        </row>
        <row r="10356">
          <cell r="J10356" t="str">
            <v>9781904761105</v>
          </cell>
          <cell r="K10356">
            <v>2009</v>
          </cell>
          <cell r="L10356" t="str">
            <v>437.714</v>
          </cell>
        </row>
        <row r="10357">
          <cell r="J10357" t="str">
            <v>9781904761969_2</v>
          </cell>
          <cell r="K10357">
            <v>2009</v>
          </cell>
          <cell r="L10357" t="str">
            <v>396.9</v>
          </cell>
        </row>
        <row r="10358">
          <cell r="J10358" t="str">
            <v>9781904761075</v>
          </cell>
          <cell r="K10358">
            <v>2009</v>
          </cell>
          <cell r="L10358" t="str">
            <v>362.1</v>
          </cell>
        </row>
        <row r="10359">
          <cell r="J10359" t="str">
            <v>9781904761068</v>
          </cell>
          <cell r="K10359">
            <v>2009</v>
          </cell>
          <cell r="L10359" t="str">
            <v>437</v>
          </cell>
        </row>
        <row r="10360">
          <cell r="J10360" t="str">
            <v>9781904761082</v>
          </cell>
          <cell r="K10360">
            <v>2009</v>
          </cell>
          <cell r="L10360" t="str">
            <v>360</v>
          </cell>
        </row>
        <row r="10361">
          <cell r="J10361" t="str">
            <v>9781904761747</v>
          </cell>
          <cell r="K10361">
            <v>2009</v>
          </cell>
          <cell r="L10361" t="str">
            <v>437</v>
          </cell>
        </row>
        <row r="10362">
          <cell r="J10362" t="str">
            <v>9781907284052</v>
          </cell>
          <cell r="K10362">
            <v>2009</v>
          </cell>
          <cell r="L10362" t="str">
            <v>430</v>
          </cell>
        </row>
        <row r="10363">
          <cell r="J10363" t="str">
            <v>9781907284076</v>
          </cell>
          <cell r="K10363">
            <v>2009</v>
          </cell>
          <cell r="L10363" t="str">
            <v>390</v>
          </cell>
        </row>
        <row r="10364">
          <cell r="J10364" t="str">
            <v>9789862480076</v>
          </cell>
          <cell r="K10364">
            <v>2009</v>
          </cell>
          <cell r="L10364" t="str">
            <v>563</v>
          </cell>
        </row>
        <row r="10365">
          <cell r="J10365" t="str">
            <v>9789862480465</v>
          </cell>
          <cell r="K10365">
            <v>2009</v>
          </cell>
          <cell r="L10365" t="str">
            <v>410</v>
          </cell>
        </row>
        <row r="10366">
          <cell r="J10366" t="str">
            <v>9789866542817</v>
          </cell>
          <cell r="K10366">
            <v>2009</v>
          </cell>
          <cell r="L10366" t="str">
            <v>813.4</v>
          </cell>
        </row>
        <row r="10367">
          <cell r="J10367" t="str">
            <v>9789866542633</v>
          </cell>
          <cell r="K10367">
            <v>2009</v>
          </cell>
          <cell r="L10367" t="str">
            <v>803.18</v>
          </cell>
        </row>
        <row r="10368">
          <cell r="J10368" t="str">
            <v>9789866542671</v>
          </cell>
          <cell r="K10368">
            <v>2009</v>
          </cell>
          <cell r="L10368" t="str">
            <v>805.18</v>
          </cell>
        </row>
        <row r="10369">
          <cell r="J10369" t="str">
            <v>9789866542565</v>
          </cell>
          <cell r="K10369">
            <v>2009</v>
          </cell>
          <cell r="L10369" t="str">
            <v>805.1895</v>
          </cell>
        </row>
        <row r="10370">
          <cell r="J10370" t="str">
            <v>9789866542503</v>
          </cell>
          <cell r="K10370">
            <v>2009</v>
          </cell>
          <cell r="L10370" t="str">
            <v>803.18</v>
          </cell>
        </row>
        <row r="10371">
          <cell r="J10371" t="str">
            <v>9789866542428</v>
          </cell>
          <cell r="K10371">
            <v>2009</v>
          </cell>
          <cell r="L10371" t="str">
            <v>542.76</v>
          </cell>
        </row>
        <row r="10372">
          <cell r="J10372" t="str">
            <v>9789862480175</v>
          </cell>
          <cell r="K10372">
            <v>2009</v>
          </cell>
          <cell r="L10372" t="str">
            <v>411.3</v>
          </cell>
        </row>
        <row r="10373">
          <cell r="J10373" t="str">
            <v>9789866542695</v>
          </cell>
          <cell r="K10373">
            <v>2009</v>
          </cell>
          <cell r="L10373" t="str">
            <v>528.5</v>
          </cell>
        </row>
        <row r="10374">
          <cell r="J10374" t="str">
            <v>9789866763786</v>
          </cell>
          <cell r="K10374">
            <v>2009</v>
          </cell>
          <cell r="L10374" t="str">
            <v>496</v>
          </cell>
        </row>
        <row r="10375">
          <cell r="J10375" t="str">
            <v>9789866763687</v>
          </cell>
          <cell r="K10375">
            <v>2009</v>
          </cell>
          <cell r="L10375" t="str">
            <v>805.179</v>
          </cell>
        </row>
        <row r="10376">
          <cell r="J10376" t="str">
            <v>9789866763632</v>
          </cell>
          <cell r="K10376">
            <v>2009</v>
          </cell>
          <cell r="L10376" t="str">
            <v>805.188</v>
          </cell>
        </row>
        <row r="10377">
          <cell r="J10377" t="str">
            <v>9789866763779</v>
          </cell>
          <cell r="K10377">
            <v>2009</v>
          </cell>
          <cell r="L10377" t="str">
            <v>805.12</v>
          </cell>
        </row>
        <row r="10378">
          <cell r="J10378" t="str">
            <v>9789866763885</v>
          </cell>
          <cell r="K10378">
            <v>2009</v>
          </cell>
          <cell r="L10378" t="str">
            <v>805.1894</v>
          </cell>
        </row>
        <row r="10379">
          <cell r="J10379" t="str">
            <v>9789867468345</v>
          </cell>
          <cell r="K10379">
            <v>2009</v>
          </cell>
          <cell r="L10379" t="str">
            <v>528.2</v>
          </cell>
        </row>
        <row r="10380">
          <cell r="J10380" t="str">
            <v>9789867468383</v>
          </cell>
          <cell r="K10380">
            <v>2009</v>
          </cell>
          <cell r="L10380" t="str">
            <v>496.5</v>
          </cell>
        </row>
        <row r="10381">
          <cell r="J10381" t="str">
            <v>9789866615238</v>
          </cell>
          <cell r="K10381">
            <v>2009</v>
          </cell>
          <cell r="L10381" t="str">
            <v>544.37</v>
          </cell>
        </row>
        <row r="10382">
          <cell r="J10382" t="str">
            <v>9789571607832</v>
          </cell>
          <cell r="K10382">
            <v>2009</v>
          </cell>
          <cell r="L10382" t="str">
            <v>857.83</v>
          </cell>
        </row>
        <row r="10383">
          <cell r="J10383" t="str">
            <v>9789571607887</v>
          </cell>
          <cell r="K10383">
            <v>2009</v>
          </cell>
          <cell r="L10383" t="str">
            <v>191.9</v>
          </cell>
        </row>
        <row r="10384">
          <cell r="J10384" t="str">
            <v>9789866617140</v>
          </cell>
          <cell r="K10384">
            <v>2009</v>
          </cell>
          <cell r="L10384" t="str">
            <v>192.8</v>
          </cell>
        </row>
        <row r="10385">
          <cell r="J10385" t="str">
            <v>9789866617171</v>
          </cell>
          <cell r="K10385">
            <v>2009</v>
          </cell>
          <cell r="L10385" t="str">
            <v>805.169</v>
          </cell>
        </row>
        <row r="10386">
          <cell r="J10386" t="str">
            <v>9789866617157</v>
          </cell>
          <cell r="K10386">
            <v>2009</v>
          </cell>
          <cell r="L10386" t="str">
            <v>494.35</v>
          </cell>
        </row>
        <row r="10387">
          <cell r="J10387" t="str">
            <v>9789868545601</v>
          </cell>
          <cell r="K10387">
            <v>2009</v>
          </cell>
          <cell r="L10387" t="str">
            <v>541.2931</v>
          </cell>
        </row>
        <row r="10388">
          <cell r="J10388" t="str">
            <v>9789868545632</v>
          </cell>
          <cell r="K10388">
            <v>2009</v>
          </cell>
          <cell r="L10388" t="str">
            <v>544.5</v>
          </cell>
        </row>
        <row r="10389">
          <cell r="J10389" t="str">
            <v>9789579884815</v>
          </cell>
          <cell r="K10389">
            <v>2009</v>
          </cell>
          <cell r="L10389" t="str">
            <v>121.337</v>
          </cell>
        </row>
        <row r="10390">
          <cell r="J10390" t="str">
            <v>9789881768582</v>
          </cell>
          <cell r="K10390">
            <v>2009</v>
          </cell>
          <cell r="L10390" t="str">
            <v>990</v>
          </cell>
        </row>
        <row r="10391">
          <cell r="J10391" t="str">
            <v>9789993763475</v>
          </cell>
          <cell r="K10391">
            <v>2009</v>
          </cell>
          <cell r="L10391" t="str">
            <v>550</v>
          </cell>
        </row>
        <row r="10392">
          <cell r="J10392" t="str">
            <v>9789993763482_1</v>
          </cell>
          <cell r="K10392">
            <v>2009</v>
          </cell>
          <cell r="L10392" t="str">
            <v>673.907</v>
          </cell>
        </row>
        <row r="10393">
          <cell r="J10393" t="str">
            <v>9789993763482_2</v>
          </cell>
          <cell r="K10393">
            <v>2009</v>
          </cell>
          <cell r="L10393" t="str">
            <v>673.907</v>
          </cell>
        </row>
        <row r="10394">
          <cell r="J10394" t="str">
            <v>9789993763482_3</v>
          </cell>
          <cell r="K10394">
            <v>2009</v>
          </cell>
          <cell r="L10394" t="str">
            <v>673.907</v>
          </cell>
        </row>
        <row r="10395">
          <cell r="J10395" t="str">
            <v>9789993763482_4</v>
          </cell>
          <cell r="K10395">
            <v>2009</v>
          </cell>
          <cell r="L10395" t="str">
            <v>673.907</v>
          </cell>
        </row>
        <row r="10396">
          <cell r="J10396" t="str">
            <v>9789993798675</v>
          </cell>
          <cell r="K10396">
            <v>2009</v>
          </cell>
          <cell r="L10396" t="str">
            <v>610</v>
          </cell>
        </row>
        <row r="10397">
          <cell r="J10397" t="str">
            <v>9789993798682</v>
          </cell>
          <cell r="K10397">
            <v>2009</v>
          </cell>
          <cell r="L10397" t="str">
            <v>550</v>
          </cell>
        </row>
        <row r="10398">
          <cell r="J10398" t="str">
            <v>9799993710034</v>
          </cell>
          <cell r="K10398">
            <v>2009</v>
          </cell>
          <cell r="L10398" t="str">
            <v>550</v>
          </cell>
        </row>
        <row r="10399">
          <cell r="J10399" t="str">
            <v>9789993794370</v>
          </cell>
          <cell r="K10399">
            <v>2009</v>
          </cell>
          <cell r="L10399" t="str">
            <v>550</v>
          </cell>
        </row>
        <row r="10400">
          <cell r="J10400" t="str">
            <v>9789868439580</v>
          </cell>
          <cell r="K10400">
            <v>2009</v>
          </cell>
          <cell r="L10400" t="str">
            <v>532.2607</v>
          </cell>
        </row>
        <row r="10401">
          <cell r="J10401" t="str">
            <v>9789868439597</v>
          </cell>
          <cell r="K10401">
            <v>2009</v>
          </cell>
          <cell r="L10401" t="str">
            <v>981</v>
          </cell>
        </row>
        <row r="10402">
          <cell r="J10402" t="str">
            <v>9789868439573</v>
          </cell>
          <cell r="K10402">
            <v>2009</v>
          </cell>
          <cell r="L10402" t="str">
            <v>525.3307</v>
          </cell>
        </row>
        <row r="10403">
          <cell r="J10403" t="str">
            <v>9789868439566</v>
          </cell>
          <cell r="K10403">
            <v>2009</v>
          </cell>
          <cell r="L10403" t="str">
            <v>494.1</v>
          </cell>
        </row>
        <row r="10404">
          <cell r="J10404" t="str">
            <v>9789881858139</v>
          </cell>
          <cell r="K10404">
            <v>2009</v>
          </cell>
          <cell r="L10404" t="str">
            <v>520</v>
          </cell>
        </row>
        <row r="10405">
          <cell r="J10405" t="str">
            <v>9789881858122</v>
          </cell>
          <cell r="K10405">
            <v>2009</v>
          </cell>
          <cell r="L10405" t="str">
            <v>290</v>
          </cell>
        </row>
        <row r="10406">
          <cell r="J10406" t="str">
            <v>9789881758903</v>
          </cell>
          <cell r="K10406">
            <v>2009</v>
          </cell>
          <cell r="L10406" t="str">
            <v>100</v>
          </cell>
        </row>
        <row r="10407">
          <cell r="J10407" t="str">
            <v>9789881758989</v>
          </cell>
          <cell r="K10407">
            <v>2009</v>
          </cell>
          <cell r="L10407" t="str">
            <v>410</v>
          </cell>
        </row>
        <row r="10408">
          <cell r="J10408" t="str">
            <v>9789881758996</v>
          </cell>
          <cell r="K10408">
            <v>2009</v>
          </cell>
          <cell r="L10408" t="str">
            <v>316.1</v>
          </cell>
        </row>
        <row r="10409">
          <cell r="J10409" t="str">
            <v>9789639776289</v>
          </cell>
          <cell r="K10409">
            <v>2009</v>
          </cell>
          <cell r="L10409" t="str">
            <v>740</v>
          </cell>
        </row>
        <row r="10410">
          <cell r="J10410" t="str">
            <v>9789639776265</v>
          </cell>
          <cell r="K10410">
            <v>2009</v>
          </cell>
          <cell r="L10410" t="str">
            <v>947.6</v>
          </cell>
        </row>
        <row r="10411">
          <cell r="J10411" t="str">
            <v>9789639776371</v>
          </cell>
          <cell r="K10411">
            <v>2009</v>
          </cell>
          <cell r="L10411" t="str">
            <v>740</v>
          </cell>
        </row>
        <row r="10412">
          <cell r="J10412" t="str">
            <v>9789639776388</v>
          </cell>
          <cell r="K10412">
            <v>2009</v>
          </cell>
          <cell r="L10412" t="str">
            <v>336</v>
          </cell>
        </row>
        <row r="10413">
          <cell r="J10413" t="str">
            <v>9789639776401</v>
          </cell>
          <cell r="K10413">
            <v>2009</v>
          </cell>
          <cell r="L10413" t="str">
            <v>580</v>
          </cell>
        </row>
        <row r="10414">
          <cell r="J10414" t="str">
            <v>9789639776302</v>
          </cell>
          <cell r="K10414">
            <v>2009</v>
          </cell>
          <cell r="L10414" t="str">
            <v>809</v>
          </cell>
        </row>
        <row r="10415">
          <cell r="J10415" t="str">
            <v>9789639776555</v>
          </cell>
          <cell r="K10415">
            <v>2009</v>
          </cell>
          <cell r="L10415" t="str">
            <v>947</v>
          </cell>
        </row>
        <row r="10416">
          <cell r="J10416" t="str">
            <v>9789639776470</v>
          </cell>
          <cell r="K10416">
            <v>2009</v>
          </cell>
          <cell r="L10416" t="str">
            <v>337.142</v>
          </cell>
        </row>
        <row r="10417">
          <cell r="J10417" t="str">
            <v>9789639776463</v>
          </cell>
          <cell r="K10417">
            <v>2009</v>
          </cell>
          <cell r="L10417" t="str">
            <v>580</v>
          </cell>
        </row>
        <row r="10418">
          <cell r="J10418" t="str">
            <v>9789866286018</v>
          </cell>
          <cell r="K10418">
            <v>2009</v>
          </cell>
          <cell r="L10418" t="str">
            <v>981.5</v>
          </cell>
        </row>
        <row r="10419">
          <cell r="J10419" t="str">
            <v>9789866414237</v>
          </cell>
          <cell r="K10419">
            <v>2009</v>
          </cell>
          <cell r="L10419" t="str">
            <v>719</v>
          </cell>
        </row>
        <row r="10420">
          <cell r="J10420" t="str">
            <v>9789866414053</v>
          </cell>
          <cell r="K10420">
            <v>2009</v>
          </cell>
          <cell r="L10420" t="str">
            <v>805.188</v>
          </cell>
        </row>
        <row r="10421">
          <cell r="J10421" t="str">
            <v>9789868484672</v>
          </cell>
          <cell r="K10421">
            <v>2009</v>
          </cell>
          <cell r="L10421" t="str">
            <v>805.18</v>
          </cell>
        </row>
        <row r="10422">
          <cell r="J10422" t="str">
            <v>9789866414329</v>
          </cell>
          <cell r="K10422">
            <v>2009</v>
          </cell>
          <cell r="L10422" t="str">
            <v>805.18</v>
          </cell>
        </row>
        <row r="10423">
          <cell r="J10423" t="str">
            <v>9789868484696</v>
          </cell>
          <cell r="K10423">
            <v>2009</v>
          </cell>
          <cell r="L10423" t="str">
            <v>448.854</v>
          </cell>
        </row>
        <row r="10424">
          <cell r="J10424" t="str">
            <v>9789866414015</v>
          </cell>
          <cell r="K10424">
            <v>2009</v>
          </cell>
          <cell r="L10424" t="str">
            <v>490.29</v>
          </cell>
        </row>
        <row r="10425">
          <cell r="J10425" t="str">
            <v>9789866414305</v>
          </cell>
          <cell r="K10425">
            <v>2009</v>
          </cell>
          <cell r="L10425" t="str">
            <v>312.116</v>
          </cell>
        </row>
        <row r="10426">
          <cell r="J10426" t="str">
            <v>9789868566705</v>
          </cell>
          <cell r="K10426">
            <v>2009</v>
          </cell>
          <cell r="L10426" t="str">
            <v>530.15</v>
          </cell>
        </row>
        <row r="10427">
          <cell r="J10427" t="str">
            <v>9789860194197</v>
          </cell>
          <cell r="K10427">
            <v>2009</v>
          </cell>
          <cell r="L10427" t="str">
            <v>944.3</v>
          </cell>
        </row>
        <row r="10428">
          <cell r="J10428" t="str">
            <v>9789866419331</v>
          </cell>
          <cell r="K10428">
            <v>2009</v>
          </cell>
          <cell r="L10428" t="str">
            <v>802.4</v>
          </cell>
        </row>
        <row r="10429">
          <cell r="J10429" t="str">
            <v>9789866419133</v>
          </cell>
          <cell r="K10429">
            <v>2009</v>
          </cell>
          <cell r="L10429" t="str">
            <v>802.4</v>
          </cell>
        </row>
        <row r="10430">
          <cell r="J10430" t="str">
            <v>9789866419140</v>
          </cell>
          <cell r="K10430">
            <v>2009</v>
          </cell>
          <cell r="L10430" t="str">
            <v>541.262</v>
          </cell>
        </row>
        <row r="10431">
          <cell r="J10431" t="str">
            <v>9789866419348</v>
          </cell>
          <cell r="K10431">
            <v>2009</v>
          </cell>
          <cell r="L10431" t="str">
            <v>802.03</v>
          </cell>
        </row>
        <row r="10432">
          <cell r="J10432" t="str">
            <v>9789866419485</v>
          </cell>
          <cell r="K10432">
            <v>2009</v>
          </cell>
          <cell r="L10432" t="str">
            <v>802.03</v>
          </cell>
        </row>
        <row r="10433">
          <cell r="J10433" t="str">
            <v>9789866419065</v>
          </cell>
          <cell r="K10433">
            <v>2009</v>
          </cell>
          <cell r="L10433" t="str">
            <v>802.03</v>
          </cell>
        </row>
        <row r="10434">
          <cell r="J10434" t="str">
            <v>9789866351068</v>
          </cell>
          <cell r="K10434">
            <v>2009</v>
          </cell>
          <cell r="L10434" t="str">
            <v>293.1</v>
          </cell>
        </row>
        <row r="10435">
          <cell r="J10435" t="str">
            <v>9789866351228</v>
          </cell>
          <cell r="K10435">
            <v>2009</v>
          </cell>
          <cell r="L10435" t="str">
            <v>294.1</v>
          </cell>
        </row>
        <row r="10436">
          <cell r="J10436" t="str">
            <v>9789866452413</v>
          </cell>
          <cell r="K10436">
            <v>2009</v>
          </cell>
          <cell r="L10436" t="str">
            <v>967</v>
          </cell>
        </row>
        <row r="10437">
          <cell r="J10437" t="str">
            <v>9788323326229</v>
          </cell>
          <cell r="K10437">
            <v>2009</v>
          </cell>
          <cell r="L10437" t="str">
            <v>800</v>
          </cell>
        </row>
        <row r="10438">
          <cell r="J10438" t="str">
            <v>9788323327417</v>
          </cell>
          <cell r="K10438">
            <v>2009</v>
          </cell>
          <cell r="L10438" t="str">
            <v>510</v>
          </cell>
        </row>
        <row r="10439">
          <cell r="J10439" t="str">
            <v>9579239193</v>
          </cell>
          <cell r="K10439">
            <v>2009</v>
          </cell>
          <cell r="L10439" t="str">
            <v>226.62</v>
          </cell>
        </row>
        <row r="10440">
          <cell r="J10440" t="str">
            <v>EBK9900000193</v>
          </cell>
          <cell r="K10440">
            <v>2009</v>
          </cell>
          <cell r="L10440" t="str">
            <v>552</v>
          </cell>
        </row>
        <row r="10441">
          <cell r="J10441" t="str">
            <v>EBK9900000194</v>
          </cell>
          <cell r="K10441">
            <v>2009</v>
          </cell>
          <cell r="L10441" t="str">
            <v>552</v>
          </cell>
        </row>
        <row r="10442">
          <cell r="J10442" t="str">
            <v>EBK9900000195</v>
          </cell>
          <cell r="K10442">
            <v>2009</v>
          </cell>
          <cell r="L10442" t="str">
            <v>552</v>
          </cell>
        </row>
        <row r="10443">
          <cell r="J10443" t="str">
            <v>EBK9900000196</v>
          </cell>
          <cell r="K10443">
            <v>2009</v>
          </cell>
          <cell r="L10443" t="str">
            <v>552</v>
          </cell>
        </row>
        <row r="10444">
          <cell r="J10444" t="str">
            <v>EBK9900000200</v>
          </cell>
          <cell r="K10444">
            <v>2009</v>
          </cell>
          <cell r="L10444" t="str">
            <v>469.45</v>
          </cell>
        </row>
        <row r="10445">
          <cell r="J10445" t="str">
            <v>EBK9900000201</v>
          </cell>
          <cell r="K10445">
            <v>2009</v>
          </cell>
          <cell r="L10445" t="str">
            <v>484.3</v>
          </cell>
        </row>
        <row r="10446">
          <cell r="J10446" t="str">
            <v>EBK9900000202</v>
          </cell>
          <cell r="K10446">
            <v>2009</v>
          </cell>
          <cell r="L10446" t="str">
            <v>490.29</v>
          </cell>
        </row>
        <row r="10447">
          <cell r="J10447" t="str">
            <v>EBK9900000203</v>
          </cell>
          <cell r="K10447">
            <v>2009</v>
          </cell>
          <cell r="L10447" t="str">
            <v>484.6</v>
          </cell>
        </row>
        <row r="10448">
          <cell r="J10448" t="str">
            <v>EBK9900000204</v>
          </cell>
          <cell r="K10448">
            <v>2009</v>
          </cell>
          <cell r="L10448" t="str">
            <v>484.62</v>
          </cell>
        </row>
        <row r="10449">
          <cell r="J10449" t="str">
            <v>EBK9900000205</v>
          </cell>
          <cell r="K10449">
            <v>2009</v>
          </cell>
          <cell r="L10449" t="str">
            <v>484.67</v>
          </cell>
        </row>
        <row r="10450">
          <cell r="J10450" t="str">
            <v>EBK9900000207</v>
          </cell>
          <cell r="K10450">
            <v>2009</v>
          </cell>
          <cell r="L10450" t="str">
            <v>484.5</v>
          </cell>
        </row>
        <row r="10451">
          <cell r="J10451" t="str">
            <v>EBK9900000208</v>
          </cell>
          <cell r="K10451">
            <v>2009</v>
          </cell>
          <cell r="L10451" t="str">
            <v>484.5</v>
          </cell>
        </row>
        <row r="10452">
          <cell r="J10452" t="str">
            <v>EBK9900000209</v>
          </cell>
          <cell r="K10452">
            <v>2009</v>
          </cell>
          <cell r="L10452" t="str">
            <v>484.5</v>
          </cell>
        </row>
        <row r="10453">
          <cell r="J10453" t="str">
            <v>EBK9900000210</v>
          </cell>
          <cell r="K10453">
            <v>2009</v>
          </cell>
          <cell r="L10453" t="str">
            <v>484.5</v>
          </cell>
        </row>
        <row r="10454">
          <cell r="J10454" t="str">
            <v>EBK9900000211</v>
          </cell>
          <cell r="K10454">
            <v>2009</v>
          </cell>
          <cell r="L10454" t="str">
            <v>484.5</v>
          </cell>
        </row>
        <row r="10455">
          <cell r="J10455" t="str">
            <v>EBK9900000212</v>
          </cell>
          <cell r="K10455">
            <v>2009</v>
          </cell>
          <cell r="L10455" t="str">
            <v>484.5</v>
          </cell>
        </row>
        <row r="10456">
          <cell r="J10456" t="str">
            <v>EBK9900000213</v>
          </cell>
          <cell r="K10456">
            <v>2009</v>
          </cell>
          <cell r="L10456" t="str">
            <v>419.333</v>
          </cell>
        </row>
        <row r="10457">
          <cell r="J10457" t="str">
            <v>EBK9900000214</v>
          </cell>
          <cell r="K10457">
            <v>2009</v>
          </cell>
          <cell r="L10457" t="str">
            <v>484.67</v>
          </cell>
        </row>
        <row r="10458">
          <cell r="J10458" t="str">
            <v>EBK9900000215</v>
          </cell>
          <cell r="K10458">
            <v>2009</v>
          </cell>
          <cell r="L10458" t="str">
            <v>484.67</v>
          </cell>
        </row>
        <row r="10459">
          <cell r="J10459" t="str">
            <v>9789575814144</v>
          </cell>
          <cell r="K10459">
            <v>2009</v>
          </cell>
          <cell r="L10459" t="str">
            <v>471.5058</v>
          </cell>
        </row>
        <row r="10460">
          <cell r="J10460" t="str">
            <v>9789575814137</v>
          </cell>
          <cell r="K10460">
            <v>2009</v>
          </cell>
          <cell r="L10460" t="str">
            <v>484.67058</v>
          </cell>
        </row>
        <row r="10461">
          <cell r="J10461" t="str">
            <v>9789575814151</v>
          </cell>
          <cell r="K10461">
            <v>2009</v>
          </cell>
          <cell r="L10461" t="str">
            <v>484.6</v>
          </cell>
        </row>
        <row r="10462">
          <cell r="J10462" t="str">
            <v>9789575814168</v>
          </cell>
          <cell r="K10462">
            <v>2009</v>
          </cell>
          <cell r="L10462" t="str">
            <v>484.6</v>
          </cell>
        </row>
        <row r="10463">
          <cell r="J10463" t="str">
            <v>9789575814175</v>
          </cell>
          <cell r="K10463">
            <v>2009</v>
          </cell>
          <cell r="L10463" t="str">
            <v>484.3</v>
          </cell>
        </row>
        <row r="10464">
          <cell r="J10464" t="str">
            <v>9789575814182</v>
          </cell>
          <cell r="K10464">
            <v>2009</v>
          </cell>
          <cell r="L10464" t="str">
            <v>484.62</v>
          </cell>
        </row>
        <row r="10465">
          <cell r="J10465" t="str">
            <v>9789575814199</v>
          </cell>
          <cell r="K10465">
            <v>2009</v>
          </cell>
          <cell r="L10465" t="str">
            <v>484.55</v>
          </cell>
        </row>
        <row r="10466">
          <cell r="J10466" t="str">
            <v>9789575814205</v>
          </cell>
          <cell r="K10466">
            <v>2009</v>
          </cell>
          <cell r="L10466" t="str">
            <v>484.6</v>
          </cell>
        </row>
        <row r="10467">
          <cell r="J10467" t="str">
            <v>9789575814212</v>
          </cell>
          <cell r="K10467">
            <v>2009</v>
          </cell>
          <cell r="L10467" t="str">
            <v>496.34</v>
          </cell>
        </row>
        <row r="10468">
          <cell r="J10468" t="str">
            <v>9789575814229</v>
          </cell>
          <cell r="K10468">
            <v>2009</v>
          </cell>
          <cell r="L10468" t="str">
            <v>484.62</v>
          </cell>
        </row>
        <row r="10469">
          <cell r="J10469" t="str">
            <v>9789575814236</v>
          </cell>
          <cell r="K10469">
            <v>2009</v>
          </cell>
          <cell r="L10469" t="str">
            <v>484.6</v>
          </cell>
        </row>
        <row r="10470">
          <cell r="J10470" t="str">
            <v>9789575814243</v>
          </cell>
          <cell r="K10470">
            <v>2009</v>
          </cell>
          <cell r="L10470" t="str">
            <v>484.67</v>
          </cell>
        </row>
        <row r="10471">
          <cell r="J10471" t="str">
            <v>9789575814250</v>
          </cell>
          <cell r="K10471">
            <v>2009</v>
          </cell>
          <cell r="L10471" t="str">
            <v>484.67</v>
          </cell>
        </row>
        <row r="10472">
          <cell r="J10472" t="str">
            <v>EBK9900000445</v>
          </cell>
          <cell r="K10472">
            <v>2009</v>
          </cell>
          <cell r="L10472" t="str">
            <v>484.6</v>
          </cell>
        </row>
        <row r="10473">
          <cell r="J10473" t="str">
            <v>EBK9900000446</v>
          </cell>
          <cell r="K10473">
            <v>2009</v>
          </cell>
          <cell r="L10473" t="str">
            <v>484.6</v>
          </cell>
        </row>
        <row r="10474">
          <cell r="J10474" t="str">
            <v>EBK9900000449</v>
          </cell>
          <cell r="K10474">
            <v>2009</v>
          </cell>
          <cell r="L10474" t="str">
            <v>484.6</v>
          </cell>
        </row>
        <row r="10475">
          <cell r="J10475" t="str">
            <v>EBK9900000450</v>
          </cell>
          <cell r="K10475">
            <v>2009</v>
          </cell>
          <cell r="L10475" t="str">
            <v>484.6</v>
          </cell>
        </row>
        <row r="10476">
          <cell r="J10476" t="str">
            <v>9789866725487</v>
          </cell>
          <cell r="K10476">
            <v>2009</v>
          </cell>
          <cell r="L10476" t="str">
            <v>859.6</v>
          </cell>
        </row>
        <row r="10477">
          <cell r="J10477" t="str">
            <v>9789868475069</v>
          </cell>
          <cell r="K10477">
            <v>2009</v>
          </cell>
          <cell r="L10477" t="str">
            <v>411.19</v>
          </cell>
        </row>
        <row r="10478">
          <cell r="J10478" t="str">
            <v>9789866439100</v>
          </cell>
          <cell r="K10478">
            <v>2009</v>
          </cell>
          <cell r="L10478" t="str">
            <v>610</v>
          </cell>
        </row>
        <row r="10479">
          <cell r="J10479" t="str">
            <v>9789866906589</v>
          </cell>
          <cell r="K10479">
            <v>2009</v>
          </cell>
          <cell r="L10479" t="str">
            <v>496.5</v>
          </cell>
        </row>
        <row r="10480">
          <cell r="J10480" t="str">
            <v>9789867041852</v>
          </cell>
          <cell r="K10480">
            <v>2009</v>
          </cell>
          <cell r="L10480" t="str">
            <v>833.5</v>
          </cell>
        </row>
        <row r="10481">
          <cell r="J10481" t="str">
            <v>9789867041777</v>
          </cell>
          <cell r="K10481">
            <v>2009</v>
          </cell>
          <cell r="L10481" t="str">
            <v>833.5</v>
          </cell>
        </row>
        <row r="10482">
          <cell r="J10482" t="str">
            <v>9789866282003</v>
          </cell>
          <cell r="K10482">
            <v>2009</v>
          </cell>
          <cell r="L10482" t="str">
            <v>610.9</v>
          </cell>
        </row>
        <row r="10483">
          <cell r="J10483" t="str">
            <v>9789867041791</v>
          </cell>
          <cell r="K10483">
            <v>2009</v>
          </cell>
          <cell r="L10483" t="str">
            <v>610.9</v>
          </cell>
        </row>
        <row r="10484">
          <cell r="J10484" t="str">
            <v>9789867041906</v>
          </cell>
          <cell r="K10484">
            <v>2009</v>
          </cell>
          <cell r="L10484" t="str">
            <v>803.169</v>
          </cell>
        </row>
        <row r="10485">
          <cell r="J10485" t="str">
            <v>9789867041937</v>
          </cell>
          <cell r="K10485">
            <v>2009</v>
          </cell>
          <cell r="L10485" t="str">
            <v>805.188</v>
          </cell>
        </row>
        <row r="10486">
          <cell r="J10486" t="str">
            <v>9789867041753</v>
          </cell>
          <cell r="K10486">
            <v>2009</v>
          </cell>
          <cell r="L10486" t="str">
            <v>805.188</v>
          </cell>
        </row>
        <row r="10487">
          <cell r="J10487" t="str">
            <v>9789866972645</v>
          </cell>
          <cell r="K10487">
            <v>2009</v>
          </cell>
          <cell r="L10487" t="str">
            <v>224.515</v>
          </cell>
        </row>
        <row r="10488">
          <cell r="J10488" t="str">
            <v>9789866972720</v>
          </cell>
          <cell r="K10488">
            <v>2009</v>
          </cell>
          <cell r="L10488" t="str">
            <v>224.515</v>
          </cell>
        </row>
        <row r="10489">
          <cell r="J10489" t="str">
            <v>9789866439148</v>
          </cell>
          <cell r="K10489">
            <v>2009</v>
          </cell>
          <cell r="L10489" t="str">
            <v>711</v>
          </cell>
        </row>
        <row r="10490">
          <cell r="J10490" t="str">
            <v>9789866972591</v>
          </cell>
          <cell r="K10490">
            <v>2009</v>
          </cell>
          <cell r="L10490" t="str">
            <v>224.515</v>
          </cell>
        </row>
        <row r="10491">
          <cell r="J10491" t="str">
            <v>9789867041715</v>
          </cell>
          <cell r="K10491">
            <v>2009</v>
          </cell>
          <cell r="L10491" t="str">
            <v>831.4</v>
          </cell>
        </row>
        <row r="10492">
          <cell r="J10492" t="str">
            <v>9789867041821</v>
          </cell>
          <cell r="K10492">
            <v>2009</v>
          </cell>
          <cell r="L10492" t="str">
            <v>831.4</v>
          </cell>
        </row>
        <row r="10493">
          <cell r="J10493" t="str">
            <v>9789867041876</v>
          </cell>
          <cell r="K10493">
            <v>2009</v>
          </cell>
          <cell r="L10493" t="str">
            <v>805.169</v>
          </cell>
        </row>
        <row r="10494">
          <cell r="J10494" t="str">
            <v>9789868518209</v>
          </cell>
          <cell r="K10494">
            <v>2009</v>
          </cell>
          <cell r="L10494" t="str">
            <v>857.63</v>
          </cell>
        </row>
        <row r="10495">
          <cell r="J10495" t="str">
            <v>9789868430792</v>
          </cell>
          <cell r="K10495">
            <v>2009</v>
          </cell>
          <cell r="L10495" t="str">
            <v>802.632</v>
          </cell>
        </row>
        <row r="10496">
          <cell r="J10496" t="str">
            <v>9789574952106</v>
          </cell>
          <cell r="K10496">
            <v>2009</v>
          </cell>
          <cell r="L10496" t="str">
            <v>496.3</v>
          </cell>
        </row>
        <row r="10497">
          <cell r="J10497" t="str">
            <v>9789574952120</v>
          </cell>
          <cell r="K10497">
            <v>2009</v>
          </cell>
          <cell r="L10497" t="str">
            <v>496.3</v>
          </cell>
        </row>
        <row r="10498">
          <cell r="J10498" t="str">
            <v>9789574952113</v>
          </cell>
          <cell r="K10498">
            <v>2009</v>
          </cell>
          <cell r="L10498" t="str">
            <v>496.3</v>
          </cell>
        </row>
        <row r="10499">
          <cell r="J10499" t="str">
            <v>9789574952274</v>
          </cell>
          <cell r="K10499">
            <v>2009</v>
          </cell>
          <cell r="L10499" t="str">
            <v>496.3</v>
          </cell>
        </row>
        <row r="10500">
          <cell r="J10500" t="str">
            <v>9789574952298</v>
          </cell>
          <cell r="K10500">
            <v>2009</v>
          </cell>
          <cell r="L10500" t="str">
            <v>496.3</v>
          </cell>
        </row>
        <row r="10501">
          <cell r="J10501" t="str">
            <v>9789574952311</v>
          </cell>
          <cell r="K10501">
            <v>2009</v>
          </cell>
          <cell r="L10501" t="str">
            <v>496.3</v>
          </cell>
        </row>
        <row r="10502">
          <cell r="J10502" t="str">
            <v>9789574952335</v>
          </cell>
          <cell r="K10502">
            <v>2009</v>
          </cell>
          <cell r="L10502" t="str">
            <v>496.3</v>
          </cell>
        </row>
        <row r="10503">
          <cell r="J10503" t="str">
            <v>9789574952359</v>
          </cell>
          <cell r="K10503">
            <v>2009</v>
          </cell>
          <cell r="L10503" t="str">
            <v>496.3</v>
          </cell>
        </row>
        <row r="10504">
          <cell r="J10504" t="str">
            <v>9789574952366</v>
          </cell>
          <cell r="K10504">
            <v>2009</v>
          </cell>
          <cell r="L10504" t="str">
            <v>496.3</v>
          </cell>
        </row>
        <row r="10505">
          <cell r="J10505" t="str">
            <v>9789574952380</v>
          </cell>
          <cell r="K10505">
            <v>2009</v>
          </cell>
          <cell r="L10505" t="str">
            <v>496.3</v>
          </cell>
        </row>
        <row r="10506">
          <cell r="J10506" t="str">
            <v>9789574952236</v>
          </cell>
          <cell r="K10506">
            <v>2009</v>
          </cell>
          <cell r="L10506" t="str">
            <v>496.3</v>
          </cell>
        </row>
        <row r="10507">
          <cell r="J10507" t="str">
            <v>9789574952199</v>
          </cell>
          <cell r="K10507">
            <v>2009</v>
          </cell>
          <cell r="L10507" t="str">
            <v>496.3</v>
          </cell>
        </row>
        <row r="10508">
          <cell r="J10508" t="str">
            <v>9789574952250</v>
          </cell>
          <cell r="K10508">
            <v>2009</v>
          </cell>
          <cell r="L10508" t="str">
            <v>496.3</v>
          </cell>
        </row>
        <row r="10509">
          <cell r="J10509" t="str">
            <v>9789574952083</v>
          </cell>
          <cell r="K10509">
            <v>2009</v>
          </cell>
          <cell r="L10509" t="str">
            <v>552.48</v>
          </cell>
        </row>
        <row r="10510">
          <cell r="J10510" t="str">
            <v>9789574952090</v>
          </cell>
          <cell r="K10510">
            <v>2009</v>
          </cell>
          <cell r="L10510" t="str">
            <v>552.48</v>
          </cell>
        </row>
        <row r="10511">
          <cell r="J10511" t="str">
            <v>9789574952076</v>
          </cell>
          <cell r="K10511">
            <v>2009</v>
          </cell>
          <cell r="L10511" t="str">
            <v>992.61</v>
          </cell>
        </row>
        <row r="10512">
          <cell r="J10512" t="str">
            <v>9789574952038</v>
          </cell>
          <cell r="K10512">
            <v>2009</v>
          </cell>
          <cell r="L10512" t="str">
            <v>992.61</v>
          </cell>
        </row>
        <row r="10513">
          <cell r="J10513" t="str">
            <v>9789574952069</v>
          </cell>
          <cell r="K10513">
            <v>2009</v>
          </cell>
          <cell r="L10513" t="str">
            <v>555.933</v>
          </cell>
        </row>
        <row r="10514">
          <cell r="J10514" t="str">
            <v>9789868092648</v>
          </cell>
          <cell r="K10514">
            <v>2009</v>
          </cell>
          <cell r="L10514" t="str">
            <v>782.31</v>
          </cell>
        </row>
        <row r="10515">
          <cell r="J10515" t="str">
            <v>9867030028</v>
          </cell>
          <cell r="K10515">
            <v>2009</v>
          </cell>
          <cell r="L10515" t="str">
            <v>805.189</v>
          </cell>
        </row>
        <row r="10516">
          <cell r="J10516" t="str">
            <v>986703001X</v>
          </cell>
          <cell r="K10516">
            <v>2009</v>
          </cell>
          <cell r="L10516" t="str">
            <v>805.189</v>
          </cell>
        </row>
        <row r="10517">
          <cell r="J10517" t="str">
            <v>9789574612277</v>
          </cell>
          <cell r="K10517">
            <v>2009</v>
          </cell>
          <cell r="L10517" t="str">
            <v>805.174</v>
          </cell>
        </row>
        <row r="10518">
          <cell r="J10518" t="str">
            <v>9789574612185</v>
          </cell>
          <cell r="K10518">
            <v>2009</v>
          </cell>
          <cell r="L10518" t="str">
            <v>805.188</v>
          </cell>
        </row>
        <row r="10519">
          <cell r="J10519" t="str">
            <v>9789574612338</v>
          </cell>
          <cell r="K10519">
            <v>2009</v>
          </cell>
          <cell r="L10519" t="str">
            <v>524.38</v>
          </cell>
        </row>
        <row r="10520">
          <cell r="J10520" t="str">
            <v>9781932138993</v>
          </cell>
          <cell r="K10520">
            <v>2009</v>
          </cell>
          <cell r="L10520" t="str">
            <v>591.92</v>
          </cell>
        </row>
        <row r="10521">
          <cell r="J10521" t="str">
            <v>9781932138870</v>
          </cell>
          <cell r="K10521">
            <v>2009</v>
          </cell>
          <cell r="L10521" t="str">
            <v>574.107</v>
          </cell>
        </row>
        <row r="10522">
          <cell r="J10522" t="str">
            <v>9781932138917</v>
          </cell>
          <cell r="K10522">
            <v>2009</v>
          </cell>
          <cell r="L10522" t="str">
            <v>552.2</v>
          </cell>
        </row>
        <row r="10523">
          <cell r="J10523" t="str">
            <v>9781932138948</v>
          </cell>
          <cell r="K10523">
            <v>2009</v>
          </cell>
          <cell r="L10523" t="str">
            <v>574.107</v>
          </cell>
        </row>
        <row r="10524">
          <cell r="J10524" t="str">
            <v>9781932138962</v>
          </cell>
          <cell r="K10524">
            <v>2009</v>
          </cell>
          <cell r="L10524" t="str">
            <v>782.18</v>
          </cell>
        </row>
        <row r="10525">
          <cell r="J10525" t="str">
            <v>9781932138979</v>
          </cell>
          <cell r="K10525">
            <v>2009</v>
          </cell>
          <cell r="L10525" t="str">
            <v>676.1</v>
          </cell>
        </row>
        <row r="10526">
          <cell r="J10526" t="str">
            <v>9781932138887</v>
          </cell>
          <cell r="K10526">
            <v>2009</v>
          </cell>
          <cell r="L10526" t="str">
            <v>710</v>
          </cell>
        </row>
        <row r="10527">
          <cell r="J10527" t="str">
            <v>9781932138955</v>
          </cell>
          <cell r="K10527">
            <v>2009</v>
          </cell>
          <cell r="L10527" t="str">
            <v>782.18</v>
          </cell>
        </row>
        <row r="10528">
          <cell r="J10528" t="str">
            <v>9781932138849</v>
          </cell>
          <cell r="K10528">
            <v>2009</v>
          </cell>
          <cell r="L10528" t="str">
            <v>782.18</v>
          </cell>
        </row>
        <row r="10529">
          <cell r="J10529" t="str">
            <v>9781932138894</v>
          </cell>
          <cell r="K10529">
            <v>2009</v>
          </cell>
          <cell r="L10529" t="str">
            <v>541.69</v>
          </cell>
        </row>
        <row r="10530">
          <cell r="J10530" t="str">
            <v>9781936043033</v>
          </cell>
          <cell r="K10530">
            <v>2009</v>
          </cell>
          <cell r="L10530" t="str">
            <v>782.887</v>
          </cell>
        </row>
        <row r="10531">
          <cell r="J10531" t="str">
            <v>9781932138801</v>
          </cell>
          <cell r="K10531">
            <v>2009</v>
          </cell>
          <cell r="L10531" t="str">
            <v>323.591</v>
          </cell>
        </row>
        <row r="10532">
          <cell r="J10532" t="str">
            <v>9787508616896</v>
          </cell>
          <cell r="K10532">
            <v>2009</v>
          </cell>
          <cell r="L10532" t="str">
            <v>782.887</v>
          </cell>
        </row>
        <row r="10533">
          <cell r="J10533" t="str">
            <v>9787508614571</v>
          </cell>
          <cell r="K10533">
            <v>2009</v>
          </cell>
          <cell r="L10533" t="str">
            <v>494.1</v>
          </cell>
        </row>
        <row r="10534">
          <cell r="J10534" t="str">
            <v>9789868470736</v>
          </cell>
          <cell r="K10534">
            <v>2009</v>
          </cell>
          <cell r="L10534" t="str">
            <v>495.47</v>
          </cell>
        </row>
        <row r="10535">
          <cell r="J10535" t="str">
            <v>9789868470743</v>
          </cell>
          <cell r="K10535">
            <v>2009</v>
          </cell>
          <cell r="L10535" t="str">
            <v>563.53</v>
          </cell>
        </row>
        <row r="10536">
          <cell r="J10536" t="str">
            <v>9789868470750</v>
          </cell>
          <cell r="K10536">
            <v>2009</v>
          </cell>
          <cell r="L10536" t="str">
            <v>563.53</v>
          </cell>
        </row>
        <row r="10537">
          <cell r="J10537" t="str">
            <v>9789868470767</v>
          </cell>
          <cell r="K10537">
            <v>2009</v>
          </cell>
          <cell r="L10537" t="str">
            <v>563.53</v>
          </cell>
        </row>
        <row r="10538">
          <cell r="J10538" t="str">
            <v>9789868470781</v>
          </cell>
          <cell r="K10538">
            <v>2009</v>
          </cell>
          <cell r="L10538" t="str">
            <v>563.53</v>
          </cell>
        </row>
        <row r="10539">
          <cell r="J10539" t="str">
            <v>9789868470798</v>
          </cell>
          <cell r="K10539">
            <v>2009</v>
          </cell>
          <cell r="L10539" t="str">
            <v>563.5</v>
          </cell>
        </row>
        <row r="10540">
          <cell r="J10540" t="str">
            <v>9789866366000</v>
          </cell>
          <cell r="K10540">
            <v>2009</v>
          </cell>
          <cell r="L10540" t="str">
            <v>563.534</v>
          </cell>
        </row>
        <row r="10541">
          <cell r="J10541" t="str">
            <v>9789866366017</v>
          </cell>
          <cell r="K10541">
            <v>2009</v>
          </cell>
          <cell r="L10541" t="str">
            <v>563.53</v>
          </cell>
        </row>
        <row r="10542">
          <cell r="J10542" t="str">
            <v>9789866366024</v>
          </cell>
          <cell r="K10542">
            <v>2009</v>
          </cell>
          <cell r="L10542" t="str">
            <v>563.53</v>
          </cell>
        </row>
        <row r="10543">
          <cell r="J10543" t="str">
            <v>9789866366031</v>
          </cell>
          <cell r="K10543">
            <v>2009</v>
          </cell>
          <cell r="L10543" t="str">
            <v>563.53</v>
          </cell>
        </row>
        <row r="10544">
          <cell r="J10544" t="str">
            <v>9789866366048</v>
          </cell>
          <cell r="K10544">
            <v>2009</v>
          </cell>
          <cell r="L10544" t="str">
            <v>563.53</v>
          </cell>
        </row>
        <row r="10545">
          <cell r="J10545" t="str">
            <v>9789866366055</v>
          </cell>
          <cell r="K10545">
            <v>2009</v>
          </cell>
          <cell r="L10545" t="str">
            <v>563.53</v>
          </cell>
        </row>
        <row r="10546">
          <cell r="J10546" t="str">
            <v>9789868470774</v>
          </cell>
          <cell r="K10546">
            <v>2009</v>
          </cell>
          <cell r="L10546" t="str">
            <v>563</v>
          </cell>
        </row>
        <row r="10547">
          <cell r="J10547" t="str">
            <v>9789866773952</v>
          </cell>
          <cell r="K10547">
            <v>2009</v>
          </cell>
          <cell r="L10547" t="str">
            <v>573.1</v>
          </cell>
        </row>
        <row r="10548">
          <cell r="J10548" t="str">
            <v>9789866773877</v>
          </cell>
          <cell r="K10548">
            <v>2009</v>
          </cell>
          <cell r="L10548" t="str">
            <v>173.7</v>
          </cell>
        </row>
        <row r="10549">
          <cell r="J10549" t="str">
            <v>9789866404269</v>
          </cell>
          <cell r="K10549">
            <v>2009</v>
          </cell>
          <cell r="L10549" t="str">
            <v>173.761</v>
          </cell>
        </row>
        <row r="10550">
          <cell r="J10550" t="str">
            <v>9789866404108</v>
          </cell>
          <cell r="K10550">
            <v>2009</v>
          </cell>
          <cell r="L10550" t="str">
            <v>496.5</v>
          </cell>
        </row>
        <row r="10551">
          <cell r="J10551" t="str">
            <v>9789866773778</v>
          </cell>
          <cell r="K10551">
            <v>2009</v>
          </cell>
          <cell r="L10551" t="str">
            <v>528.5</v>
          </cell>
        </row>
        <row r="10552">
          <cell r="J10552" t="str">
            <v>9789866404085</v>
          </cell>
          <cell r="K10552">
            <v>2009</v>
          </cell>
          <cell r="L10552" t="str">
            <v>857.7</v>
          </cell>
        </row>
        <row r="10553">
          <cell r="J10553" t="str">
            <v>9789866773716</v>
          </cell>
          <cell r="K10553">
            <v>2009</v>
          </cell>
          <cell r="L10553" t="str">
            <v>857.7</v>
          </cell>
        </row>
        <row r="10554">
          <cell r="J10554" t="str">
            <v>9789866773709</v>
          </cell>
          <cell r="K10554">
            <v>2009</v>
          </cell>
          <cell r="L10554" t="str">
            <v>857.7</v>
          </cell>
        </row>
        <row r="10555">
          <cell r="J10555" t="str">
            <v>9789866404023</v>
          </cell>
          <cell r="K10555">
            <v>2009</v>
          </cell>
          <cell r="L10555" t="str">
            <v>494.35</v>
          </cell>
        </row>
        <row r="10556">
          <cell r="J10556" t="str">
            <v>9789866404153</v>
          </cell>
          <cell r="K10556">
            <v>2009</v>
          </cell>
          <cell r="L10556" t="str">
            <v>177.3</v>
          </cell>
        </row>
        <row r="10557">
          <cell r="J10557" t="str">
            <v>9789866404092</v>
          </cell>
          <cell r="K10557">
            <v>2009</v>
          </cell>
          <cell r="L10557" t="str">
            <v>173.761</v>
          </cell>
        </row>
        <row r="10558">
          <cell r="J10558" t="str">
            <v>9789866404054</v>
          </cell>
          <cell r="K10558">
            <v>2009</v>
          </cell>
          <cell r="L10558" t="str">
            <v>177.3</v>
          </cell>
        </row>
        <row r="10559">
          <cell r="J10559" t="str">
            <v>9789866404030</v>
          </cell>
          <cell r="K10559">
            <v>2009</v>
          </cell>
          <cell r="L10559" t="str">
            <v>176.56</v>
          </cell>
        </row>
        <row r="10560">
          <cell r="J10560" t="str">
            <v>9789866773976</v>
          </cell>
          <cell r="K10560">
            <v>2009</v>
          </cell>
          <cell r="L10560" t="str">
            <v>173.761</v>
          </cell>
        </row>
        <row r="10561">
          <cell r="J10561" t="str">
            <v>9789866773860</v>
          </cell>
          <cell r="K10561">
            <v>2009</v>
          </cell>
          <cell r="L10561" t="str">
            <v>177.3</v>
          </cell>
        </row>
        <row r="10562">
          <cell r="J10562" t="str">
            <v>9789866773730</v>
          </cell>
          <cell r="K10562">
            <v>2009</v>
          </cell>
          <cell r="L10562" t="str">
            <v>177.2</v>
          </cell>
        </row>
        <row r="10563">
          <cell r="J10563" t="str">
            <v>9789866773693</v>
          </cell>
          <cell r="K10563">
            <v>2009</v>
          </cell>
          <cell r="L10563" t="str">
            <v>177.2</v>
          </cell>
        </row>
        <row r="10564">
          <cell r="J10564" t="str">
            <v>9789866404252</v>
          </cell>
          <cell r="K10564">
            <v>2009</v>
          </cell>
          <cell r="L10564" t="str">
            <v>781.053</v>
          </cell>
        </row>
        <row r="10565">
          <cell r="J10565" t="str">
            <v>9789866773792</v>
          </cell>
          <cell r="K10565">
            <v>2009</v>
          </cell>
          <cell r="L10565" t="str">
            <v>411.3</v>
          </cell>
        </row>
        <row r="10566">
          <cell r="J10566" t="str">
            <v>9789866404276</v>
          </cell>
          <cell r="K10566">
            <v>2009</v>
          </cell>
          <cell r="L10566" t="str">
            <v>781.053</v>
          </cell>
        </row>
        <row r="10567">
          <cell r="J10567" t="str">
            <v>9789866404245</v>
          </cell>
          <cell r="K10567">
            <v>2009</v>
          </cell>
          <cell r="L10567" t="str">
            <v>224.515</v>
          </cell>
        </row>
        <row r="10568">
          <cell r="J10568" t="str">
            <v>9789866404214</v>
          </cell>
          <cell r="K10568">
            <v>2009</v>
          </cell>
          <cell r="L10568" t="str">
            <v>224.515</v>
          </cell>
        </row>
        <row r="10569">
          <cell r="J10569" t="str">
            <v>9789866404184</v>
          </cell>
          <cell r="K10569">
            <v>2009</v>
          </cell>
          <cell r="L10569" t="str">
            <v>178.3</v>
          </cell>
        </row>
        <row r="10570">
          <cell r="J10570" t="str">
            <v>9789866404177</v>
          </cell>
          <cell r="K10570">
            <v>2009</v>
          </cell>
          <cell r="L10570" t="str">
            <v>191.9</v>
          </cell>
        </row>
        <row r="10571">
          <cell r="J10571" t="str">
            <v>9789866773815</v>
          </cell>
          <cell r="K10571">
            <v>2009</v>
          </cell>
          <cell r="L10571" t="str">
            <v>178.3</v>
          </cell>
        </row>
        <row r="10572">
          <cell r="J10572" t="str">
            <v>9789866404139</v>
          </cell>
          <cell r="K10572">
            <v>2009</v>
          </cell>
          <cell r="L10572" t="str">
            <v>411.18</v>
          </cell>
        </row>
        <row r="10573">
          <cell r="J10573" t="str">
            <v>9789866404290</v>
          </cell>
          <cell r="K10573">
            <v>2009</v>
          </cell>
          <cell r="L10573" t="str">
            <v>415.9983</v>
          </cell>
        </row>
        <row r="10574">
          <cell r="J10574" t="str">
            <v>9789866404238</v>
          </cell>
          <cell r="K10574">
            <v>2009</v>
          </cell>
          <cell r="L10574" t="str">
            <v>411.1</v>
          </cell>
        </row>
        <row r="10575">
          <cell r="J10575" t="str">
            <v>9789866404306</v>
          </cell>
          <cell r="K10575">
            <v>2009</v>
          </cell>
          <cell r="L10575" t="str">
            <v>411.19</v>
          </cell>
        </row>
        <row r="10576">
          <cell r="J10576" t="str">
            <v>9789866404283</v>
          </cell>
          <cell r="K10576">
            <v>2009</v>
          </cell>
          <cell r="L10576" t="str">
            <v>411.18</v>
          </cell>
        </row>
        <row r="10577">
          <cell r="J10577" t="str">
            <v>9789866404146</v>
          </cell>
          <cell r="K10577">
            <v>2009</v>
          </cell>
          <cell r="L10577" t="str">
            <v>411.18</v>
          </cell>
        </row>
        <row r="10578">
          <cell r="J10578" t="str">
            <v>9789866404078</v>
          </cell>
          <cell r="K10578">
            <v>2009</v>
          </cell>
          <cell r="L10578" t="str">
            <v>411.77</v>
          </cell>
        </row>
        <row r="10579">
          <cell r="J10579" t="str">
            <v>9789866773938</v>
          </cell>
          <cell r="K10579">
            <v>2009</v>
          </cell>
          <cell r="L10579" t="str">
            <v>411.1</v>
          </cell>
        </row>
        <row r="10580">
          <cell r="J10580" t="str">
            <v>9789866773891</v>
          </cell>
          <cell r="K10580">
            <v>2009</v>
          </cell>
          <cell r="L10580" t="str">
            <v>411.1</v>
          </cell>
        </row>
        <row r="10581">
          <cell r="J10581" t="str">
            <v>9789866773884</v>
          </cell>
          <cell r="K10581">
            <v>2009</v>
          </cell>
          <cell r="L10581" t="str">
            <v>411.1</v>
          </cell>
        </row>
        <row r="10582">
          <cell r="J10582" t="str">
            <v>9789866773785</v>
          </cell>
          <cell r="K10582">
            <v>2009</v>
          </cell>
          <cell r="L10582" t="str">
            <v>411.1</v>
          </cell>
        </row>
        <row r="10583">
          <cell r="J10583" t="str">
            <v>9789866773648</v>
          </cell>
          <cell r="K10583">
            <v>2009</v>
          </cell>
          <cell r="L10583" t="str">
            <v>415.208</v>
          </cell>
        </row>
        <row r="10584">
          <cell r="J10584" t="str">
            <v>9789866404320</v>
          </cell>
          <cell r="K10584">
            <v>2009</v>
          </cell>
          <cell r="L10584" t="str">
            <v>191.9</v>
          </cell>
        </row>
        <row r="10585">
          <cell r="J10585" t="str">
            <v>9789866404337</v>
          </cell>
          <cell r="K10585">
            <v>2009</v>
          </cell>
          <cell r="L10585" t="str">
            <v>191.9</v>
          </cell>
        </row>
        <row r="10586">
          <cell r="J10586" t="str">
            <v>9789866404221</v>
          </cell>
          <cell r="K10586">
            <v>2009</v>
          </cell>
          <cell r="L10586" t="str">
            <v>191.9</v>
          </cell>
        </row>
        <row r="10587">
          <cell r="J10587" t="str">
            <v>9789866404207</v>
          </cell>
          <cell r="K10587">
            <v>2009</v>
          </cell>
          <cell r="L10587" t="str">
            <v>191.9</v>
          </cell>
        </row>
        <row r="10588">
          <cell r="J10588" t="str">
            <v>9789866404122</v>
          </cell>
          <cell r="K10588">
            <v>2009</v>
          </cell>
          <cell r="L10588" t="str">
            <v>191.9</v>
          </cell>
        </row>
        <row r="10589">
          <cell r="J10589" t="str">
            <v>9789866404115</v>
          </cell>
          <cell r="K10589">
            <v>2009</v>
          </cell>
          <cell r="L10589" t="str">
            <v>191.9</v>
          </cell>
        </row>
        <row r="10590">
          <cell r="J10590" t="str">
            <v>9789866404016</v>
          </cell>
          <cell r="K10590">
            <v>2009</v>
          </cell>
          <cell r="L10590" t="str">
            <v>191.9</v>
          </cell>
        </row>
        <row r="10591">
          <cell r="J10591" t="str">
            <v>9789866773914</v>
          </cell>
          <cell r="K10591">
            <v>2009</v>
          </cell>
          <cell r="L10591" t="str">
            <v>191.9</v>
          </cell>
        </row>
        <row r="10592">
          <cell r="J10592" t="str">
            <v>9789866773921</v>
          </cell>
          <cell r="K10592">
            <v>2009</v>
          </cell>
          <cell r="L10592" t="str">
            <v>191.9</v>
          </cell>
        </row>
        <row r="10593">
          <cell r="J10593" t="str">
            <v>9789866773839</v>
          </cell>
          <cell r="K10593">
            <v>2009</v>
          </cell>
          <cell r="L10593" t="str">
            <v>191.9</v>
          </cell>
        </row>
        <row r="10594">
          <cell r="J10594" t="str">
            <v>9789866773846</v>
          </cell>
          <cell r="K10594">
            <v>2009</v>
          </cell>
          <cell r="L10594" t="str">
            <v>191.9</v>
          </cell>
        </row>
        <row r="10595">
          <cell r="J10595" t="str">
            <v>9789866404160</v>
          </cell>
          <cell r="K10595">
            <v>2009</v>
          </cell>
          <cell r="L10595" t="str">
            <v>544.37</v>
          </cell>
        </row>
        <row r="10596">
          <cell r="J10596" t="str">
            <v>9789866404061</v>
          </cell>
          <cell r="K10596">
            <v>2009</v>
          </cell>
          <cell r="L10596" t="str">
            <v>563</v>
          </cell>
        </row>
        <row r="10597">
          <cell r="J10597" t="str">
            <v>9789866404047</v>
          </cell>
          <cell r="K10597">
            <v>2009</v>
          </cell>
          <cell r="L10597" t="str">
            <v>425</v>
          </cell>
        </row>
        <row r="10598">
          <cell r="J10598" t="str">
            <v>9789866773983</v>
          </cell>
          <cell r="K10598">
            <v>2009</v>
          </cell>
          <cell r="L10598" t="str">
            <v>192.32</v>
          </cell>
        </row>
        <row r="10599">
          <cell r="J10599" t="str">
            <v>9789866773990</v>
          </cell>
          <cell r="K10599">
            <v>2009</v>
          </cell>
          <cell r="L10599" t="str">
            <v>177.3</v>
          </cell>
        </row>
        <row r="10600">
          <cell r="J10600" t="str">
            <v>9789866773945</v>
          </cell>
          <cell r="K10600">
            <v>2009</v>
          </cell>
          <cell r="L10600" t="str">
            <v>544.37</v>
          </cell>
        </row>
        <row r="10601">
          <cell r="J10601" t="str">
            <v>9789866773853</v>
          </cell>
          <cell r="K10601">
            <v>2009</v>
          </cell>
          <cell r="L10601" t="str">
            <v>544.7</v>
          </cell>
        </row>
        <row r="10602">
          <cell r="J10602" t="str">
            <v>9789866773822</v>
          </cell>
          <cell r="K10602">
            <v>2009</v>
          </cell>
          <cell r="L10602" t="str">
            <v>544.7</v>
          </cell>
        </row>
        <row r="10603">
          <cell r="J10603" t="str">
            <v>9789866773723</v>
          </cell>
          <cell r="K10603">
            <v>2009</v>
          </cell>
          <cell r="L10603" t="str">
            <v>544.7</v>
          </cell>
        </row>
        <row r="10604">
          <cell r="J10604" t="str">
            <v>9789866404313</v>
          </cell>
          <cell r="K10604">
            <v>2009</v>
          </cell>
          <cell r="L10604" t="str">
            <v>191.9</v>
          </cell>
        </row>
        <row r="10605">
          <cell r="J10605" t="str">
            <v>9789866773907</v>
          </cell>
          <cell r="K10605">
            <v>2009</v>
          </cell>
          <cell r="L10605" t="str">
            <v>411.1</v>
          </cell>
        </row>
        <row r="10606">
          <cell r="J10606" t="str">
            <v>9789866773761</v>
          </cell>
          <cell r="K10606">
            <v>2009</v>
          </cell>
          <cell r="L10606" t="str">
            <v>411.3</v>
          </cell>
        </row>
        <row r="10607">
          <cell r="J10607" t="str">
            <v>9789866773754</v>
          </cell>
          <cell r="K10607">
            <v>2009</v>
          </cell>
          <cell r="L10607" t="str">
            <v>411.3</v>
          </cell>
        </row>
        <row r="10608">
          <cell r="J10608" t="str">
            <v>9789866404191</v>
          </cell>
          <cell r="K10608">
            <v>2009</v>
          </cell>
          <cell r="L10608" t="str">
            <v>192.32</v>
          </cell>
        </row>
        <row r="10609">
          <cell r="J10609" t="str">
            <v>9789866773747</v>
          </cell>
          <cell r="K10609">
            <v>2009</v>
          </cell>
          <cell r="L10609" t="str">
            <v>177.2</v>
          </cell>
        </row>
        <row r="10610">
          <cell r="J10610" t="str">
            <v>9789866773808</v>
          </cell>
          <cell r="K10610">
            <v>2009</v>
          </cell>
          <cell r="L10610" t="str">
            <v>544.37</v>
          </cell>
        </row>
        <row r="10611">
          <cell r="J10611" t="str">
            <v>9789866773969</v>
          </cell>
          <cell r="K10611">
            <v>2009</v>
          </cell>
          <cell r="L10611" t="str">
            <v>544.37</v>
          </cell>
        </row>
        <row r="10612">
          <cell r="J10612" t="str">
            <v>9789866404009</v>
          </cell>
          <cell r="K10612">
            <v>2009</v>
          </cell>
          <cell r="L10612" t="str">
            <v>191.9</v>
          </cell>
        </row>
        <row r="10613">
          <cell r="J10613" t="str">
            <v>9789866406201</v>
          </cell>
          <cell r="K10613">
            <v>2009</v>
          </cell>
          <cell r="L10613" t="str">
            <v>805.17</v>
          </cell>
        </row>
        <row r="10614">
          <cell r="J10614" t="str">
            <v>9789866700965</v>
          </cell>
          <cell r="K10614">
            <v>2009</v>
          </cell>
          <cell r="L10614" t="str">
            <v>805.1892</v>
          </cell>
        </row>
        <row r="10615">
          <cell r="J10615" t="str">
            <v>9789866700569</v>
          </cell>
          <cell r="K10615">
            <v>2009</v>
          </cell>
          <cell r="L10615" t="str">
            <v>805.188</v>
          </cell>
        </row>
        <row r="10616">
          <cell r="J10616" t="str">
            <v>9789866406072</v>
          </cell>
          <cell r="K10616">
            <v>2009</v>
          </cell>
          <cell r="L10616" t="str">
            <v>805.12</v>
          </cell>
        </row>
        <row r="10617">
          <cell r="J10617" t="str">
            <v>9789866406300</v>
          </cell>
          <cell r="K10617">
            <v>2009</v>
          </cell>
          <cell r="L10617" t="str">
            <v>805.188</v>
          </cell>
        </row>
        <row r="10618">
          <cell r="J10618" t="str">
            <v>9789866406188</v>
          </cell>
          <cell r="K10618">
            <v>2009</v>
          </cell>
          <cell r="L10618" t="str">
            <v>805.18</v>
          </cell>
        </row>
        <row r="10619">
          <cell r="J10619" t="str">
            <v>9789866406263</v>
          </cell>
          <cell r="K10619">
            <v>2009</v>
          </cell>
          <cell r="L10619" t="str">
            <v>805.188</v>
          </cell>
        </row>
        <row r="10620">
          <cell r="J10620" t="str">
            <v>9789861816289</v>
          </cell>
          <cell r="K10620">
            <v>2009</v>
          </cell>
          <cell r="L10620" t="str">
            <v>312.53</v>
          </cell>
        </row>
        <row r="10621">
          <cell r="J10621" t="str">
            <v>9789861818290</v>
          </cell>
          <cell r="K10621">
            <v>2009</v>
          </cell>
          <cell r="L10621" t="str">
            <v>312.53</v>
          </cell>
        </row>
        <row r="10622">
          <cell r="J10622" t="str">
            <v>9789861818498</v>
          </cell>
          <cell r="K10622">
            <v>2009</v>
          </cell>
          <cell r="L10622" t="str">
            <v>312.53</v>
          </cell>
        </row>
        <row r="10623">
          <cell r="J10623" t="str">
            <v>9789861816494</v>
          </cell>
          <cell r="K10623">
            <v>2009</v>
          </cell>
          <cell r="L10623" t="str">
            <v>312.136</v>
          </cell>
        </row>
        <row r="10624">
          <cell r="J10624" t="str">
            <v>9789861817040</v>
          </cell>
          <cell r="K10624">
            <v>2009</v>
          </cell>
          <cell r="L10624" t="str">
            <v>312.837</v>
          </cell>
        </row>
        <row r="10625">
          <cell r="J10625" t="str">
            <v>9789861818092</v>
          </cell>
          <cell r="K10625">
            <v>2009</v>
          </cell>
          <cell r="L10625" t="str">
            <v>312.8</v>
          </cell>
        </row>
        <row r="10626">
          <cell r="J10626" t="str">
            <v>9789861817545</v>
          </cell>
          <cell r="K10626">
            <v>2009</v>
          </cell>
          <cell r="L10626" t="str">
            <v>312.49A97</v>
          </cell>
        </row>
        <row r="10627">
          <cell r="J10627" t="str">
            <v>9789861818276</v>
          </cell>
          <cell r="K10627">
            <v>2009</v>
          </cell>
          <cell r="L10627" t="str">
            <v>494.4</v>
          </cell>
        </row>
        <row r="10628">
          <cell r="J10628" t="str">
            <v>9789861816272</v>
          </cell>
          <cell r="K10628">
            <v>2009</v>
          </cell>
          <cell r="L10628" t="str">
            <v>312.1695</v>
          </cell>
        </row>
        <row r="10629">
          <cell r="J10629" t="str">
            <v>9789861816418</v>
          </cell>
          <cell r="K10629">
            <v>2009</v>
          </cell>
          <cell r="L10629" t="str">
            <v>312.1695</v>
          </cell>
        </row>
        <row r="10630">
          <cell r="J10630" t="str">
            <v>9789861816265</v>
          </cell>
          <cell r="K10630">
            <v>2009</v>
          </cell>
          <cell r="L10630" t="str">
            <v>312.32C</v>
          </cell>
        </row>
        <row r="10631">
          <cell r="J10631" t="str">
            <v>9789861817958</v>
          </cell>
          <cell r="K10631">
            <v>2009</v>
          </cell>
          <cell r="L10631" t="str">
            <v>312.16</v>
          </cell>
        </row>
        <row r="10632">
          <cell r="J10632" t="str">
            <v>9789861818085</v>
          </cell>
          <cell r="K10632">
            <v>2009</v>
          </cell>
          <cell r="L10632" t="str">
            <v>312.8</v>
          </cell>
        </row>
        <row r="10633">
          <cell r="J10633" t="str">
            <v>9789861818542</v>
          </cell>
          <cell r="K10633">
            <v>2009</v>
          </cell>
          <cell r="L10633" t="str">
            <v>312.1695</v>
          </cell>
        </row>
        <row r="10634">
          <cell r="J10634" t="str">
            <v>9789861817972</v>
          </cell>
          <cell r="K10634">
            <v>2009</v>
          </cell>
          <cell r="L10634" t="str">
            <v>312.8</v>
          </cell>
        </row>
        <row r="10635">
          <cell r="J10635" t="str">
            <v>9789861817897</v>
          </cell>
          <cell r="K10635">
            <v>2009</v>
          </cell>
          <cell r="L10635" t="str">
            <v>312.1695</v>
          </cell>
        </row>
        <row r="10636">
          <cell r="J10636" t="str">
            <v>9789861817811</v>
          </cell>
          <cell r="K10636">
            <v>2009</v>
          </cell>
          <cell r="L10636" t="str">
            <v>312.49A3</v>
          </cell>
        </row>
        <row r="10637">
          <cell r="J10637" t="str">
            <v>9789861818221</v>
          </cell>
          <cell r="K10637">
            <v>2009</v>
          </cell>
          <cell r="L10637" t="str">
            <v>312.49A3</v>
          </cell>
        </row>
        <row r="10638">
          <cell r="J10638" t="str">
            <v>9789861818573</v>
          </cell>
          <cell r="K10638">
            <v>2009</v>
          </cell>
          <cell r="L10638" t="str">
            <v>312.1695</v>
          </cell>
        </row>
        <row r="10639">
          <cell r="J10639" t="str">
            <v>9789861818030</v>
          </cell>
          <cell r="K10639">
            <v>2009</v>
          </cell>
          <cell r="L10639" t="str">
            <v>952</v>
          </cell>
        </row>
        <row r="10640">
          <cell r="J10640" t="str">
            <v>9789861815978</v>
          </cell>
          <cell r="K10640">
            <v>2009</v>
          </cell>
          <cell r="L10640" t="str">
            <v>312.49P725</v>
          </cell>
        </row>
        <row r="10641">
          <cell r="J10641" t="str">
            <v>9789861816685</v>
          </cell>
          <cell r="K10641">
            <v>2009</v>
          </cell>
          <cell r="L10641" t="str">
            <v>312.49P725</v>
          </cell>
        </row>
        <row r="10642">
          <cell r="J10642" t="str">
            <v>9789861816647</v>
          </cell>
          <cell r="K10642">
            <v>2009</v>
          </cell>
          <cell r="L10642" t="str">
            <v>312.2</v>
          </cell>
        </row>
        <row r="10643">
          <cell r="J10643" t="str">
            <v>9789861816210</v>
          </cell>
          <cell r="K10643">
            <v>2009</v>
          </cell>
          <cell r="L10643" t="str">
            <v>312.32C</v>
          </cell>
        </row>
        <row r="10644">
          <cell r="J10644" t="str">
            <v>9789861817668</v>
          </cell>
          <cell r="K10644">
            <v>2009</v>
          </cell>
          <cell r="L10644" t="str">
            <v>312.949A3</v>
          </cell>
        </row>
        <row r="10645">
          <cell r="J10645" t="str">
            <v>9789861816777</v>
          </cell>
          <cell r="K10645">
            <v>2009</v>
          </cell>
          <cell r="L10645" t="str">
            <v>523.38</v>
          </cell>
        </row>
        <row r="10646">
          <cell r="J10646" t="str">
            <v>9789861816203</v>
          </cell>
          <cell r="K10646">
            <v>2009</v>
          </cell>
          <cell r="L10646" t="str">
            <v>312.837</v>
          </cell>
        </row>
        <row r="10647">
          <cell r="J10647" t="str">
            <v>9789861816654</v>
          </cell>
          <cell r="K10647">
            <v>2009</v>
          </cell>
          <cell r="L10647" t="str">
            <v>312.8</v>
          </cell>
        </row>
        <row r="10648">
          <cell r="J10648" t="str">
            <v>9789861816555</v>
          </cell>
          <cell r="K10648">
            <v>2009</v>
          </cell>
          <cell r="L10648" t="str">
            <v>312.1695</v>
          </cell>
        </row>
        <row r="10649">
          <cell r="J10649" t="str">
            <v>9789861816241</v>
          </cell>
          <cell r="K10649">
            <v>2009</v>
          </cell>
          <cell r="L10649" t="str">
            <v>312.49I38</v>
          </cell>
        </row>
        <row r="10650">
          <cell r="J10650" t="str">
            <v>9789861816258</v>
          </cell>
          <cell r="K10650">
            <v>2009</v>
          </cell>
          <cell r="L10650" t="str">
            <v>312.837</v>
          </cell>
        </row>
        <row r="10651">
          <cell r="J10651" t="str">
            <v>9789861817330</v>
          </cell>
          <cell r="K10651">
            <v>2009</v>
          </cell>
          <cell r="L10651" t="str">
            <v>312.837</v>
          </cell>
        </row>
        <row r="10652">
          <cell r="J10652" t="str">
            <v>9789861817170</v>
          </cell>
          <cell r="K10652">
            <v>2009</v>
          </cell>
          <cell r="L10652" t="str">
            <v>952</v>
          </cell>
        </row>
        <row r="10653">
          <cell r="J10653" t="str">
            <v>9789868419971</v>
          </cell>
          <cell r="K10653">
            <v>2009</v>
          </cell>
          <cell r="L10653" t="str">
            <v>428</v>
          </cell>
        </row>
        <row r="10654">
          <cell r="J10654" t="str">
            <v>9789868419995</v>
          </cell>
          <cell r="K10654">
            <v>2009</v>
          </cell>
          <cell r="L10654" t="str">
            <v>805.1892</v>
          </cell>
        </row>
        <row r="10655">
          <cell r="J10655" t="str">
            <v>9789868419964</v>
          </cell>
          <cell r="K10655">
            <v>2009</v>
          </cell>
          <cell r="L10655" t="str">
            <v>494.35</v>
          </cell>
        </row>
        <row r="10656">
          <cell r="J10656" t="str">
            <v>9789868279537</v>
          </cell>
          <cell r="K10656">
            <v>2009</v>
          </cell>
          <cell r="L10656" t="str">
            <v>783.3886</v>
          </cell>
        </row>
        <row r="10657">
          <cell r="J10657" t="str">
            <v>9789868279520</v>
          </cell>
          <cell r="K10657">
            <v>2009</v>
          </cell>
          <cell r="L10657" t="str">
            <v>541.292</v>
          </cell>
        </row>
        <row r="10658">
          <cell r="J10658" t="str">
            <v>9789868279544</v>
          </cell>
          <cell r="K10658">
            <v>2009</v>
          </cell>
          <cell r="L10658" t="str">
            <v>078</v>
          </cell>
        </row>
        <row r="10659">
          <cell r="J10659" t="str">
            <v>9789572805268</v>
          </cell>
          <cell r="K10659">
            <v>2009</v>
          </cell>
          <cell r="L10659" t="str">
            <v>885.07</v>
          </cell>
        </row>
        <row r="10660">
          <cell r="J10660" t="str">
            <v>9789860068726</v>
          </cell>
          <cell r="K10660">
            <v>2009</v>
          </cell>
          <cell r="L10660" t="str">
            <v>524.42</v>
          </cell>
        </row>
        <row r="10661">
          <cell r="J10661" t="str">
            <v>9789868429710</v>
          </cell>
          <cell r="K10661">
            <v>2009</v>
          </cell>
          <cell r="L10661" t="str">
            <v>596.943</v>
          </cell>
        </row>
        <row r="10662">
          <cell r="J10662" t="str">
            <v>9577133967</v>
          </cell>
          <cell r="K10662">
            <v>2009</v>
          </cell>
          <cell r="L10662" t="str">
            <v>857.4523</v>
          </cell>
        </row>
        <row r="10663">
          <cell r="J10663" t="str">
            <v>9577133975</v>
          </cell>
          <cell r="K10663">
            <v>2009</v>
          </cell>
          <cell r="L10663" t="str">
            <v>192.1</v>
          </cell>
        </row>
        <row r="10664">
          <cell r="J10664" t="str">
            <v>9577134041</v>
          </cell>
          <cell r="K10664">
            <v>2009</v>
          </cell>
          <cell r="L10664" t="str">
            <v>121</v>
          </cell>
        </row>
        <row r="10665">
          <cell r="J10665" t="str">
            <v>957713405X</v>
          </cell>
          <cell r="K10665">
            <v>2009</v>
          </cell>
          <cell r="L10665" t="str">
            <v>177</v>
          </cell>
        </row>
        <row r="10666">
          <cell r="J10666" t="str">
            <v>9577134068</v>
          </cell>
          <cell r="K10666">
            <v>2009</v>
          </cell>
          <cell r="L10666" t="str">
            <v>177</v>
          </cell>
        </row>
        <row r="10667">
          <cell r="J10667" t="str">
            <v>9577134092</v>
          </cell>
          <cell r="K10667">
            <v>2009</v>
          </cell>
          <cell r="L10667" t="str">
            <v>121.222</v>
          </cell>
        </row>
        <row r="10668">
          <cell r="J10668" t="str">
            <v>957713419X</v>
          </cell>
          <cell r="K10668">
            <v>2009</v>
          </cell>
          <cell r="L10668" t="str">
            <v>121.317</v>
          </cell>
        </row>
        <row r="10669">
          <cell r="J10669" t="str">
            <v>9577134203</v>
          </cell>
          <cell r="K10669">
            <v>2009</v>
          </cell>
          <cell r="L10669" t="str">
            <v>121.4</v>
          </cell>
        </row>
        <row r="10670">
          <cell r="J10670" t="str">
            <v>9789577134028</v>
          </cell>
          <cell r="K10670">
            <v>2009</v>
          </cell>
          <cell r="L10670" t="str">
            <v>627.99</v>
          </cell>
        </row>
        <row r="10671">
          <cell r="J10671" t="str">
            <v>9789577134103</v>
          </cell>
          <cell r="K10671">
            <v>2009</v>
          </cell>
          <cell r="L10671" t="str">
            <v>782.823</v>
          </cell>
        </row>
        <row r="10672">
          <cell r="J10672" t="str">
            <v>9789577134035</v>
          </cell>
          <cell r="K10672">
            <v>2009</v>
          </cell>
          <cell r="L10672" t="str">
            <v>191.9</v>
          </cell>
        </row>
        <row r="10673">
          <cell r="J10673" t="str">
            <v>9789577134004</v>
          </cell>
          <cell r="K10673">
            <v>2009</v>
          </cell>
          <cell r="L10673" t="str">
            <v>535.731</v>
          </cell>
        </row>
        <row r="10674">
          <cell r="J10674" t="str">
            <v>9789577134110</v>
          </cell>
          <cell r="K10674">
            <v>2009</v>
          </cell>
          <cell r="L10674" t="str">
            <v>177.2</v>
          </cell>
        </row>
        <row r="10675">
          <cell r="J10675" t="str">
            <v>9577133625</v>
          </cell>
          <cell r="K10675">
            <v>2009</v>
          </cell>
          <cell r="L10675" t="str">
            <v>121.23</v>
          </cell>
        </row>
        <row r="10676">
          <cell r="J10676" t="str">
            <v>9789577134219</v>
          </cell>
          <cell r="K10676">
            <v>2009</v>
          </cell>
          <cell r="L10676" t="str">
            <v>121.3</v>
          </cell>
        </row>
        <row r="10677">
          <cell r="J10677" t="str">
            <v>9789577133991</v>
          </cell>
          <cell r="K10677">
            <v>2009</v>
          </cell>
          <cell r="L10677" t="str">
            <v>494.35</v>
          </cell>
        </row>
        <row r="10678">
          <cell r="J10678" t="str">
            <v>9789577134080</v>
          </cell>
          <cell r="K10678">
            <v>2009</v>
          </cell>
          <cell r="L10678" t="str">
            <v>191.9</v>
          </cell>
        </row>
        <row r="10679">
          <cell r="J10679" t="str">
            <v>9789577134073</v>
          </cell>
          <cell r="K10679">
            <v>2009</v>
          </cell>
          <cell r="L10679" t="str">
            <v>191.9</v>
          </cell>
        </row>
        <row r="10680">
          <cell r="J10680" t="str">
            <v>9789577134127</v>
          </cell>
          <cell r="K10680">
            <v>2009</v>
          </cell>
          <cell r="L10680" t="str">
            <v>177.3</v>
          </cell>
        </row>
        <row r="10681">
          <cell r="J10681" t="str">
            <v>9789577134134</v>
          </cell>
          <cell r="K10681">
            <v>2009</v>
          </cell>
          <cell r="L10681" t="str">
            <v>192.1</v>
          </cell>
        </row>
        <row r="10682">
          <cell r="J10682" t="str">
            <v>9789577134189</v>
          </cell>
          <cell r="K10682">
            <v>2009</v>
          </cell>
          <cell r="L10682" t="str">
            <v>857.7</v>
          </cell>
        </row>
        <row r="10683">
          <cell r="J10683" t="str">
            <v>9789577134172</v>
          </cell>
          <cell r="K10683">
            <v>2009</v>
          </cell>
          <cell r="L10683" t="str">
            <v>857.7</v>
          </cell>
        </row>
        <row r="10684">
          <cell r="J10684" t="str">
            <v>9789577134165</v>
          </cell>
          <cell r="K10684">
            <v>2009</v>
          </cell>
          <cell r="L10684" t="str">
            <v>857.7</v>
          </cell>
        </row>
        <row r="10685">
          <cell r="J10685" t="str">
            <v>9789577134158</v>
          </cell>
          <cell r="K10685">
            <v>2009</v>
          </cell>
          <cell r="L10685" t="str">
            <v>857.7</v>
          </cell>
        </row>
        <row r="10686">
          <cell r="J10686" t="str">
            <v>9789577134226</v>
          </cell>
          <cell r="K10686">
            <v>2009</v>
          </cell>
          <cell r="L10686" t="str">
            <v>494</v>
          </cell>
        </row>
        <row r="10687">
          <cell r="J10687" t="str">
            <v>9789577134233</v>
          </cell>
          <cell r="K10687">
            <v>2009</v>
          </cell>
          <cell r="L10687" t="str">
            <v>563.5</v>
          </cell>
        </row>
        <row r="10688">
          <cell r="J10688" t="str">
            <v>9789577134257</v>
          </cell>
          <cell r="K10688">
            <v>2009</v>
          </cell>
          <cell r="L10688" t="str">
            <v>494</v>
          </cell>
        </row>
        <row r="10689">
          <cell r="J10689" t="str">
            <v>9789577134240</v>
          </cell>
          <cell r="K10689">
            <v>2009</v>
          </cell>
          <cell r="L10689" t="str">
            <v>177.2</v>
          </cell>
        </row>
        <row r="10690">
          <cell r="J10690" t="str">
            <v>9789577134271</v>
          </cell>
          <cell r="K10690">
            <v>2009</v>
          </cell>
          <cell r="L10690" t="str">
            <v>121.31</v>
          </cell>
        </row>
        <row r="10691">
          <cell r="J10691" t="str">
            <v>9789577134288</v>
          </cell>
          <cell r="K10691">
            <v>2009</v>
          </cell>
          <cell r="L10691" t="str">
            <v>592.092</v>
          </cell>
        </row>
        <row r="10692">
          <cell r="J10692" t="str">
            <v>9789577134295</v>
          </cell>
          <cell r="K10692">
            <v>2009</v>
          </cell>
          <cell r="L10692" t="str">
            <v>831.1</v>
          </cell>
        </row>
        <row r="10693">
          <cell r="J10693" t="str">
            <v>9789577273659</v>
          </cell>
          <cell r="K10693">
            <v>2009</v>
          </cell>
          <cell r="L10693" t="str">
            <v>528.2</v>
          </cell>
        </row>
        <row r="10694">
          <cell r="J10694" t="str">
            <v>9789867273611</v>
          </cell>
          <cell r="K10694">
            <v>2009</v>
          </cell>
          <cell r="L10694" t="str">
            <v>425</v>
          </cell>
        </row>
        <row r="10695">
          <cell r="J10695" t="str">
            <v>9789867273635</v>
          </cell>
          <cell r="K10695">
            <v>2009</v>
          </cell>
          <cell r="L10695" t="str">
            <v>544.7</v>
          </cell>
        </row>
        <row r="10696">
          <cell r="J10696" t="str">
            <v>9789867273666</v>
          </cell>
          <cell r="K10696">
            <v>2009</v>
          </cell>
          <cell r="L10696" t="str">
            <v>224.517</v>
          </cell>
        </row>
        <row r="10697">
          <cell r="J10697" t="str">
            <v>9789867273628</v>
          </cell>
          <cell r="K10697">
            <v>2009</v>
          </cell>
          <cell r="L10697" t="str">
            <v>177.2</v>
          </cell>
        </row>
        <row r="10698">
          <cell r="J10698" t="str">
            <v>9789867273642</v>
          </cell>
          <cell r="K10698">
            <v>2009</v>
          </cell>
          <cell r="L10698" t="str">
            <v>563</v>
          </cell>
        </row>
        <row r="10699">
          <cell r="J10699" t="str">
            <v>9789867273673</v>
          </cell>
          <cell r="K10699">
            <v>2009</v>
          </cell>
          <cell r="L10699" t="str">
            <v>177.2</v>
          </cell>
        </row>
        <row r="10700">
          <cell r="J10700" t="str">
            <v>9789868380417</v>
          </cell>
          <cell r="K10700">
            <v>2009</v>
          </cell>
          <cell r="L10700" t="str">
            <v>863.751</v>
          </cell>
        </row>
        <row r="10701">
          <cell r="J10701" t="str">
            <v>4712070142806</v>
          </cell>
          <cell r="K10701">
            <v>2009</v>
          </cell>
          <cell r="L10701" t="str">
            <v>592.5194</v>
          </cell>
        </row>
        <row r="10702">
          <cell r="J10702" t="str">
            <v>4712070142813</v>
          </cell>
          <cell r="K10702">
            <v>2009</v>
          </cell>
          <cell r="L10702" t="str">
            <v>596.4</v>
          </cell>
        </row>
        <row r="10703">
          <cell r="J10703" t="str">
            <v>4712070142820</v>
          </cell>
          <cell r="K10703">
            <v>2009</v>
          </cell>
          <cell r="L10703" t="str">
            <v>597.943</v>
          </cell>
        </row>
        <row r="10704">
          <cell r="J10704" t="str">
            <v>4712206010405</v>
          </cell>
          <cell r="K10704">
            <v>2009</v>
          </cell>
          <cell r="L10704" t="str">
            <v>628.5</v>
          </cell>
        </row>
        <row r="10705">
          <cell r="J10705" t="str">
            <v>4712070142844</v>
          </cell>
          <cell r="K10705">
            <v>2009</v>
          </cell>
          <cell r="L10705" t="str">
            <v>592.4948</v>
          </cell>
        </row>
        <row r="10706">
          <cell r="J10706" t="str">
            <v>4712070142851</v>
          </cell>
          <cell r="K10706">
            <v>2009</v>
          </cell>
          <cell r="L10706" t="str">
            <v>574.43</v>
          </cell>
        </row>
        <row r="10707">
          <cell r="J10707" t="str">
            <v>4712070142684</v>
          </cell>
          <cell r="K10707">
            <v>2009</v>
          </cell>
          <cell r="L10707" t="str">
            <v>592.9154</v>
          </cell>
        </row>
        <row r="10708">
          <cell r="J10708" t="str">
            <v>4712070142707</v>
          </cell>
          <cell r="K10708">
            <v>2009</v>
          </cell>
          <cell r="L10708" t="str">
            <v>592.9154</v>
          </cell>
        </row>
        <row r="10709">
          <cell r="J10709" t="str">
            <v>4712070142721</v>
          </cell>
          <cell r="K10709">
            <v>2009</v>
          </cell>
          <cell r="L10709" t="str">
            <v>592.9154</v>
          </cell>
        </row>
        <row r="10710">
          <cell r="J10710" t="str">
            <v>4712070142738</v>
          </cell>
          <cell r="K10710">
            <v>2009</v>
          </cell>
          <cell r="L10710" t="str">
            <v>592.9154</v>
          </cell>
        </row>
        <row r="10711">
          <cell r="J10711" t="str">
            <v>9789868438095</v>
          </cell>
          <cell r="K10711">
            <v>2009</v>
          </cell>
          <cell r="L10711" t="str">
            <v>752.1</v>
          </cell>
        </row>
        <row r="10712">
          <cell r="J10712" t="str">
            <v>9789866412004</v>
          </cell>
          <cell r="K10712">
            <v>2009</v>
          </cell>
          <cell r="L10712" t="str">
            <v>712.844</v>
          </cell>
        </row>
        <row r="10713">
          <cell r="J10713" t="str">
            <v>9789866412028</v>
          </cell>
          <cell r="K10713">
            <v>2009</v>
          </cell>
          <cell r="L10713" t="str">
            <v>597.6</v>
          </cell>
        </row>
        <row r="10714">
          <cell r="J10714" t="str">
            <v>9789866412011</v>
          </cell>
          <cell r="K10714">
            <v>2009</v>
          </cell>
          <cell r="L10714" t="str">
            <v>596.8</v>
          </cell>
        </row>
        <row r="10715">
          <cell r="J10715" t="str">
            <v>9789866714979</v>
          </cell>
          <cell r="K10715">
            <v>2009</v>
          </cell>
          <cell r="L10715" t="str">
            <v>146.2</v>
          </cell>
        </row>
        <row r="10716">
          <cell r="J10716" t="str">
            <v>9789866714832</v>
          </cell>
          <cell r="K10716">
            <v>2009</v>
          </cell>
          <cell r="L10716" t="str">
            <v>177.2</v>
          </cell>
        </row>
        <row r="10717">
          <cell r="J10717" t="str">
            <v>9789866714986</v>
          </cell>
          <cell r="K10717">
            <v>2009</v>
          </cell>
          <cell r="L10717" t="str">
            <v>176.33</v>
          </cell>
        </row>
        <row r="10718">
          <cell r="J10718" t="str">
            <v>9789866714900</v>
          </cell>
          <cell r="K10718">
            <v>2009</v>
          </cell>
          <cell r="L10718" t="str">
            <v>592.91</v>
          </cell>
        </row>
        <row r="10719">
          <cell r="J10719" t="str">
            <v>9789866340055</v>
          </cell>
          <cell r="K10719">
            <v>2009</v>
          </cell>
          <cell r="L10719" t="str">
            <v>145.59</v>
          </cell>
        </row>
        <row r="10720">
          <cell r="J10720" t="str">
            <v>9789866340048</v>
          </cell>
          <cell r="K10720">
            <v>2009</v>
          </cell>
          <cell r="L10720" t="str">
            <v>177.2</v>
          </cell>
        </row>
        <row r="10721">
          <cell r="J10721" t="str">
            <v>9789866340062</v>
          </cell>
          <cell r="K10721">
            <v>2009</v>
          </cell>
          <cell r="L10721" t="str">
            <v>176.8</v>
          </cell>
        </row>
        <row r="10722">
          <cell r="J10722" t="str">
            <v>9789866340079</v>
          </cell>
          <cell r="K10722">
            <v>2009</v>
          </cell>
          <cell r="L10722" t="str">
            <v>494.07</v>
          </cell>
        </row>
        <row r="10723">
          <cell r="J10723" t="str">
            <v>9789866340093</v>
          </cell>
          <cell r="K10723">
            <v>2009</v>
          </cell>
          <cell r="L10723" t="str">
            <v>802.183</v>
          </cell>
        </row>
        <row r="10724">
          <cell r="J10724" t="str">
            <v>9789866340086</v>
          </cell>
          <cell r="K10724">
            <v>2009</v>
          </cell>
          <cell r="L10724" t="str">
            <v>494.35</v>
          </cell>
        </row>
        <row r="10725">
          <cell r="J10725" t="str">
            <v>9789866340161</v>
          </cell>
          <cell r="K10725">
            <v>2009</v>
          </cell>
          <cell r="L10725" t="str">
            <v>550.92</v>
          </cell>
        </row>
        <row r="10726">
          <cell r="J10726" t="str">
            <v>9789866340178</v>
          </cell>
          <cell r="K10726">
            <v>2009</v>
          </cell>
          <cell r="L10726" t="str">
            <v>538.22</v>
          </cell>
        </row>
        <row r="10727">
          <cell r="J10727" t="str">
            <v>9789866340147</v>
          </cell>
          <cell r="K10727">
            <v>2009</v>
          </cell>
          <cell r="L10727" t="str">
            <v>173.31</v>
          </cell>
        </row>
        <row r="10728">
          <cell r="J10728" t="str">
            <v>9789866714825</v>
          </cell>
          <cell r="K10728">
            <v>2009</v>
          </cell>
          <cell r="L10728" t="str">
            <v>551.98</v>
          </cell>
        </row>
        <row r="10729">
          <cell r="J10729" t="str">
            <v>9789866714665</v>
          </cell>
          <cell r="K10729">
            <v>2009</v>
          </cell>
          <cell r="L10729" t="str">
            <v>192.8</v>
          </cell>
        </row>
        <row r="10730">
          <cell r="J10730" t="str">
            <v>9789866714863</v>
          </cell>
          <cell r="K10730">
            <v>2009</v>
          </cell>
          <cell r="L10730" t="str">
            <v>177.3</v>
          </cell>
        </row>
        <row r="10731">
          <cell r="J10731" t="str">
            <v>9789866714887</v>
          </cell>
          <cell r="K10731">
            <v>2009</v>
          </cell>
          <cell r="L10731" t="str">
            <v>521.1</v>
          </cell>
        </row>
        <row r="10732">
          <cell r="J10732" t="str">
            <v>9789866714894</v>
          </cell>
          <cell r="K10732">
            <v>2009</v>
          </cell>
          <cell r="L10732" t="str">
            <v>192.1</v>
          </cell>
        </row>
        <row r="10733">
          <cell r="J10733" t="str">
            <v>9789866714948</v>
          </cell>
          <cell r="K10733">
            <v>2009</v>
          </cell>
          <cell r="L10733" t="str">
            <v>177.2</v>
          </cell>
        </row>
        <row r="10734">
          <cell r="J10734" t="str">
            <v>9789866714870</v>
          </cell>
          <cell r="K10734">
            <v>2009</v>
          </cell>
          <cell r="L10734" t="str">
            <v>496.5</v>
          </cell>
        </row>
        <row r="10735">
          <cell r="J10735" t="str">
            <v>9789866714931</v>
          </cell>
          <cell r="K10735">
            <v>2009</v>
          </cell>
          <cell r="L10735" t="str">
            <v>177.2</v>
          </cell>
        </row>
        <row r="10736">
          <cell r="J10736" t="str">
            <v>9789866714924</v>
          </cell>
          <cell r="K10736">
            <v>2009</v>
          </cell>
          <cell r="L10736" t="str">
            <v>177.2</v>
          </cell>
        </row>
        <row r="10737">
          <cell r="J10737" t="str">
            <v>9789866714849</v>
          </cell>
          <cell r="K10737">
            <v>2009</v>
          </cell>
          <cell r="L10737" t="str">
            <v>525.619</v>
          </cell>
        </row>
        <row r="10738">
          <cell r="J10738" t="str">
            <v>9789866714993</v>
          </cell>
          <cell r="K10738">
            <v>2009</v>
          </cell>
          <cell r="L10738" t="str">
            <v>490.92</v>
          </cell>
        </row>
        <row r="10739">
          <cell r="J10739" t="str">
            <v>9789866714856</v>
          </cell>
          <cell r="K10739">
            <v>2009</v>
          </cell>
          <cell r="L10739" t="str">
            <v>192.1</v>
          </cell>
        </row>
        <row r="10740">
          <cell r="J10740" t="str">
            <v>9789866714955</v>
          </cell>
          <cell r="K10740">
            <v>2009</v>
          </cell>
          <cell r="L10740" t="str">
            <v>177.3</v>
          </cell>
        </row>
        <row r="10741">
          <cell r="J10741" t="str">
            <v>9789866714962</v>
          </cell>
          <cell r="K10741">
            <v>2009</v>
          </cell>
          <cell r="L10741" t="str">
            <v>867.51</v>
          </cell>
        </row>
        <row r="10742">
          <cell r="J10742" t="str">
            <v>9789866714771</v>
          </cell>
          <cell r="K10742">
            <v>2009</v>
          </cell>
          <cell r="L10742" t="str">
            <v>496.5</v>
          </cell>
        </row>
        <row r="10743">
          <cell r="J10743" t="str">
            <v>9789866714757</v>
          </cell>
          <cell r="K10743">
            <v>2009</v>
          </cell>
          <cell r="L10743" t="str">
            <v>176.52</v>
          </cell>
        </row>
        <row r="10744">
          <cell r="J10744" t="str">
            <v>9789866714788</v>
          </cell>
          <cell r="K10744">
            <v>2009</v>
          </cell>
          <cell r="L10744" t="str">
            <v>561.09</v>
          </cell>
        </row>
        <row r="10745">
          <cell r="J10745" t="str">
            <v>9789866714795</v>
          </cell>
          <cell r="K10745">
            <v>2009</v>
          </cell>
          <cell r="L10745" t="str">
            <v>561.09</v>
          </cell>
        </row>
        <row r="10746">
          <cell r="J10746" t="str">
            <v>9789866714801</v>
          </cell>
          <cell r="K10746">
            <v>2009</v>
          </cell>
          <cell r="L10746" t="str">
            <v>561.09</v>
          </cell>
        </row>
        <row r="10747">
          <cell r="J10747" t="str">
            <v>9789866714818</v>
          </cell>
          <cell r="K10747">
            <v>2009</v>
          </cell>
          <cell r="L10747" t="str">
            <v>561.09</v>
          </cell>
        </row>
        <row r="10748">
          <cell r="J10748" t="str">
            <v>9789866714641</v>
          </cell>
          <cell r="K10748">
            <v>2009</v>
          </cell>
          <cell r="L10748" t="str">
            <v>175.7</v>
          </cell>
        </row>
        <row r="10749">
          <cell r="J10749" t="str">
            <v>9789866714634</v>
          </cell>
          <cell r="K10749">
            <v>2009</v>
          </cell>
          <cell r="L10749" t="str">
            <v>177.2</v>
          </cell>
        </row>
        <row r="10750">
          <cell r="J10750" t="str">
            <v>9789866714627</v>
          </cell>
          <cell r="K10750">
            <v>2009</v>
          </cell>
          <cell r="L10750" t="str">
            <v>170</v>
          </cell>
        </row>
        <row r="10751">
          <cell r="J10751" t="str">
            <v>9789866714658</v>
          </cell>
          <cell r="K10751">
            <v>2009</v>
          </cell>
          <cell r="L10751" t="str">
            <v>496.51</v>
          </cell>
        </row>
        <row r="10752">
          <cell r="J10752" t="str">
            <v>9789866714689</v>
          </cell>
          <cell r="K10752">
            <v>2009</v>
          </cell>
          <cell r="L10752" t="str">
            <v>192.1</v>
          </cell>
        </row>
        <row r="10753">
          <cell r="J10753" t="str">
            <v>9789866714696</v>
          </cell>
          <cell r="K10753">
            <v>2009</v>
          </cell>
          <cell r="L10753" t="str">
            <v>191.9</v>
          </cell>
        </row>
        <row r="10754">
          <cell r="J10754" t="str">
            <v>9789866714702</v>
          </cell>
          <cell r="K10754">
            <v>2009</v>
          </cell>
          <cell r="L10754" t="str">
            <v>856.9</v>
          </cell>
        </row>
        <row r="10755">
          <cell r="J10755" t="str">
            <v>9789866714764</v>
          </cell>
          <cell r="K10755">
            <v>2009</v>
          </cell>
          <cell r="L10755" t="str">
            <v>561.78</v>
          </cell>
        </row>
        <row r="10756">
          <cell r="J10756" t="str">
            <v>9789866714740</v>
          </cell>
          <cell r="K10756">
            <v>2009</v>
          </cell>
          <cell r="L10756" t="str">
            <v>546.1135</v>
          </cell>
        </row>
        <row r="10757">
          <cell r="J10757" t="str">
            <v>9789866714726</v>
          </cell>
          <cell r="K10757">
            <v>2009</v>
          </cell>
          <cell r="L10757" t="str">
            <v>541.86</v>
          </cell>
        </row>
        <row r="10758">
          <cell r="J10758" t="str">
            <v>9789866714917</v>
          </cell>
          <cell r="K10758">
            <v>2009</v>
          </cell>
          <cell r="L10758" t="str">
            <v>494.35</v>
          </cell>
        </row>
        <row r="10759">
          <cell r="J10759" t="str">
            <v>9789866340000</v>
          </cell>
          <cell r="K10759">
            <v>2009</v>
          </cell>
          <cell r="L10759" t="str">
            <v>176.4</v>
          </cell>
        </row>
        <row r="10760">
          <cell r="J10760" t="str">
            <v>9789866340154</v>
          </cell>
          <cell r="K10760">
            <v>2009</v>
          </cell>
          <cell r="L10760" t="str">
            <v>550</v>
          </cell>
        </row>
        <row r="10761">
          <cell r="J10761" t="str">
            <v>9789866340116</v>
          </cell>
          <cell r="K10761">
            <v>2009</v>
          </cell>
          <cell r="L10761" t="str">
            <v>177.2</v>
          </cell>
        </row>
        <row r="10762">
          <cell r="J10762" t="str">
            <v>9789866714719</v>
          </cell>
          <cell r="K10762">
            <v>2009</v>
          </cell>
          <cell r="L10762" t="str">
            <v>782.27</v>
          </cell>
        </row>
        <row r="10763">
          <cell r="J10763" t="str">
            <v>9789862225264</v>
          </cell>
          <cell r="K10763">
            <v>2009</v>
          </cell>
          <cell r="L10763" t="str">
            <v>857.7</v>
          </cell>
        </row>
        <row r="10764">
          <cell r="J10764" t="str">
            <v>9789862226100</v>
          </cell>
          <cell r="K10764">
            <v>2009</v>
          </cell>
          <cell r="L10764" t="str">
            <v>857.7</v>
          </cell>
        </row>
        <row r="10765">
          <cell r="J10765" t="str">
            <v>9789862226704</v>
          </cell>
          <cell r="K10765">
            <v>2009</v>
          </cell>
          <cell r="L10765" t="str">
            <v>857.7</v>
          </cell>
        </row>
        <row r="10766">
          <cell r="J10766" t="str">
            <v>9789868425415</v>
          </cell>
          <cell r="K10766">
            <v>2009</v>
          </cell>
          <cell r="L10766" t="str">
            <v>293.11</v>
          </cell>
        </row>
        <row r="10767">
          <cell r="J10767" t="str">
            <v>9789868543805</v>
          </cell>
          <cell r="K10767">
            <v>2009</v>
          </cell>
          <cell r="L10767" t="str">
            <v>177.3</v>
          </cell>
        </row>
        <row r="10768">
          <cell r="J10768" t="str">
            <v>9789868543812</v>
          </cell>
          <cell r="K10768">
            <v>2009</v>
          </cell>
          <cell r="L10768" t="str">
            <v>494.35</v>
          </cell>
        </row>
        <row r="10769">
          <cell r="J10769" t="str">
            <v>9789862012291</v>
          </cell>
          <cell r="K10769">
            <v>2009</v>
          </cell>
          <cell r="L10769" t="str">
            <v>312.162</v>
          </cell>
        </row>
        <row r="10770">
          <cell r="J10770" t="str">
            <v>9789868425026</v>
          </cell>
          <cell r="K10770">
            <v>2009</v>
          </cell>
          <cell r="L10770" t="str">
            <v>523.38</v>
          </cell>
        </row>
        <row r="10771">
          <cell r="J10771" t="str">
            <v>9789868425019</v>
          </cell>
          <cell r="K10771">
            <v>2009</v>
          </cell>
          <cell r="L10771" t="str">
            <v>523.38</v>
          </cell>
        </row>
        <row r="10772">
          <cell r="J10772" t="str">
            <v>9575264061</v>
          </cell>
          <cell r="K10772">
            <v>2009</v>
          </cell>
          <cell r="L10772" t="str">
            <v>427.131</v>
          </cell>
        </row>
        <row r="10773">
          <cell r="J10773" t="str">
            <v>9789868407800</v>
          </cell>
          <cell r="K10773">
            <v>2009</v>
          </cell>
          <cell r="L10773" t="str">
            <v>558.7</v>
          </cell>
        </row>
        <row r="10774">
          <cell r="J10774" t="str">
            <v>9789868407817</v>
          </cell>
          <cell r="K10774">
            <v>2009</v>
          </cell>
          <cell r="L10774" t="str">
            <v>558.7</v>
          </cell>
        </row>
        <row r="10775">
          <cell r="J10775" t="str">
            <v>9789866735554</v>
          </cell>
          <cell r="K10775">
            <v>2009</v>
          </cell>
          <cell r="L10775" t="str">
            <v>245</v>
          </cell>
        </row>
        <row r="10776">
          <cell r="J10776" t="str">
            <v>9789866735646</v>
          </cell>
          <cell r="K10776">
            <v>2009</v>
          </cell>
          <cell r="L10776" t="str">
            <v>245</v>
          </cell>
        </row>
        <row r="10777">
          <cell r="J10777" t="str">
            <v>9789866735721</v>
          </cell>
          <cell r="K10777">
            <v>2009</v>
          </cell>
          <cell r="L10777" t="str">
            <v>240.7</v>
          </cell>
        </row>
        <row r="10778">
          <cell r="J10778" t="str">
            <v>9789866735707</v>
          </cell>
          <cell r="K10778">
            <v>2009</v>
          </cell>
          <cell r="L10778" t="str">
            <v>244.95</v>
          </cell>
        </row>
        <row r="10779">
          <cell r="J10779" t="str">
            <v>9789866735813</v>
          </cell>
          <cell r="K10779">
            <v>2009</v>
          </cell>
          <cell r="L10779" t="str">
            <v>241.01</v>
          </cell>
        </row>
        <row r="10780">
          <cell r="J10780" t="str">
            <v>9789866735653</v>
          </cell>
          <cell r="K10780">
            <v>2009</v>
          </cell>
          <cell r="L10780" t="str">
            <v>247</v>
          </cell>
        </row>
        <row r="10781">
          <cell r="J10781" t="str">
            <v>9789810821616</v>
          </cell>
          <cell r="K10781">
            <v>2009</v>
          </cell>
          <cell r="L10781" t="str">
            <v>241.1</v>
          </cell>
        </row>
        <row r="10782">
          <cell r="J10782" t="str">
            <v>9789861576466</v>
          </cell>
          <cell r="K10782">
            <v>2009</v>
          </cell>
          <cell r="L10782" t="str">
            <v>494</v>
          </cell>
        </row>
        <row r="10783">
          <cell r="J10783" t="str">
            <v>9789861576312</v>
          </cell>
          <cell r="K10783">
            <v>2009</v>
          </cell>
          <cell r="L10783" t="str">
            <v>177.2</v>
          </cell>
        </row>
        <row r="10784">
          <cell r="J10784" t="str">
            <v>9789861576046</v>
          </cell>
          <cell r="K10784">
            <v>2009</v>
          </cell>
          <cell r="L10784" t="str">
            <v>494.1</v>
          </cell>
        </row>
        <row r="10785">
          <cell r="J10785" t="str">
            <v>9789861576824</v>
          </cell>
          <cell r="K10785">
            <v>2009</v>
          </cell>
          <cell r="L10785" t="str">
            <v>493.6</v>
          </cell>
        </row>
        <row r="10786">
          <cell r="J10786" t="str">
            <v>9789867360243</v>
          </cell>
          <cell r="K10786">
            <v>2009</v>
          </cell>
          <cell r="L10786" t="str">
            <v>857.7</v>
          </cell>
        </row>
        <row r="10787">
          <cell r="J10787" t="str">
            <v>9789867360250</v>
          </cell>
          <cell r="K10787">
            <v>2009</v>
          </cell>
          <cell r="L10787" t="str">
            <v>857.7</v>
          </cell>
        </row>
        <row r="10788">
          <cell r="J10788" t="str">
            <v>9789867516404</v>
          </cell>
          <cell r="K10788">
            <v>2009</v>
          </cell>
          <cell r="L10788" t="str">
            <v>563.7</v>
          </cell>
        </row>
        <row r="10789">
          <cell r="J10789" t="str">
            <v>9789868506640</v>
          </cell>
          <cell r="K10789">
            <v>2009</v>
          </cell>
          <cell r="L10789" t="str">
            <v>541.29</v>
          </cell>
        </row>
        <row r="10790">
          <cell r="J10790" t="str">
            <v>9789866393525</v>
          </cell>
          <cell r="K10790">
            <v>2009</v>
          </cell>
          <cell r="L10790" t="str">
            <v>947.41</v>
          </cell>
        </row>
        <row r="10791">
          <cell r="J10791" t="str">
            <v>9789866393532</v>
          </cell>
          <cell r="K10791">
            <v>2009</v>
          </cell>
          <cell r="L10791" t="str">
            <v>947.41</v>
          </cell>
        </row>
        <row r="10792">
          <cell r="J10792" t="str">
            <v>9789866393549</v>
          </cell>
          <cell r="K10792">
            <v>2009</v>
          </cell>
          <cell r="L10792" t="str">
            <v>947.41</v>
          </cell>
        </row>
        <row r="10793">
          <cell r="J10793" t="str">
            <v>9789866782558</v>
          </cell>
          <cell r="K10793">
            <v>2009</v>
          </cell>
          <cell r="L10793" t="str">
            <v>544.75</v>
          </cell>
        </row>
        <row r="10794">
          <cell r="J10794" t="str">
            <v>9789866782619</v>
          </cell>
          <cell r="K10794">
            <v>2009</v>
          </cell>
          <cell r="L10794" t="str">
            <v>415.998</v>
          </cell>
        </row>
        <row r="10795">
          <cell r="J10795" t="str">
            <v>9789866355004</v>
          </cell>
          <cell r="K10795">
            <v>2009</v>
          </cell>
          <cell r="L10795" t="str">
            <v>241.01</v>
          </cell>
        </row>
        <row r="10796">
          <cell r="J10796" t="str">
            <v>9789575565992</v>
          </cell>
          <cell r="K10796">
            <v>2009</v>
          </cell>
          <cell r="L10796" t="str">
            <v>249.87</v>
          </cell>
        </row>
        <row r="10797">
          <cell r="J10797" t="str">
            <v>9789861465128</v>
          </cell>
          <cell r="K10797">
            <v>2009</v>
          </cell>
          <cell r="L10797" t="str">
            <v>857.7</v>
          </cell>
        </row>
        <row r="10798">
          <cell r="J10798" t="str">
            <v>9789861465135</v>
          </cell>
          <cell r="K10798">
            <v>2009</v>
          </cell>
          <cell r="L10798" t="str">
            <v>857.7</v>
          </cell>
        </row>
        <row r="10799">
          <cell r="J10799" t="str">
            <v>9789867042408</v>
          </cell>
          <cell r="K10799">
            <v>2009</v>
          </cell>
          <cell r="L10799" t="str">
            <v>523.38</v>
          </cell>
        </row>
        <row r="10800">
          <cell r="J10800" t="str">
            <v>9789867042415</v>
          </cell>
          <cell r="K10800">
            <v>2009</v>
          </cell>
          <cell r="L10800" t="str">
            <v>523.38</v>
          </cell>
        </row>
        <row r="10801">
          <cell r="J10801" t="str">
            <v>9789867042439</v>
          </cell>
          <cell r="K10801">
            <v>2009</v>
          </cell>
          <cell r="L10801" t="str">
            <v>523.38</v>
          </cell>
        </row>
        <row r="10802">
          <cell r="J10802" t="str">
            <v>9789867042422</v>
          </cell>
          <cell r="K10802">
            <v>2009</v>
          </cell>
          <cell r="L10802" t="str">
            <v>523.38</v>
          </cell>
        </row>
        <row r="10803">
          <cell r="J10803" t="str">
            <v>9789867042347</v>
          </cell>
          <cell r="K10803">
            <v>2009</v>
          </cell>
          <cell r="L10803" t="str">
            <v>523.38</v>
          </cell>
        </row>
        <row r="10804">
          <cell r="J10804" t="str">
            <v>9789867042392</v>
          </cell>
          <cell r="K10804">
            <v>2009</v>
          </cell>
          <cell r="L10804" t="str">
            <v>523.38</v>
          </cell>
        </row>
        <row r="10805">
          <cell r="J10805" t="str">
            <v>9789576083297</v>
          </cell>
          <cell r="K10805">
            <v>2009</v>
          </cell>
          <cell r="L10805" t="str">
            <v>859.9</v>
          </cell>
        </row>
        <row r="10806">
          <cell r="J10806" t="str">
            <v>9789576083281</v>
          </cell>
          <cell r="K10806">
            <v>2009</v>
          </cell>
          <cell r="L10806" t="str">
            <v>859.9</v>
          </cell>
        </row>
        <row r="10807">
          <cell r="J10807" t="str">
            <v>9789576083396</v>
          </cell>
          <cell r="K10807">
            <v>2009</v>
          </cell>
          <cell r="L10807" t="str">
            <v>859.9</v>
          </cell>
        </row>
        <row r="10808">
          <cell r="J10808" t="str">
            <v>9789576083402</v>
          </cell>
          <cell r="K10808">
            <v>2009</v>
          </cell>
          <cell r="L10808" t="str">
            <v>859.9</v>
          </cell>
        </row>
        <row r="10809">
          <cell r="J10809" t="str">
            <v>9789576083389</v>
          </cell>
          <cell r="K10809">
            <v>2009</v>
          </cell>
          <cell r="L10809" t="str">
            <v>859.9</v>
          </cell>
        </row>
        <row r="10810">
          <cell r="J10810" t="str">
            <v>9789576083372</v>
          </cell>
          <cell r="K10810">
            <v>2009</v>
          </cell>
          <cell r="L10810" t="str">
            <v>859.9</v>
          </cell>
        </row>
        <row r="10811">
          <cell r="J10811" t="str">
            <v>9576083389</v>
          </cell>
          <cell r="K10811">
            <v>2009</v>
          </cell>
          <cell r="L10811" t="str">
            <v>859.9</v>
          </cell>
        </row>
        <row r="10812">
          <cell r="J10812" t="str">
            <v>9789577044204</v>
          </cell>
          <cell r="K10812">
            <v>2009</v>
          </cell>
          <cell r="L10812" t="str">
            <v>521.8131</v>
          </cell>
        </row>
        <row r="10813">
          <cell r="J10813" t="str">
            <v>9789577044068</v>
          </cell>
          <cell r="K10813">
            <v>2009</v>
          </cell>
          <cell r="L10813" t="str">
            <v>521.8131</v>
          </cell>
        </row>
        <row r="10814">
          <cell r="J10814" t="str">
            <v>9789577043313</v>
          </cell>
          <cell r="K10814">
            <v>2009</v>
          </cell>
          <cell r="L10814" t="str">
            <v>523.31</v>
          </cell>
        </row>
        <row r="10815">
          <cell r="J10815" t="str">
            <v>9789577043412</v>
          </cell>
          <cell r="K10815">
            <v>2009</v>
          </cell>
          <cell r="L10815" t="str">
            <v>523.31</v>
          </cell>
        </row>
        <row r="10816">
          <cell r="J10816" t="str">
            <v>9789868368576</v>
          </cell>
          <cell r="K10816">
            <v>2009</v>
          </cell>
          <cell r="L10816" t="str">
            <v>855</v>
          </cell>
        </row>
        <row r="10817">
          <cell r="J10817" t="str">
            <v>9789868553507</v>
          </cell>
          <cell r="K10817">
            <v>2009</v>
          </cell>
          <cell r="L10817" t="str">
            <v>859.6</v>
          </cell>
        </row>
        <row r="10818">
          <cell r="J10818" t="str">
            <v>9789868368583</v>
          </cell>
          <cell r="K10818">
            <v>2009</v>
          </cell>
          <cell r="L10818" t="str">
            <v>859.6</v>
          </cell>
        </row>
        <row r="10819">
          <cell r="J10819" t="str">
            <v>9789868368590</v>
          </cell>
          <cell r="K10819">
            <v>2009</v>
          </cell>
          <cell r="L10819" t="str">
            <v>859.6</v>
          </cell>
        </row>
        <row r="10820">
          <cell r="J10820" t="str">
            <v>9789866549304</v>
          </cell>
          <cell r="K10820">
            <v>2009</v>
          </cell>
          <cell r="L10820" t="str">
            <v>731.9</v>
          </cell>
        </row>
        <row r="10821">
          <cell r="J10821" t="str">
            <v>9789866549298</v>
          </cell>
          <cell r="K10821">
            <v>2009</v>
          </cell>
          <cell r="L10821" t="str">
            <v>732.7609</v>
          </cell>
        </row>
        <row r="10822">
          <cell r="J10822" t="str">
            <v>9789866549144</v>
          </cell>
          <cell r="K10822">
            <v>2009</v>
          </cell>
          <cell r="L10822" t="str">
            <v>733.9</v>
          </cell>
        </row>
        <row r="10823">
          <cell r="J10823" t="str">
            <v>9789866549151</v>
          </cell>
          <cell r="K10823">
            <v>2009</v>
          </cell>
          <cell r="L10823" t="str">
            <v>483.8</v>
          </cell>
        </row>
        <row r="10824">
          <cell r="J10824" t="str">
            <v>9789866549267</v>
          </cell>
          <cell r="K10824">
            <v>2009</v>
          </cell>
          <cell r="L10824" t="str">
            <v>483.8</v>
          </cell>
        </row>
        <row r="10825">
          <cell r="J10825" t="str">
            <v>9789866549281</v>
          </cell>
          <cell r="K10825">
            <v>2009</v>
          </cell>
          <cell r="L10825" t="str">
            <v>733.6</v>
          </cell>
        </row>
        <row r="10826">
          <cell r="J10826" t="str">
            <v>9789866549274</v>
          </cell>
          <cell r="K10826">
            <v>2009</v>
          </cell>
          <cell r="L10826" t="str">
            <v>731.72609</v>
          </cell>
        </row>
        <row r="10827">
          <cell r="J10827" t="str">
            <v>9789868502031</v>
          </cell>
          <cell r="K10827">
            <v>2009</v>
          </cell>
          <cell r="L10827" t="str">
            <v>874.59</v>
          </cell>
        </row>
        <row r="10828">
          <cell r="J10828" t="str">
            <v>9789868502024</v>
          </cell>
          <cell r="K10828">
            <v>2009</v>
          </cell>
          <cell r="L10828" t="str">
            <v>873.59</v>
          </cell>
        </row>
        <row r="10829">
          <cell r="J10829" t="str">
            <v>9789868502048</v>
          </cell>
          <cell r="K10829">
            <v>2009</v>
          </cell>
          <cell r="L10829" t="str">
            <v>859.6</v>
          </cell>
        </row>
        <row r="10830">
          <cell r="J10830" t="str">
            <v>9789868502017</v>
          </cell>
          <cell r="K10830">
            <v>2009</v>
          </cell>
          <cell r="L10830" t="str">
            <v>873.59</v>
          </cell>
        </row>
        <row r="10831">
          <cell r="J10831" t="str">
            <v>9789866742729</v>
          </cell>
          <cell r="K10831">
            <v>2008</v>
          </cell>
          <cell r="L10831" t="str">
            <v>418.91</v>
          </cell>
        </row>
        <row r="10832">
          <cell r="J10832" t="str">
            <v>9789868395831</v>
          </cell>
          <cell r="K10832">
            <v>2008</v>
          </cell>
          <cell r="L10832" t="str">
            <v>523.313</v>
          </cell>
        </row>
        <row r="10833">
          <cell r="J10833" t="str">
            <v>9789575565916</v>
          </cell>
          <cell r="K10833">
            <v>2008</v>
          </cell>
          <cell r="L10833" t="str">
            <v>245.2</v>
          </cell>
        </row>
        <row r="10834">
          <cell r="J10834" t="str">
            <v>9789861278452</v>
          </cell>
          <cell r="K10834">
            <v>2008</v>
          </cell>
          <cell r="L10834" t="str">
            <v>177.2</v>
          </cell>
        </row>
        <row r="10835">
          <cell r="J10835" t="str">
            <v>9789579554404</v>
          </cell>
          <cell r="K10835">
            <v>2008</v>
          </cell>
          <cell r="L10835" t="str">
            <v>710</v>
          </cell>
        </row>
        <row r="10836">
          <cell r="J10836" t="str">
            <v>9789579554374</v>
          </cell>
          <cell r="K10836">
            <v>2008</v>
          </cell>
          <cell r="L10836" t="str">
            <v>710</v>
          </cell>
        </row>
        <row r="10837">
          <cell r="J10837" t="str">
            <v>9789579554480</v>
          </cell>
          <cell r="K10837">
            <v>2008</v>
          </cell>
          <cell r="L10837" t="str">
            <v>710</v>
          </cell>
        </row>
        <row r="10838">
          <cell r="J10838" t="str">
            <v>9789579554381</v>
          </cell>
          <cell r="K10838">
            <v>2008</v>
          </cell>
          <cell r="L10838" t="str">
            <v>710</v>
          </cell>
        </row>
        <row r="10839">
          <cell r="J10839" t="str">
            <v>9789579554527</v>
          </cell>
          <cell r="K10839">
            <v>2008</v>
          </cell>
          <cell r="L10839" t="str">
            <v>710</v>
          </cell>
        </row>
        <row r="10840">
          <cell r="J10840" t="str">
            <v>9789579554459</v>
          </cell>
          <cell r="K10840">
            <v>2008</v>
          </cell>
          <cell r="L10840" t="str">
            <v>710</v>
          </cell>
        </row>
        <row r="10841">
          <cell r="J10841" t="str">
            <v>9789579554541</v>
          </cell>
          <cell r="K10841">
            <v>2008</v>
          </cell>
          <cell r="L10841" t="str">
            <v>710</v>
          </cell>
        </row>
        <row r="10842">
          <cell r="J10842" t="str">
            <v>9789579554411</v>
          </cell>
          <cell r="K10842">
            <v>2008</v>
          </cell>
          <cell r="L10842" t="str">
            <v>710</v>
          </cell>
        </row>
        <row r="10843">
          <cell r="J10843" t="str">
            <v>9789579554497</v>
          </cell>
          <cell r="K10843">
            <v>2008</v>
          </cell>
          <cell r="L10843" t="str">
            <v>710</v>
          </cell>
        </row>
        <row r="10844">
          <cell r="J10844" t="str">
            <v>9789579554435</v>
          </cell>
          <cell r="K10844">
            <v>2008</v>
          </cell>
          <cell r="L10844" t="str">
            <v>710</v>
          </cell>
        </row>
        <row r="10845">
          <cell r="J10845" t="str">
            <v>9789579554442</v>
          </cell>
          <cell r="K10845">
            <v>2008</v>
          </cell>
          <cell r="L10845" t="str">
            <v>710</v>
          </cell>
        </row>
        <row r="10846">
          <cell r="J10846" t="str">
            <v>9789579554565</v>
          </cell>
          <cell r="K10846">
            <v>2008</v>
          </cell>
          <cell r="L10846" t="str">
            <v>710</v>
          </cell>
        </row>
        <row r="10847">
          <cell r="J10847" t="str">
            <v>9789579554588</v>
          </cell>
          <cell r="K10847">
            <v>2008</v>
          </cell>
          <cell r="L10847" t="str">
            <v>710</v>
          </cell>
        </row>
        <row r="10848">
          <cell r="J10848" t="str">
            <v>9789579554510</v>
          </cell>
          <cell r="K10848">
            <v>2008</v>
          </cell>
          <cell r="L10848" t="str">
            <v>710</v>
          </cell>
        </row>
        <row r="10849">
          <cell r="J10849" t="str">
            <v>9789579554503</v>
          </cell>
          <cell r="K10849">
            <v>2008</v>
          </cell>
          <cell r="L10849" t="str">
            <v>710</v>
          </cell>
        </row>
        <row r="10850">
          <cell r="J10850" t="str">
            <v>9789579554473</v>
          </cell>
          <cell r="K10850">
            <v>2008</v>
          </cell>
          <cell r="L10850" t="str">
            <v>710</v>
          </cell>
        </row>
        <row r="10851">
          <cell r="J10851" t="str">
            <v>9789579554466</v>
          </cell>
          <cell r="K10851">
            <v>2008</v>
          </cell>
          <cell r="L10851" t="str">
            <v>710</v>
          </cell>
        </row>
        <row r="10852">
          <cell r="J10852" t="str">
            <v>9789579554428</v>
          </cell>
          <cell r="K10852">
            <v>2008</v>
          </cell>
          <cell r="L10852" t="str">
            <v>710</v>
          </cell>
        </row>
        <row r="10853">
          <cell r="J10853" t="str">
            <v>9789579554534</v>
          </cell>
          <cell r="K10853">
            <v>2008</v>
          </cell>
          <cell r="L10853" t="str">
            <v>710</v>
          </cell>
        </row>
        <row r="10854">
          <cell r="J10854" t="str">
            <v>9789579554398</v>
          </cell>
          <cell r="K10854">
            <v>2008</v>
          </cell>
          <cell r="L10854" t="str">
            <v>710</v>
          </cell>
        </row>
        <row r="10855">
          <cell r="J10855" t="str">
            <v>9789574852512</v>
          </cell>
          <cell r="K10855">
            <v>2008</v>
          </cell>
          <cell r="L10855" t="str">
            <v>573.07</v>
          </cell>
        </row>
        <row r="10856">
          <cell r="J10856" t="str">
            <v>9789866823763</v>
          </cell>
          <cell r="K10856">
            <v>2008</v>
          </cell>
          <cell r="L10856" t="str">
            <v>524.313</v>
          </cell>
        </row>
        <row r="10857">
          <cell r="J10857" t="str">
            <v>9789861771724</v>
          </cell>
          <cell r="K10857">
            <v>2008</v>
          </cell>
          <cell r="L10857" t="str">
            <v>733.9</v>
          </cell>
        </row>
        <row r="10858">
          <cell r="J10858" t="str">
            <v>9789862120668</v>
          </cell>
          <cell r="K10858">
            <v>2008</v>
          </cell>
          <cell r="L10858" t="str">
            <v>859.6</v>
          </cell>
        </row>
        <row r="10859">
          <cell r="J10859" t="str">
            <v>9789862120637</v>
          </cell>
          <cell r="K10859">
            <v>2008</v>
          </cell>
          <cell r="L10859" t="str">
            <v>859.6</v>
          </cell>
        </row>
        <row r="10860">
          <cell r="J10860" t="str">
            <v>9789862120699</v>
          </cell>
          <cell r="K10860">
            <v>2008</v>
          </cell>
          <cell r="L10860" t="str">
            <v>859.6</v>
          </cell>
        </row>
        <row r="10861">
          <cell r="J10861" t="str">
            <v>9789862120682</v>
          </cell>
          <cell r="K10861">
            <v>2008</v>
          </cell>
          <cell r="L10861" t="str">
            <v>859.6</v>
          </cell>
        </row>
        <row r="10862">
          <cell r="J10862" t="str">
            <v>9789862120705</v>
          </cell>
          <cell r="K10862">
            <v>2008</v>
          </cell>
          <cell r="L10862" t="str">
            <v>859.6</v>
          </cell>
        </row>
        <row r="10863">
          <cell r="J10863" t="str">
            <v>9789862120613</v>
          </cell>
          <cell r="K10863">
            <v>2008</v>
          </cell>
          <cell r="L10863" t="str">
            <v>859.6</v>
          </cell>
        </row>
        <row r="10864">
          <cell r="J10864" t="str">
            <v>9789862120651</v>
          </cell>
          <cell r="K10864">
            <v>2008</v>
          </cell>
          <cell r="L10864" t="str">
            <v>859.6</v>
          </cell>
        </row>
        <row r="10865">
          <cell r="J10865" t="str">
            <v>9789862120675</v>
          </cell>
          <cell r="K10865">
            <v>2008</v>
          </cell>
          <cell r="L10865" t="str">
            <v>859.6</v>
          </cell>
        </row>
        <row r="10866">
          <cell r="J10866" t="str">
            <v>9789862120620</v>
          </cell>
          <cell r="K10866">
            <v>2008</v>
          </cell>
          <cell r="L10866" t="str">
            <v>859.6</v>
          </cell>
        </row>
        <row r="10867">
          <cell r="J10867" t="str">
            <v>9789862120644</v>
          </cell>
          <cell r="K10867">
            <v>2008</v>
          </cell>
          <cell r="L10867" t="str">
            <v>859.6</v>
          </cell>
        </row>
        <row r="10868">
          <cell r="J10868" t="str">
            <v>9789866651304</v>
          </cell>
          <cell r="K10868">
            <v>2008</v>
          </cell>
          <cell r="L10868" t="str">
            <v>538.7842</v>
          </cell>
        </row>
        <row r="10869">
          <cell r="J10869" t="str">
            <v>9789866782459</v>
          </cell>
          <cell r="K10869">
            <v>2008</v>
          </cell>
          <cell r="L10869" t="str">
            <v>192.1</v>
          </cell>
        </row>
        <row r="10870">
          <cell r="J10870" t="str">
            <v>9789866617072</v>
          </cell>
          <cell r="K10870">
            <v>2008</v>
          </cell>
          <cell r="L10870" t="str">
            <v>483.8</v>
          </cell>
        </row>
        <row r="10871">
          <cell r="J10871" t="str">
            <v>9789868486201</v>
          </cell>
          <cell r="K10871">
            <v>2008</v>
          </cell>
          <cell r="L10871" t="str">
            <v>553.78</v>
          </cell>
        </row>
        <row r="10872">
          <cell r="J10872" t="str">
            <v>9789575747176</v>
          </cell>
          <cell r="K10872">
            <v>2008</v>
          </cell>
          <cell r="L10872" t="str">
            <v>388.597</v>
          </cell>
        </row>
        <row r="10873">
          <cell r="J10873" t="str">
            <v>9789861278834</v>
          </cell>
          <cell r="K10873">
            <v>2008</v>
          </cell>
          <cell r="L10873" t="str">
            <v>874.59</v>
          </cell>
        </row>
        <row r="10874">
          <cell r="J10874" t="str">
            <v>9789868368514</v>
          </cell>
          <cell r="K10874">
            <v>2008</v>
          </cell>
          <cell r="L10874" t="str">
            <v>415.988</v>
          </cell>
        </row>
        <row r="10875">
          <cell r="J10875" t="str">
            <v>9789868369887</v>
          </cell>
          <cell r="K10875">
            <v>2008</v>
          </cell>
          <cell r="L10875" t="str">
            <v>875.59</v>
          </cell>
        </row>
        <row r="10876">
          <cell r="J10876" t="str">
            <v>9789868369863</v>
          </cell>
          <cell r="K10876">
            <v>2008</v>
          </cell>
          <cell r="L10876" t="str">
            <v>874.59</v>
          </cell>
        </row>
        <row r="10877">
          <cell r="J10877" t="str">
            <v>9789868369870</v>
          </cell>
          <cell r="K10877">
            <v>2008</v>
          </cell>
          <cell r="L10877" t="str">
            <v>873.59</v>
          </cell>
        </row>
        <row r="10878">
          <cell r="J10878" t="str">
            <v>9789868369894</v>
          </cell>
          <cell r="K10878">
            <v>2008</v>
          </cell>
          <cell r="L10878" t="str">
            <v>873.59</v>
          </cell>
        </row>
        <row r="10879">
          <cell r="J10879" t="str">
            <v>9789868431805</v>
          </cell>
          <cell r="K10879">
            <v>2008</v>
          </cell>
          <cell r="L10879" t="str">
            <v>874.5</v>
          </cell>
        </row>
        <row r="10880">
          <cell r="J10880" t="str">
            <v>9789868431843</v>
          </cell>
          <cell r="K10880">
            <v>2008</v>
          </cell>
          <cell r="L10880" t="str">
            <v>875.59</v>
          </cell>
        </row>
        <row r="10881">
          <cell r="J10881" t="str">
            <v>9789868431836</v>
          </cell>
          <cell r="K10881">
            <v>2008</v>
          </cell>
          <cell r="L10881" t="str">
            <v>874.59</v>
          </cell>
        </row>
        <row r="10882">
          <cell r="J10882" t="str">
            <v>9789868431867</v>
          </cell>
          <cell r="K10882">
            <v>2008</v>
          </cell>
          <cell r="L10882" t="str">
            <v>873.59</v>
          </cell>
        </row>
        <row r="10883">
          <cell r="J10883" t="str">
            <v>9789868431850</v>
          </cell>
          <cell r="K10883">
            <v>2008</v>
          </cell>
          <cell r="L10883" t="str">
            <v>876.59</v>
          </cell>
        </row>
        <row r="10884">
          <cell r="J10884" t="str">
            <v>9789868431874</v>
          </cell>
          <cell r="K10884">
            <v>2008</v>
          </cell>
          <cell r="L10884" t="str">
            <v>876.5</v>
          </cell>
        </row>
        <row r="10885">
          <cell r="J10885" t="str">
            <v>9789868431881</v>
          </cell>
          <cell r="K10885">
            <v>2008</v>
          </cell>
          <cell r="L10885" t="str">
            <v>876.59</v>
          </cell>
        </row>
        <row r="10886">
          <cell r="J10886" t="str">
            <v>9789868431898</v>
          </cell>
          <cell r="K10886">
            <v>2008</v>
          </cell>
          <cell r="L10886" t="str">
            <v>874.5</v>
          </cell>
        </row>
        <row r="10887">
          <cell r="J10887" t="str">
            <v>9789866554049</v>
          </cell>
          <cell r="K10887">
            <v>2008</v>
          </cell>
          <cell r="L10887" t="str">
            <v>874.59</v>
          </cell>
        </row>
        <row r="10888">
          <cell r="J10888" t="str">
            <v>9789866554063</v>
          </cell>
          <cell r="K10888">
            <v>2008</v>
          </cell>
          <cell r="L10888" t="str">
            <v>873.59</v>
          </cell>
        </row>
        <row r="10889">
          <cell r="J10889" t="str">
            <v>9789866554056</v>
          </cell>
          <cell r="K10889">
            <v>2008</v>
          </cell>
          <cell r="L10889" t="str">
            <v>876.59</v>
          </cell>
        </row>
        <row r="10890">
          <cell r="J10890" t="str">
            <v>9789866554070</v>
          </cell>
          <cell r="K10890">
            <v>2008</v>
          </cell>
          <cell r="L10890" t="str">
            <v>878.59</v>
          </cell>
        </row>
        <row r="10891">
          <cell r="J10891" t="str">
            <v>9789578015999</v>
          </cell>
          <cell r="K10891">
            <v>2008</v>
          </cell>
          <cell r="L10891" t="str">
            <v>783.3886</v>
          </cell>
        </row>
        <row r="10892">
          <cell r="J10892" t="str">
            <v>9789577043627</v>
          </cell>
          <cell r="K10892">
            <v>2008</v>
          </cell>
          <cell r="L10892" t="str">
            <v>521.8131</v>
          </cell>
        </row>
        <row r="10893">
          <cell r="J10893" t="str">
            <v>9789577043979</v>
          </cell>
          <cell r="K10893">
            <v>2008</v>
          </cell>
          <cell r="L10893" t="str">
            <v>521.8131</v>
          </cell>
        </row>
        <row r="10894">
          <cell r="J10894" t="str">
            <v>9789577042927</v>
          </cell>
          <cell r="K10894">
            <v>2008</v>
          </cell>
          <cell r="L10894" t="str">
            <v>521.8131</v>
          </cell>
        </row>
        <row r="10895">
          <cell r="J10895" t="str">
            <v>4712755200128</v>
          </cell>
          <cell r="K10895">
            <v>2008</v>
          </cell>
          <cell r="L10895" t="str">
            <v>175.9</v>
          </cell>
        </row>
        <row r="10896">
          <cell r="J10896" t="str">
            <v>4712755200135</v>
          </cell>
          <cell r="K10896">
            <v>2008</v>
          </cell>
          <cell r="L10896" t="str">
            <v>175.9</v>
          </cell>
        </row>
        <row r="10897">
          <cell r="J10897" t="str">
            <v>4712755200173</v>
          </cell>
          <cell r="K10897">
            <v>2008</v>
          </cell>
          <cell r="L10897" t="str">
            <v>175.9</v>
          </cell>
        </row>
        <row r="10898">
          <cell r="J10898" t="str">
            <v>4712755200210</v>
          </cell>
          <cell r="K10898">
            <v>2008</v>
          </cell>
          <cell r="L10898" t="str">
            <v>175.9</v>
          </cell>
        </row>
        <row r="10899">
          <cell r="J10899" t="str">
            <v>9789574852475</v>
          </cell>
          <cell r="K10899">
            <v>2008</v>
          </cell>
          <cell r="L10899" t="str">
            <v>584.212</v>
          </cell>
        </row>
        <row r="10900">
          <cell r="J10900" t="str">
            <v>9789575747114</v>
          </cell>
          <cell r="K10900">
            <v>2008</v>
          </cell>
          <cell r="L10900" t="str">
            <v>859.6</v>
          </cell>
        </row>
        <row r="10901">
          <cell r="J10901" t="str">
            <v>9789575747046</v>
          </cell>
          <cell r="K10901">
            <v>2008</v>
          </cell>
          <cell r="L10901" t="str">
            <v>859.6</v>
          </cell>
        </row>
        <row r="10902">
          <cell r="J10902" t="str">
            <v>9789866542404</v>
          </cell>
          <cell r="K10902">
            <v>2008</v>
          </cell>
          <cell r="L10902" t="str">
            <v>528.2</v>
          </cell>
        </row>
        <row r="10903">
          <cell r="J10903" t="str">
            <v>9789576596735</v>
          </cell>
          <cell r="K10903">
            <v>2008</v>
          </cell>
          <cell r="L10903" t="str">
            <v>855</v>
          </cell>
        </row>
        <row r="10904">
          <cell r="J10904" t="str">
            <v>9789572977996</v>
          </cell>
          <cell r="K10904">
            <v>2008</v>
          </cell>
          <cell r="L10904" t="str">
            <v>173.1</v>
          </cell>
        </row>
        <row r="10905">
          <cell r="J10905" t="str">
            <v>9789866542350</v>
          </cell>
          <cell r="K10905">
            <v>2008</v>
          </cell>
          <cell r="L10905" t="str">
            <v>563</v>
          </cell>
        </row>
        <row r="10906">
          <cell r="J10906" t="str">
            <v>9789866742767</v>
          </cell>
          <cell r="K10906">
            <v>2008</v>
          </cell>
          <cell r="L10906" t="str">
            <v>427.1</v>
          </cell>
        </row>
        <row r="10907">
          <cell r="J10907" t="str">
            <v>9789866651397</v>
          </cell>
          <cell r="K10907">
            <v>2008</v>
          </cell>
          <cell r="L10907" t="str">
            <v>538.784</v>
          </cell>
        </row>
        <row r="10908">
          <cell r="J10908" t="str">
            <v>9574597318</v>
          </cell>
          <cell r="K10908">
            <v>2008</v>
          </cell>
          <cell r="L10908" t="str">
            <v>880.57</v>
          </cell>
        </row>
        <row r="10909">
          <cell r="J10909" t="str">
            <v>9574595455</v>
          </cell>
          <cell r="K10909">
            <v>2008</v>
          </cell>
          <cell r="L10909" t="str">
            <v>873.57</v>
          </cell>
        </row>
        <row r="10910">
          <cell r="J10910" t="str">
            <v>9789576966460</v>
          </cell>
          <cell r="K10910">
            <v>2008</v>
          </cell>
          <cell r="L10910" t="str">
            <v>416.616</v>
          </cell>
        </row>
        <row r="10911">
          <cell r="J10911" t="str">
            <v>9789866714566</v>
          </cell>
          <cell r="K10911">
            <v>2008</v>
          </cell>
          <cell r="L10911" t="str">
            <v>570.9404</v>
          </cell>
        </row>
        <row r="10912">
          <cell r="J10912" t="str">
            <v>9789868407442</v>
          </cell>
          <cell r="K10912">
            <v>2008</v>
          </cell>
          <cell r="L10912" t="str">
            <v>563.6933</v>
          </cell>
        </row>
        <row r="10913">
          <cell r="J10913" t="str">
            <v>9789866742743</v>
          </cell>
          <cell r="K10913">
            <v>2008</v>
          </cell>
          <cell r="L10913" t="str">
            <v>399.6</v>
          </cell>
        </row>
        <row r="10914">
          <cell r="J10914" t="str">
            <v>9789868395817</v>
          </cell>
          <cell r="K10914">
            <v>2008</v>
          </cell>
          <cell r="L10914" t="str">
            <v>554.89</v>
          </cell>
        </row>
        <row r="10915">
          <cell r="J10915" t="str">
            <v>9789866789274</v>
          </cell>
          <cell r="K10915">
            <v>2008</v>
          </cell>
          <cell r="L10915" t="str">
            <v>573.07</v>
          </cell>
        </row>
        <row r="10916">
          <cell r="J10916" t="str">
            <v>9789572977972</v>
          </cell>
          <cell r="K10916">
            <v>2008</v>
          </cell>
          <cell r="L10916" t="str">
            <v>428.82</v>
          </cell>
        </row>
        <row r="10917">
          <cell r="J10917" t="str">
            <v>9789577322838</v>
          </cell>
          <cell r="K10917">
            <v>2008</v>
          </cell>
          <cell r="L10917" t="str">
            <v>563.63309</v>
          </cell>
        </row>
        <row r="10918">
          <cell r="J10918" t="str">
            <v>9789571349350</v>
          </cell>
          <cell r="K10918">
            <v>2008</v>
          </cell>
          <cell r="L10918" t="str">
            <v>427.07</v>
          </cell>
        </row>
        <row r="10919">
          <cell r="J10919" t="str">
            <v>9789570523140</v>
          </cell>
          <cell r="K10919">
            <v>2008</v>
          </cell>
          <cell r="L10919" t="str">
            <v>548</v>
          </cell>
        </row>
        <row r="10920">
          <cell r="J10920" t="str">
            <v>9789866656019</v>
          </cell>
          <cell r="K10920">
            <v>2008</v>
          </cell>
          <cell r="L10920" t="str">
            <v>419.933</v>
          </cell>
        </row>
        <row r="10921">
          <cell r="J10921" t="str">
            <v>9789861954929</v>
          </cell>
          <cell r="K10921">
            <v>2008</v>
          </cell>
          <cell r="L10921" t="str">
            <v>992.2</v>
          </cell>
        </row>
        <row r="10922">
          <cell r="J10922" t="str">
            <v>9789866617027</v>
          </cell>
          <cell r="K10922">
            <v>2008</v>
          </cell>
          <cell r="L10922" t="str">
            <v>855</v>
          </cell>
        </row>
        <row r="10923">
          <cell r="J10923" t="str">
            <v>9789861278407</v>
          </cell>
          <cell r="K10923">
            <v>2008</v>
          </cell>
          <cell r="L10923" t="str">
            <v>830</v>
          </cell>
        </row>
        <row r="10924">
          <cell r="J10924" t="str">
            <v>9789576596834</v>
          </cell>
          <cell r="K10924">
            <v>2008</v>
          </cell>
          <cell r="L10924" t="str">
            <v>855</v>
          </cell>
        </row>
        <row r="10925">
          <cell r="J10925" t="str">
            <v>9789576855610</v>
          </cell>
          <cell r="K10925">
            <v>2008</v>
          </cell>
          <cell r="L10925" t="str">
            <v>177.2</v>
          </cell>
        </row>
        <row r="10926">
          <cell r="J10926" t="str">
            <v>9789576855429</v>
          </cell>
          <cell r="K10926">
            <v>2008</v>
          </cell>
          <cell r="L10926" t="str">
            <v>177.2</v>
          </cell>
        </row>
        <row r="10927">
          <cell r="J10927" t="str">
            <v>9789576855375</v>
          </cell>
          <cell r="K10927">
            <v>2008</v>
          </cell>
          <cell r="L10927" t="str">
            <v>177.2</v>
          </cell>
        </row>
        <row r="10928">
          <cell r="J10928" t="str">
            <v>9789576855252</v>
          </cell>
          <cell r="K10928">
            <v>2008</v>
          </cell>
          <cell r="L10928" t="str">
            <v>177.2</v>
          </cell>
        </row>
        <row r="10929">
          <cell r="J10929" t="str">
            <v>9789577323033</v>
          </cell>
          <cell r="K10929">
            <v>2008</v>
          </cell>
          <cell r="L10929" t="str">
            <v>821.88</v>
          </cell>
        </row>
        <row r="10930">
          <cell r="J10930" t="str">
            <v>9789577323088</v>
          </cell>
          <cell r="K10930">
            <v>2008</v>
          </cell>
          <cell r="L10930" t="str">
            <v>821.88</v>
          </cell>
        </row>
        <row r="10931">
          <cell r="J10931" t="str">
            <v>9789576596759</v>
          </cell>
          <cell r="K10931">
            <v>2008</v>
          </cell>
          <cell r="L10931" t="str">
            <v>857.7</v>
          </cell>
        </row>
        <row r="10932">
          <cell r="J10932" t="str">
            <v>9789868369849</v>
          </cell>
          <cell r="K10932">
            <v>2008</v>
          </cell>
          <cell r="L10932" t="str">
            <v>523.311</v>
          </cell>
        </row>
        <row r="10933">
          <cell r="J10933" t="str">
            <v>9789868431812</v>
          </cell>
          <cell r="K10933">
            <v>2008</v>
          </cell>
          <cell r="L10933" t="str">
            <v>523.311</v>
          </cell>
        </row>
        <row r="10934">
          <cell r="J10934" t="str">
            <v>9789866554001</v>
          </cell>
          <cell r="K10934">
            <v>2008</v>
          </cell>
          <cell r="L10934" t="str">
            <v>523.311</v>
          </cell>
        </row>
        <row r="10935">
          <cell r="J10935" t="str">
            <v>9789866554025</v>
          </cell>
          <cell r="K10935">
            <v>2008</v>
          </cell>
          <cell r="L10935" t="str">
            <v>523.311</v>
          </cell>
        </row>
        <row r="10936">
          <cell r="J10936" t="str">
            <v>9789866896781</v>
          </cell>
          <cell r="K10936">
            <v>2008</v>
          </cell>
          <cell r="L10936" t="str">
            <v>494.7</v>
          </cell>
        </row>
        <row r="10937">
          <cell r="J10937" t="str">
            <v>9789572977989</v>
          </cell>
          <cell r="K10937">
            <v>2008</v>
          </cell>
          <cell r="L10937" t="str">
            <v>523.23</v>
          </cell>
        </row>
        <row r="10938">
          <cell r="J10938" t="str">
            <v>9789866742774</v>
          </cell>
          <cell r="K10938">
            <v>2008</v>
          </cell>
          <cell r="L10938" t="str">
            <v>411.3</v>
          </cell>
        </row>
        <row r="10939">
          <cell r="J10939" t="str">
            <v>9789574852536</v>
          </cell>
          <cell r="K10939">
            <v>2008</v>
          </cell>
          <cell r="L10939" t="str">
            <v>554.89023</v>
          </cell>
        </row>
        <row r="10940">
          <cell r="J10940" t="str">
            <v>9789571347912</v>
          </cell>
          <cell r="K10940">
            <v>2008</v>
          </cell>
          <cell r="L10940" t="str">
            <v>960.943</v>
          </cell>
        </row>
        <row r="10941">
          <cell r="J10941" t="str">
            <v>9789861278315</v>
          </cell>
          <cell r="K10941">
            <v>2008</v>
          </cell>
          <cell r="L10941" t="str">
            <v>494.35</v>
          </cell>
        </row>
        <row r="10942">
          <cell r="J10942" t="str">
            <v>9789861278872</v>
          </cell>
          <cell r="K10942">
            <v>2008</v>
          </cell>
          <cell r="L10942" t="str">
            <v>177.2</v>
          </cell>
        </row>
        <row r="10943">
          <cell r="J10943" t="str">
            <v>9789571348728</v>
          </cell>
          <cell r="K10943">
            <v>2008</v>
          </cell>
          <cell r="L10943" t="str">
            <v>855</v>
          </cell>
        </row>
        <row r="10944">
          <cell r="J10944" t="str">
            <v>9789866789335</v>
          </cell>
          <cell r="K10944">
            <v>2008</v>
          </cell>
          <cell r="L10944" t="str">
            <v>023.92</v>
          </cell>
        </row>
        <row r="10945">
          <cell r="J10945" t="str">
            <v>9789571349589</v>
          </cell>
          <cell r="K10945">
            <v>2008</v>
          </cell>
          <cell r="L10945" t="str">
            <v>428.8</v>
          </cell>
        </row>
        <row r="10946">
          <cell r="J10946" t="str">
            <v>9789861971308</v>
          </cell>
          <cell r="K10946">
            <v>2008</v>
          </cell>
          <cell r="L10946" t="str">
            <v>824.313</v>
          </cell>
        </row>
        <row r="10947">
          <cell r="J10947" t="str">
            <v>9789575565909</v>
          </cell>
          <cell r="K10947">
            <v>2008</v>
          </cell>
          <cell r="L10947" t="str">
            <v>244.9</v>
          </cell>
        </row>
        <row r="10948">
          <cell r="J10948" t="str">
            <v>9789866789175</v>
          </cell>
          <cell r="K10948">
            <v>2008</v>
          </cell>
          <cell r="L10948" t="str">
            <v>855</v>
          </cell>
        </row>
        <row r="10949">
          <cell r="J10949" t="str">
            <v>9789578233690</v>
          </cell>
          <cell r="K10949">
            <v>2008</v>
          </cell>
          <cell r="L10949" t="str">
            <v>855</v>
          </cell>
        </row>
        <row r="10950">
          <cell r="J10950" t="str">
            <v>9789866742828</v>
          </cell>
          <cell r="K10950">
            <v>2008</v>
          </cell>
          <cell r="L10950" t="str">
            <v>418.9</v>
          </cell>
        </row>
        <row r="10951">
          <cell r="J10951" t="str">
            <v>9789868461925</v>
          </cell>
          <cell r="K10951">
            <v>2008</v>
          </cell>
          <cell r="L10951" t="str">
            <v>177.2</v>
          </cell>
        </row>
        <row r="10952">
          <cell r="J10952" t="str">
            <v>9789575747015</v>
          </cell>
          <cell r="K10952">
            <v>2008</v>
          </cell>
          <cell r="L10952" t="str">
            <v>548.38</v>
          </cell>
        </row>
        <row r="10953">
          <cell r="J10953" t="str">
            <v>9789576596612</v>
          </cell>
          <cell r="K10953">
            <v>2008</v>
          </cell>
          <cell r="L10953" t="str">
            <v>874.59</v>
          </cell>
        </row>
        <row r="10954">
          <cell r="J10954" t="str">
            <v>9789576596681</v>
          </cell>
          <cell r="K10954">
            <v>2008</v>
          </cell>
          <cell r="L10954" t="str">
            <v>873.57</v>
          </cell>
        </row>
        <row r="10955">
          <cell r="J10955" t="str">
            <v>9789576596780</v>
          </cell>
          <cell r="K10955">
            <v>2008</v>
          </cell>
          <cell r="L10955" t="str">
            <v>874.57</v>
          </cell>
        </row>
        <row r="10956">
          <cell r="J10956" t="str">
            <v>9789868425712</v>
          </cell>
          <cell r="K10956">
            <v>2008</v>
          </cell>
          <cell r="L10956" t="str">
            <v>411.37</v>
          </cell>
        </row>
        <row r="10957">
          <cell r="J10957" t="str">
            <v>9789578449480</v>
          </cell>
          <cell r="K10957">
            <v>2008</v>
          </cell>
          <cell r="L10957" t="str">
            <v>494.35</v>
          </cell>
        </row>
        <row r="10958">
          <cell r="J10958" t="str">
            <v>9789867767813</v>
          </cell>
          <cell r="K10958">
            <v>2008</v>
          </cell>
          <cell r="L10958" t="str">
            <v>859.6</v>
          </cell>
        </row>
        <row r="10959">
          <cell r="J10959" t="str">
            <v>9789867767844</v>
          </cell>
          <cell r="K10959">
            <v>2008</v>
          </cell>
          <cell r="L10959" t="str">
            <v>859.6</v>
          </cell>
        </row>
        <row r="10960">
          <cell r="J10960" t="str">
            <v>9789576966439</v>
          </cell>
          <cell r="K10960">
            <v>2008</v>
          </cell>
          <cell r="L10960" t="str">
            <v>496.2</v>
          </cell>
        </row>
        <row r="10961">
          <cell r="J10961" t="str">
            <v>9789576966385</v>
          </cell>
          <cell r="K10961">
            <v>2008</v>
          </cell>
          <cell r="L10961" t="str">
            <v>411.6</v>
          </cell>
        </row>
        <row r="10962">
          <cell r="J10962" t="str">
            <v>9789866735431</v>
          </cell>
          <cell r="K10962">
            <v>2008</v>
          </cell>
          <cell r="L10962" t="str">
            <v>247</v>
          </cell>
        </row>
        <row r="10963">
          <cell r="J10963" t="str">
            <v>9789575747060</v>
          </cell>
          <cell r="K10963">
            <v>2008</v>
          </cell>
          <cell r="L10963" t="str">
            <v>859.6</v>
          </cell>
        </row>
        <row r="10964">
          <cell r="J10964" t="str">
            <v>9789575747077</v>
          </cell>
          <cell r="K10964">
            <v>2008</v>
          </cell>
          <cell r="L10964" t="str">
            <v>859.7</v>
          </cell>
        </row>
        <row r="10965">
          <cell r="J10965" t="str">
            <v>9789575746940</v>
          </cell>
          <cell r="K10965">
            <v>2008</v>
          </cell>
          <cell r="L10965" t="str">
            <v>523.313</v>
          </cell>
        </row>
        <row r="10966">
          <cell r="J10966" t="str">
            <v>9789866801259</v>
          </cell>
          <cell r="K10966">
            <v>2008</v>
          </cell>
          <cell r="L10966" t="str">
            <v>387.793</v>
          </cell>
        </row>
        <row r="10967">
          <cell r="J10967" t="str">
            <v>9789866801266</v>
          </cell>
          <cell r="K10967">
            <v>2008</v>
          </cell>
          <cell r="L10967" t="str">
            <v>387.785</v>
          </cell>
        </row>
        <row r="10968">
          <cell r="J10968" t="str">
            <v>9789866801280</v>
          </cell>
          <cell r="K10968">
            <v>2008</v>
          </cell>
          <cell r="L10968" t="str">
            <v>387.793</v>
          </cell>
        </row>
        <row r="10969">
          <cell r="J10969" t="str">
            <v>9789866801365</v>
          </cell>
          <cell r="K10969">
            <v>2008</v>
          </cell>
          <cell r="L10969" t="str">
            <v>387.785</v>
          </cell>
        </row>
        <row r="10970">
          <cell r="J10970" t="str">
            <v>9789866801372</v>
          </cell>
          <cell r="K10970">
            <v>2008</v>
          </cell>
          <cell r="L10970" t="str">
            <v>387.785</v>
          </cell>
        </row>
        <row r="10971">
          <cell r="J10971" t="str">
            <v>9789866801389</v>
          </cell>
          <cell r="K10971">
            <v>2008</v>
          </cell>
          <cell r="L10971" t="str">
            <v>387.7133</v>
          </cell>
        </row>
        <row r="10972">
          <cell r="J10972" t="str">
            <v>4715443011891</v>
          </cell>
          <cell r="K10972">
            <v>2008</v>
          </cell>
          <cell r="L10972" t="str">
            <v>523.23</v>
          </cell>
        </row>
        <row r="10973">
          <cell r="J10973" t="str">
            <v>9789864133918</v>
          </cell>
          <cell r="K10973">
            <v>2008</v>
          </cell>
          <cell r="L10973" t="str">
            <v>528.9822</v>
          </cell>
        </row>
        <row r="10974">
          <cell r="J10974" t="str">
            <v>9789864133925</v>
          </cell>
          <cell r="K10974">
            <v>2008</v>
          </cell>
          <cell r="L10974" t="str">
            <v>862.59</v>
          </cell>
        </row>
        <row r="10975">
          <cell r="J10975" t="str">
            <v>9789866790645</v>
          </cell>
          <cell r="K10975">
            <v>2008</v>
          </cell>
          <cell r="L10975" t="str">
            <v>427.11</v>
          </cell>
        </row>
        <row r="10976">
          <cell r="J10976" t="str">
            <v>9789867502384</v>
          </cell>
          <cell r="K10976">
            <v>2008</v>
          </cell>
          <cell r="L10976" t="str">
            <v>427.1</v>
          </cell>
        </row>
        <row r="10977">
          <cell r="J10977" t="str">
            <v>9789867502452</v>
          </cell>
          <cell r="K10977">
            <v>2008</v>
          </cell>
          <cell r="L10977" t="str">
            <v>427.11</v>
          </cell>
        </row>
        <row r="10978">
          <cell r="J10978" t="str">
            <v>9789867502438</v>
          </cell>
          <cell r="K10978">
            <v>2008</v>
          </cell>
          <cell r="L10978" t="str">
            <v>427.1</v>
          </cell>
        </row>
        <row r="10979">
          <cell r="J10979" t="str">
            <v>9789867502445</v>
          </cell>
          <cell r="K10979">
            <v>2008</v>
          </cell>
          <cell r="L10979" t="str">
            <v>427.11</v>
          </cell>
        </row>
        <row r="10980">
          <cell r="J10980" t="str">
            <v>9789867502391</v>
          </cell>
          <cell r="K10980">
            <v>2008</v>
          </cell>
          <cell r="L10980" t="str">
            <v>427.1</v>
          </cell>
        </row>
        <row r="10981">
          <cell r="J10981" t="str">
            <v>9789867502407</v>
          </cell>
          <cell r="K10981">
            <v>2008</v>
          </cell>
          <cell r="L10981" t="str">
            <v>427.1</v>
          </cell>
        </row>
        <row r="10982">
          <cell r="J10982" t="str">
            <v>9789867502421</v>
          </cell>
          <cell r="K10982">
            <v>2008</v>
          </cell>
          <cell r="L10982" t="str">
            <v>427.11</v>
          </cell>
        </row>
        <row r="10983">
          <cell r="J10983" t="str">
            <v>9789866790591</v>
          </cell>
          <cell r="K10983">
            <v>2008</v>
          </cell>
          <cell r="L10983" t="str">
            <v>610</v>
          </cell>
        </row>
        <row r="10984">
          <cell r="J10984" t="str">
            <v>9789866790621</v>
          </cell>
          <cell r="K10984">
            <v>2008</v>
          </cell>
          <cell r="L10984" t="str">
            <v>713</v>
          </cell>
        </row>
        <row r="10985">
          <cell r="J10985" t="str">
            <v>9789866790638</v>
          </cell>
          <cell r="K10985">
            <v>2008</v>
          </cell>
          <cell r="L10985" t="str">
            <v>326.9</v>
          </cell>
        </row>
        <row r="10986">
          <cell r="J10986" t="str">
            <v>9789866790690</v>
          </cell>
          <cell r="K10986">
            <v>2008</v>
          </cell>
          <cell r="L10986" t="str">
            <v>630</v>
          </cell>
        </row>
        <row r="10987">
          <cell r="J10987" t="str">
            <v>9789866790683</v>
          </cell>
          <cell r="K10987">
            <v>2008</v>
          </cell>
          <cell r="L10987" t="str">
            <v>713</v>
          </cell>
        </row>
        <row r="10988">
          <cell r="J10988" t="str">
            <v>9789866790577</v>
          </cell>
          <cell r="K10988">
            <v>2008</v>
          </cell>
          <cell r="L10988" t="str">
            <v>856.9</v>
          </cell>
        </row>
        <row r="10989">
          <cell r="J10989" t="str">
            <v>9789866790669</v>
          </cell>
          <cell r="K10989">
            <v>2008</v>
          </cell>
          <cell r="L10989" t="str">
            <v>418.91</v>
          </cell>
        </row>
        <row r="10990">
          <cell r="J10990" t="str">
            <v>9789866790706</v>
          </cell>
          <cell r="K10990">
            <v>2008</v>
          </cell>
          <cell r="L10990" t="str">
            <v>435.8</v>
          </cell>
        </row>
        <row r="10991">
          <cell r="J10991" t="str">
            <v>9789868360150</v>
          </cell>
          <cell r="K10991">
            <v>2008</v>
          </cell>
          <cell r="L10991" t="str">
            <v>422.5</v>
          </cell>
        </row>
        <row r="10992">
          <cell r="J10992" t="str">
            <v>9789866790713</v>
          </cell>
          <cell r="K10992">
            <v>2008</v>
          </cell>
          <cell r="L10992" t="str">
            <v>426</v>
          </cell>
        </row>
        <row r="10993">
          <cell r="J10993" t="str">
            <v>9789868360167</v>
          </cell>
          <cell r="K10993">
            <v>2008</v>
          </cell>
          <cell r="L10993" t="str">
            <v>411.14</v>
          </cell>
        </row>
        <row r="10994">
          <cell r="J10994" t="str">
            <v>9789868360143</v>
          </cell>
          <cell r="K10994">
            <v>2008</v>
          </cell>
          <cell r="L10994" t="str">
            <v>411.77</v>
          </cell>
        </row>
        <row r="10995">
          <cell r="J10995" t="str">
            <v>9789868360198</v>
          </cell>
          <cell r="K10995">
            <v>2008</v>
          </cell>
          <cell r="L10995" t="str">
            <v>411.3</v>
          </cell>
        </row>
        <row r="10996">
          <cell r="J10996" t="str">
            <v>9789868360181</v>
          </cell>
          <cell r="K10996">
            <v>2008</v>
          </cell>
          <cell r="L10996" t="str">
            <v>416.616</v>
          </cell>
        </row>
        <row r="10997">
          <cell r="J10997" t="str">
            <v>9789868360174</v>
          </cell>
          <cell r="K10997">
            <v>2008</v>
          </cell>
          <cell r="L10997" t="str">
            <v>411.3</v>
          </cell>
        </row>
        <row r="10998">
          <cell r="J10998" t="str">
            <v>9789868425743</v>
          </cell>
          <cell r="K10998">
            <v>2008</v>
          </cell>
          <cell r="L10998" t="str">
            <v>425.2</v>
          </cell>
        </row>
        <row r="10999">
          <cell r="J10999" t="str">
            <v>9789866612022</v>
          </cell>
          <cell r="K10999">
            <v>2008</v>
          </cell>
          <cell r="L10999" t="str">
            <v>427.61</v>
          </cell>
        </row>
        <row r="11000">
          <cell r="J11000" t="str">
            <v>9789866612053</v>
          </cell>
          <cell r="K11000">
            <v>2008</v>
          </cell>
          <cell r="L11000" t="str">
            <v>435.2</v>
          </cell>
        </row>
        <row r="11001">
          <cell r="J11001" t="str">
            <v>9789866612206</v>
          </cell>
          <cell r="K11001">
            <v>2008</v>
          </cell>
          <cell r="L11001" t="str">
            <v>413.11</v>
          </cell>
        </row>
        <row r="11002">
          <cell r="J11002" t="str">
            <v>9789866612077</v>
          </cell>
          <cell r="K11002">
            <v>2008</v>
          </cell>
          <cell r="L11002" t="str">
            <v>425.3</v>
          </cell>
        </row>
        <row r="11003">
          <cell r="J11003" t="str">
            <v>9789866612145</v>
          </cell>
          <cell r="K11003">
            <v>2008</v>
          </cell>
          <cell r="L11003" t="str">
            <v>411.77</v>
          </cell>
        </row>
        <row r="11004">
          <cell r="J11004" t="str">
            <v>9789868425736</v>
          </cell>
          <cell r="K11004">
            <v>2008</v>
          </cell>
          <cell r="L11004" t="str">
            <v>417.1</v>
          </cell>
        </row>
        <row r="11005">
          <cell r="J11005" t="str">
            <v>9789868425767</v>
          </cell>
          <cell r="K11005">
            <v>2008</v>
          </cell>
          <cell r="L11005" t="str">
            <v>411.37</v>
          </cell>
        </row>
        <row r="11006">
          <cell r="J11006" t="str">
            <v>9789866612060</v>
          </cell>
          <cell r="K11006">
            <v>2008</v>
          </cell>
          <cell r="L11006" t="str">
            <v>418.91</v>
          </cell>
        </row>
        <row r="11007">
          <cell r="J11007" t="str">
            <v>9789868425774</v>
          </cell>
          <cell r="K11007">
            <v>2008</v>
          </cell>
          <cell r="L11007" t="str">
            <v>427.1</v>
          </cell>
        </row>
        <row r="11008">
          <cell r="J11008" t="str">
            <v>9789864133840</v>
          </cell>
          <cell r="K11008">
            <v>2008</v>
          </cell>
          <cell r="L11008" t="str">
            <v>539.5</v>
          </cell>
        </row>
        <row r="11009">
          <cell r="J11009" t="str">
            <v>9789576776649</v>
          </cell>
          <cell r="K11009">
            <v>2008</v>
          </cell>
          <cell r="L11009" t="str">
            <v>598.61</v>
          </cell>
        </row>
        <row r="11010">
          <cell r="J11010" t="str">
            <v>9789576776540</v>
          </cell>
          <cell r="K11010">
            <v>2008</v>
          </cell>
          <cell r="L11010" t="str">
            <v>740.2745</v>
          </cell>
        </row>
        <row r="11011">
          <cell r="J11011" t="str">
            <v>9789576776632</v>
          </cell>
          <cell r="K11011">
            <v>2008</v>
          </cell>
          <cell r="L11011" t="str">
            <v>740.2745</v>
          </cell>
        </row>
        <row r="11012">
          <cell r="J11012" t="str">
            <v>9789868392533</v>
          </cell>
          <cell r="K11012">
            <v>2008</v>
          </cell>
          <cell r="L11012" t="str">
            <v>783.3886</v>
          </cell>
        </row>
        <row r="11013">
          <cell r="J11013" t="str">
            <v>9789868392526</v>
          </cell>
          <cell r="K11013">
            <v>2008</v>
          </cell>
          <cell r="L11013" t="str">
            <v>524.77</v>
          </cell>
        </row>
        <row r="11014">
          <cell r="J11014" t="str">
            <v>9789868392519</v>
          </cell>
          <cell r="K11014">
            <v>2008</v>
          </cell>
          <cell r="L11014" t="str">
            <v>494.35</v>
          </cell>
        </row>
        <row r="11015">
          <cell r="J11015" t="str">
            <v>9789868392502</v>
          </cell>
          <cell r="K11015">
            <v>2008</v>
          </cell>
          <cell r="L11015" t="str">
            <v>859.6</v>
          </cell>
        </row>
        <row r="11016">
          <cell r="J11016" t="str">
            <v>9789868392540</v>
          </cell>
          <cell r="K11016">
            <v>2008</v>
          </cell>
          <cell r="L11016" t="str">
            <v>859.9</v>
          </cell>
        </row>
        <row r="11017">
          <cell r="J11017" t="str">
            <v>9789868392557</v>
          </cell>
          <cell r="K11017">
            <v>2008</v>
          </cell>
          <cell r="L11017" t="str">
            <v>859.6</v>
          </cell>
        </row>
        <row r="11018">
          <cell r="J11018" t="str">
            <v>9789868392564</v>
          </cell>
          <cell r="K11018">
            <v>2008</v>
          </cell>
          <cell r="L11018" t="str">
            <v>490.15</v>
          </cell>
        </row>
        <row r="11019">
          <cell r="J11019" t="str">
            <v>9789868392571</v>
          </cell>
          <cell r="K11019">
            <v>2008</v>
          </cell>
          <cell r="L11019" t="str">
            <v>859.6</v>
          </cell>
        </row>
        <row r="11020">
          <cell r="J11020" t="str">
            <v>9789868449060</v>
          </cell>
          <cell r="K11020">
            <v>2008</v>
          </cell>
          <cell r="L11020" t="str">
            <v>859.6</v>
          </cell>
        </row>
        <row r="11021">
          <cell r="J11021" t="str">
            <v>9789868449053</v>
          </cell>
          <cell r="K11021">
            <v>2008</v>
          </cell>
          <cell r="L11021" t="str">
            <v>859.6</v>
          </cell>
        </row>
        <row r="11022">
          <cell r="J11022" t="str">
            <v>4715006429095</v>
          </cell>
          <cell r="K11022">
            <v>2008</v>
          </cell>
          <cell r="L11022" t="str">
            <v>859.6</v>
          </cell>
        </row>
        <row r="11023">
          <cell r="J11023" t="str">
            <v>4715006429101</v>
          </cell>
          <cell r="K11023">
            <v>2008</v>
          </cell>
          <cell r="L11023" t="str">
            <v>859.6</v>
          </cell>
        </row>
        <row r="11024">
          <cell r="J11024" t="str">
            <v>4715006429118</v>
          </cell>
          <cell r="K11024">
            <v>2008</v>
          </cell>
          <cell r="L11024" t="str">
            <v>859.6</v>
          </cell>
        </row>
        <row r="11025">
          <cell r="J11025" t="str">
            <v>4715006429125</v>
          </cell>
          <cell r="K11025">
            <v>2008</v>
          </cell>
          <cell r="L11025" t="str">
            <v>859.6</v>
          </cell>
        </row>
        <row r="11026">
          <cell r="J11026" t="str">
            <v>4715006429132</v>
          </cell>
          <cell r="K11026">
            <v>2008</v>
          </cell>
          <cell r="L11026" t="str">
            <v>859.6</v>
          </cell>
        </row>
        <row r="11027">
          <cell r="J11027" t="str">
            <v>9789577479167</v>
          </cell>
          <cell r="K11027">
            <v>2008</v>
          </cell>
          <cell r="L11027" t="str">
            <v>711</v>
          </cell>
        </row>
        <row r="11028">
          <cell r="J11028" t="str">
            <v>9789577479174</v>
          </cell>
          <cell r="K11028">
            <v>2008</v>
          </cell>
          <cell r="L11028" t="str">
            <v>610.9</v>
          </cell>
        </row>
        <row r="11029">
          <cell r="J11029" t="str">
            <v>9867185013</v>
          </cell>
          <cell r="K11029">
            <v>2008</v>
          </cell>
          <cell r="L11029" t="str">
            <v>351</v>
          </cell>
        </row>
        <row r="11030">
          <cell r="J11030" t="str">
            <v>9867046935</v>
          </cell>
          <cell r="K11030">
            <v>2008</v>
          </cell>
          <cell r="L11030" t="str">
            <v>805.12</v>
          </cell>
        </row>
        <row r="11031">
          <cell r="J11031" t="str">
            <v>9867103602</v>
          </cell>
          <cell r="K11031">
            <v>2008</v>
          </cell>
          <cell r="L11031" t="str">
            <v>802.35</v>
          </cell>
        </row>
        <row r="11032">
          <cell r="J11032" t="str">
            <v>9789862250075</v>
          </cell>
          <cell r="K11032">
            <v>2008</v>
          </cell>
          <cell r="L11032" t="str">
            <v>947.41</v>
          </cell>
        </row>
        <row r="11033">
          <cell r="J11033" t="str">
            <v>9789867229229</v>
          </cell>
          <cell r="K11033">
            <v>2008</v>
          </cell>
          <cell r="L11033" t="str">
            <v>947.41</v>
          </cell>
        </row>
        <row r="11034">
          <cell r="J11034" t="str">
            <v>9867229886</v>
          </cell>
          <cell r="K11034">
            <v>2008</v>
          </cell>
          <cell r="L11034" t="str">
            <v>862.6</v>
          </cell>
        </row>
        <row r="11035">
          <cell r="J11035" t="str">
            <v>9867202023</v>
          </cell>
          <cell r="K11035">
            <v>2008</v>
          </cell>
          <cell r="L11035" t="str">
            <v>544.72</v>
          </cell>
        </row>
        <row r="11036">
          <cell r="J11036" t="str">
            <v>9789866786471</v>
          </cell>
          <cell r="K11036">
            <v>2008</v>
          </cell>
          <cell r="L11036" t="str">
            <v>411.3</v>
          </cell>
        </row>
        <row r="11037">
          <cell r="J11037" t="str">
            <v>9789866786259</v>
          </cell>
          <cell r="K11037">
            <v>2008</v>
          </cell>
          <cell r="L11037" t="str">
            <v>177.2</v>
          </cell>
        </row>
        <row r="11038">
          <cell r="J11038" t="str">
            <v>9789866786334</v>
          </cell>
          <cell r="K11038">
            <v>2008</v>
          </cell>
          <cell r="L11038" t="str">
            <v>418.91</v>
          </cell>
        </row>
        <row r="11039">
          <cell r="J11039" t="str">
            <v>9789866673016</v>
          </cell>
          <cell r="K11039">
            <v>2008</v>
          </cell>
          <cell r="L11039" t="str">
            <v>563.5</v>
          </cell>
        </row>
        <row r="11040">
          <cell r="J11040" t="str">
            <v>9789866786402</v>
          </cell>
          <cell r="K11040">
            <v>2008</v>
          </cell>
          <cell r="L11040" t="str">
            <v>528.21</v>
          </cell>
        </row>
        <row r="11041">
          <cell r="J11041" t="str">
            <v>9789866786792</v>
          </cell>
          <cell r="K11041">
            <v>2008</v>
          </cell>
          <cell r="L11041" t="str">
            <v>411.3</v>
          </cell>
        </row>
        <row r="11042">
          <cell r="J11042" t="str">
            <v>9789866843891</v>
          </cell>
          <cell r="K11042">
            <v>2008</v>
          </cell>
          <cell r="L11042" t="str">
            <v>805.12</v>
          </cell>
        </row>
        <row r="11043">
          <cell r="J11043" t="str">
            <v>9789866843907</v>
          </cell>
          <cell r="K11043">
            <v>2008</v>
          </cell>
          <cell r="L11043" t="str">
            <v>805.179</v>
          </cell>
        </row>
        <row r="11044">
          <cell r="J11044" t="str">
            <v>9789866843679</v>
          </cell>
          <cell r="K11044">
            <v>2008</v>
          </cell>
          <cell r="L11044" t="str">
            <v>413.92</v>
          </cell>
        </row>
        <row r="11045">
          <cell r="J11045" t="str">
            <v>9789866678523</v>
          </cell>
          <cell r="K11045">
            <v>2008</v>
          </cell>
          <cell r="L11045" t="str">
            <v>862.6</v>
          </cell>
        </row>
        <row r="11046">
          <cell r="J11046" t="str">
            <v>9789866843945</v>
          </cell>
          <cell r="K11046">
            <v>2008</v>
          </cell>
          <cell r="L11046" t="str">
            <v>177.2</v>
          </cell>
        </row>
        <row r="11047">
          <cell r="J11047" t="str">
            <v>9789866678103</v>
          </cell>
          <cell r="K11047">
            <v>2008</v>
          </cell>
          <cell r="L11047" t="str">
            <v>307</v>
          </cell>
        </row>
        <row r="11048">
          <cell r="J11048" t="str">
            <v>9789577478443</v>
          </cell>
          <cell r="K11048">
            <v>2008</v>
          </cell>
          <cell r="L11048" t="str">
            <v>859.6</v>
          </cell>
        </row>
        <row r="11049">
          <cell r="J11049" t="str">
            <v>9789577478450</v>
          </cell>
          <cell r="K11049">
            <v>2008</v>
          </cell>
          <cell r="L11049" t="str">
            <v>859.6</v>
          </cell>
        </row>
        <row r="11050">
          <cell r="J11050" t="str">
            <v>9789577478467</v>
          </cell>
          <cell r="K11050">
            <v>2008</v>
          </cell>
          <cell r="L11050" t="str">
            <v>859.6</v>
          </cell>
        </row>
        <row r="11051">
          <cell r="J11051" t="str">
            <v>9789577478771</v>
          </cell>
          <cell r="K11051">
            <v>2008</v>
          </cell>
          <cell r="L11051" t="str">
            <v>859.6</v>
          </cell>
        </row>
        <row r="11052">
          <cell r="J11052" t="str">
            <v>9789577478719</v>
          </cell>
          <cell r="K11052">
            <v>2008</v>
          </cell>
          <cell r="L11052" t="str">
            <v>859.6</v>
          </cell>
        </row>
        <row r="11053">
          <cell r="J11053" t="str">
            <v>9789577478764</v>
          </cell>
          <cell r="K11053">
            <v>2008</v>
          </cell>
          <cell r="L11053" t="str">
            <v>859.6</v>
          </cell>
        </row>
        <row r="11054">
          <cell r="J11054" t="str">
            <v>9789577478702</v>
          </cell>
          <cell r="K11054">
            <v>2008</v>
          </cell>
          <cell r="L11054" t="str">
            <v>859.6</v>
          </cell>
        </row>
        <row r="11055">
          <cell r="J11055" t="str">
            <v>9789862251256</v>
          </cell>
          <cell r="K11055">
            <v>2008</v>
          </cell>
          <cell r="L11055" t="str">
            <v>859.6</v>
          </cell>
        </row>
        <row r="11056">
          <cell r="J11056" t="str">
            <v>9789577478399</v>
          </cell>
          <cell r="K11056">
            <v>2008</v>
          </cell>
          <cell r="L11056" t="str">
            <v>876.59</v>
          </cell>
        </row>
        <row r="11057">
          <cell r="J11057" t="str">
            <v>9789577478405</v>
          </cell>
          <cell r="K11057">
            <v>2008</v>
          </cell>
          <cell r="L11057" t="str">
            <v>876.59</v>
          </cell>
        </row>
        <row r="11058">
          <cell r="J11058" t="str">
            <v>9789577478412</v>
          </cell>
          <cell r="K11058">
            <v>2008</v>
          </cell>
          <cell r="L11058" t="str">
            <v>874.59</v>
          </cell>
        </row>
        <row r="11059">
          <cell r="J11059" t="str">
            <v>9789577478429</v>
          </cell>
          <cell r="K11059">
            <v>2008</v>
          </cell>
          <cell r="L11059" t="str">
            <v>874.59</v>
          </cell>
        </row>
        <row r="11060">
          <cell r="J11060" t="str">
            <v>9789577478436</v>
          </cell>
          <cell r="K11060">
            <v>2008</v>
          </cell>
          <cell r="L11060" t="str">
            <v>873.59</v>
          </cell>
        </row>
        <row r="11061">
          <cell r="J11061" t="str">
            <v>9789578015708</v>
          </cell>
          <cell r="K11061">
            <v>2008</v>
          </cell>
          <cell r="L11061" t="str">
            <v>541.8307</v>
          </cell>
        </row>
        <row r="11062">
          <cell r="J11062" t="str">
            <v>9789578015791</v>
          </cell>
          <cell r="K11062">
            <v>2008</v>
          </cell>
          <cell r="L11062" t="str">
            <v>535.72</v>
          </cell>
        </row>
        <row r="11063">
          <cell r="J11063" t="str">
            <v>9789578015623</v>
          </cell>
          <cell r="K11063">
            <v>2008</v>
          </cell>
          <cell r="L11063" t="str">
            <v>576.24</v>
          </cell>
        </row>
        <row r="11064">
          <cell r="J11064" t="str">
            <v>9789578016033</v>
          </cell>
          <cell r="K11064">
            <v>2008</v>
          </cell>
          <cell r="L11064" t="str">
            <v>272</v>
          </cell>
        </row>
        <row r="11065">
          <cell r="J11065" t="str">
            <v>9789578015777</v>
          </cell>
          <cell r="K11065">
            <v>2008</v>
          </cell>
          <cell r="L11065" t="str">
            <v>541.83</v>
          </cell>
        </row>
        <row r="11066">
          <cell r="J11066" t="str">
            <v>9789578015845</v>
          </cell>
          <cell r="K11066">
            <v>2008</v>
          </cell>
          <cell r="L11066" t="str">
            <v>573.07</v>
          </cell>
        </row>
        <row r="11067">
          <cell r="J11067" t="str">
            <v>9789578015906</v>
          </cell>
          <cell r="K11067">
            <v>2008</v>
          </cell>
          <cell r="L11067" t="str">
            <v>573.07</v>
          </cell>
        </row>
        <row r="11068">
          <cell r="J11068" t="str">
            <v>9789578015975</v>
          </cell>
          <cell r="K11068">
            <v>2008</v>
          </cell>
          <cell r="L11068" t="str">
            <v>209.33</v>
          </cell>
        </row>
        <row r="11069">
          <cell r="J11069" t="str">
            <v>9789578015982</v>
          </cell>
          <cell r="K11069">
            <v>2008</v>
          </cell>
          <cell r="L11069" t="str">
            <v>271.907</v>
          </cell>
        </row>
        <row r="11070">
          <cell r="J11070" t="str">
            <v>9789578015852</v>
          </cell>
          <cell r="K11070">
            <v>2008</v>
          </cell>
          <cell r="L11070" t="str">
            <v>573.07</v>
          </cell>
        </row>
        <row r="11071">
          <cell r="J11071" t="str">
            <v>9789578015814</v>
          </cell>
          <cell r="K11071">
            <v>2008</v>
          </cell>
          <cell r="L11071" t="str">
            <v>078</v>
          </cell>
        </row>
        <row r="11072">
          <cell r="J11072" t="str">
            <v>9789578015937</v>
          </cell>
          <cell r="K11072">
            <v>2008</v>
          </cell>
          <cell r="L11072" t="str">
            <v>535.7207</v>
          </cell>
        </row>
        <row r="11073">
          <cell r="J11073" t="str">
            <v>9789578015913</v>
          </cell>
          <cell r="K11073">
            <v>2008</v>
          </cell>
          <cell r="L11073" t="str">
            <v>733.409</v>
          </cell>
        </row>
        <row r="11074">
          <cell r="J11074" t="str">
            <v>9789578015951</v>
          </cell>
          <cell r="K11074">
            <v>2008</v>
          </cell>
          <cell r="L11074" t="str">
            <v>733.28</v>
          </cell>
        </row>
        <row r="11075">
          <cell r="J11075" t="str">
            <v>9789578015920</v>
          </cell>
          <cell r="K11075">
            <v>2008</v>
          </cell>
          <cell r="L11075" t="str">
            <v>539.933</v>
          </cell>
        </row>
        <row r="11076">
          <cell r="J11076" t="str">
            <v>9789867293763</v>
          </cell>
          <cell r="K11076">
            <v>2008</v>
          </cell>
          <cell r="L11076" t="str">
            <v>561.014</v>
          </cell>
        </row>
        <row r="11077">
          <cell r="J11077" t="str">
            <v>9789867293794</v>
          </cell>
          <cell r="K11077">
            <v>2008</v>
          </cell>
          <cell r="L11077" t="str">
            <v>177.3</v>
          </cell>
        </row>
        <row r="11078">
          <cell r="J11078" t="str">
            <v>9789861950372</v>
          </cell>
          <cell r="K11078">
            <v>2008</v>
          </cell>
          <cell r="L11078" t="str">
            <v>567.022</v>
          </cell>
        </row>
        <row r="11079">
          <cell r="J11079" t="str">
            <v>9789861954370</v>
          </cell>
          <cell r="K11079">
            <v>2008</v>
          </cell>
          <cell r="L11079" t="str">
            <v>495.022</v>
          </cell>
        </row>
        <row r="11080">
          <cell r="J11080" t="str">
            <v>9789861953755</v>
          </cell>
          <cell r="K11080">
            <v>2008</v>
          </cell>
          <cell r="L11080" t="str">
            <v>495.022</v>
          </cell>
        </row>
        <row r="11081">
          <cell r="J11081" t="str">
            <v>9789861954547</v>
          </cell>
          <cell r="K11081">
            <v>2008</v>
          </cell>
          <cell r="L11081" t="str">
            <v>495.022</v>
          </cell>
        </row>
        <row r="11082">
          <cell r="J11082" t="str">
            <v>9789861953939</v>
          </cell>
          <cell r="K11082">
            <v>2008</v>
          </cell>
          <cell r="L11082" t="str">
            <v>495.022</v>
          </cell>
        </row>
        <row r="11083">
          <cell r="J11083" t="str">
            <v>9789861954905</v>
          </cell>
          <cell r="K11083">
            <v>2008</v>
          </cell>
          <cell r="L11083" t="str">
            <v>561.7</v>
          </cell>
        </row>
        <row r="11084">
          <cell r="J11084" t="str">
            <v>9789861954707</v>
          </cell>
          <cell r="K11084">
            <v>2008</v>
          </cell>
          <cell r="L11084" t="str">
            <v>805.1</v>
          </cell>
        </row>
        <row r="11085">
          <cell r="J11085" t="str">
            <v>9789861954998</v>
          </cell>
          <cell r="K11085">
            <v>2008</v>
          </cell>
          <cell r="L11085" t="str">
            <v>992.5</v>
          </cell>
        </row>
        <row r="11086">
          <cell r="J11086" t="str">
            <v>9789861954714</v>
          </cell>
          <cell r="K11086">
            <v>2008</v>
          </cell>
          <cell r="L11086" t="str">
            <v>805.1</v>
          </cell>
        </row>
        <row r="11087">
          <cell r="J11087" t="str">
            <v>9789861954523</v>
          </cell>
          <cell r="K11087">
            <v>2008</v>
          </cell>
          <cell r="L11087" t="str">
            <v>529</v>
          </cell>
        </row>
        <row r="11088">
          <cell r="J11088" t="str">
            <v>9789861954462</v>
          </cell>
          <cell r="K11088">
            <v>2008</v>
          </cell>
          <cell r="L11088" t="str">
            <v>529.9982</v>
          </cell>
        </row>
        <row r="11089">
          <cell r="J11089" t="str">
            <v>9789861953403</v>
          </cell>
          <cell r="K11089">
            <v>2008</v>
          </cell>
          <cell r="L11089" t="str">
            <v>593.57</v>
          </cell>
        </row>
        <row r="11090">
          <cell r="J11090" t="str">
            <v>9789861953991</v>
          </cell>
          <cell r="K11090">
            <v>2008</v>
          </cell>
          <cell r="L11090" t="str">
            <v>179.2</v>
          </cell>
        </row>
        <row r="11091">
          <cell r="J11091" t="str">
            <v>9789861955070</v>
          </cell>
          <cell r="K11091">
            <v>2008</v>
          </cell>
          <cell r="L11091" t="str">
            <v>802.791</v>
          </cell>
        </row>
        <row r="11092">
          <cell r="J11092" t="str">
            <v>9789861953953</v>
          </cell>
          <cell r="K11092">
            <v>2008</v>
          </cell>
          <cell r="L11092" t="str">
            <v>575.19</v>
          </cell>
        </row>
        <row r="11093">
          <cell r="J11093" t="str">
            <v>9789861954127</v>
          </cell>
          <cell r="K11093">
            <v>2008</v>
          </cell>
          <cell r="L11093" t="str">
            <v>567.023</v>
          </cell>
        </row>
        <row r="11094">
          <cell r="J11094" t="str">
            <v>9789861954356</v>
          </cell>
          <cell r="K11094">
            <v>2008</v>
          </cell>
          <cell r="L11094" t="str">
            <v>580</v>
          </cell>
        </row>
        <row r="11095">
          <cell r="J11095" t="str">
            <v>9789861953328</v>
          </cell>
          <cell r="K11095">
            <v>2008</v>
          </cell>
          <cell r="L11095" t="str">
            <v>572.44</v>
          </cell>
        </row>
        <row r="11096">
          <cell r="J11096" t="str">
            <v>9789861953014</v>
          </cell>
          <cell r="K11096">
            <v>2008</v>
          </cell>
          <cell r="L11096" t="str">
            <v>575.81</v>
          </cell>
        </row>
        <row r="11097">
          <cell r="J11097" t="str">
            <v>9789861953502</v>
          </cell>
          <cell r="K11097">
            <v>2008</v>
          </cell>
          <cell r="L11097" t="str">
            <v>581.2022</v>
          </cell>
        </row>
        <row r="11098">
          <cell r="J11098" t="str">
            <v>9789861954608</v>
          </cell>
          <cell r="K11098">
            <v>2008</v>
          </cell>
          <cell r="L11098" t="str">
            <v>802.8</v>
          </cell>
        </row>
        <row r="11099">
          <cell r="J11099" t="str">
            <v>9789861954684</v>
          </cell>
          <cell r="K11099">
            <v>2008</v>
          </cell>
          <cell r="L11099" t="str">
            <v>805.189</v>
          </cell>
        </row>
        <row r="11100">
          <cell r="J11100" t="str">
            <v>9789861953854</v>
          </cell>
          <cell r="K11100">
            <v>2008</v>
          </cell>
          <cell r="L11100" t="str">
            <v>802.7</v>
          </cell>
        </row>
        <row r="11101">
          <cell r="J11101" t="str">
            <v>9789861953861</v>
          </cell>
          <cell r="K11101">
            <v>2008</v>
          </cell>
          <cell r="L11101" t="str">
            <v>802.8</v>
          </cell>
        </row>
        <row r="11102">
          <cell r="J11102" t="str">
            <v>9789861953823</v>
          </cell>
          <cell r="K11102">
            <v>2008</v>
          </cell>
          <cell r="L11102" t="str">
            <v>495.022</v>
          </cell>
        </row>
        <row r="11103">
          <cell r="J11103" t="str">
            <v>9789861953359</v>
          </cell>
          <cell r="K11103">
            <v>2008</v>
          </cell>
          <cell r="L11103" t="str">
            <v>567.01</v>
          </cell>
        </row>
        <row r="11104">
          <cell r="J11104" t="str">
            <v>9789861953410</v>
          </cell>
          <cell r="K11104">
            <v>2008</v>
          </cell>
          <cell r="L11104" t="str">
            <v>495.2022</v>
          </cell>
        </row>
        <row r="11105">
          <cell r="J11105" t="str">
            <v>9789861954004</v>
          </cell>
          <cell r="K11105">
            <v>2008</v>
          </cell>
          <cell r="L11105" t="str">
            <v>802.7</v>
          </cell>
        </row>
        <row r="11106">
          <cell r="J11106" t="str">
            <v>9789861954134</v>
          </cell>
          <cell r="K11106">
            <v>2008</v>
          </cell>
          <cell r="L11106" t="str">
            <v>567.01</v>
          </cell>
        </row>
        <row r="11107">
          <cell r="J11107" t="str">
            <v>9789861953830</v>
          </cell>
          <cell r="K11107">
            <v>2008</v>
          </cell>
          <cell r="L11107" t="str">
            <v>495.022</v>
          </cell>
        </row>
        <row r="11108">
          <cell r="J11108" t="str">
            <v>9789861953670</v>
          </cell>
          <cell r="K11108">
            <v>2008</v>
          </cell>
          <cell r="L11108" t="str">
            <v>802.2</v>
          </cell>
        </row>
        <row r="11109">
          <cell r="J11109" t="str">
            <v>9789861953625</v>
          </cell>
          <cell r="K11109">
            <v>2008</v>
          </cell>
          <cell r="L11109" t="str">
            <v>805.1</v>
          </cell>
        </row>
        <row r="11110">
          <cell r="J11110" t="str">
            <v>9789861953731</v>
          </cell>
          <cell r="K11110">
            <v>2008</v>
          </cell>
          <cell r="L11110" t="str">
            <v>494</v>
          </cell>
        </row>
        <row r="11111">
          <cell r="J11111" t="str">
            <v>9789861954554</v>
          </cell>
          <cell r="K11111">
            <v>2008</v>
          </cell>
          <cell r="L11111" t="str">
            <v>805.1</v>
          </cell>
        </row>
        <row r="11112">
          <cell r="J11112" t="str">
            <v>9789861954745</v>
          </cell>
          <cell r="K11112">
            <v>2008</v>
          </cell>
          <cell r="L11112" t="str">
            <v>521.8331</v>
          </cell>
        </row>
        <row r="11113">
          <cell r="J11113" t="str">
            <v>9789861954592</v>
          </cell>
          <cell r="K11113">
            <v>2008</v>
          </cell>
          <cell r="L11113" t="str">
            <v>330</v>
          </cell>
        </row>
        <row r="11114">
          <cell r="J11114" t="str">
            <v>9789861954110</v>
          </cell>
          <cell r="K11114">
            <v>2008</v>
          </cell>
          <cell r="L11114" t="str">
            <v>310.22</v>
          </cell>
        </row>
        <row r="11115">
          <cell r="J11115" t="str">
            <v>9789861953557</v>
          </cell>
          <cell r="K11115">
            <v>2008</v>
          </cell>
          <cell r="L11115" t="str">
            <v>520.22</v>
          </cell>
        </row>
        <row r="11116">
          <cell r="J11116" t="str">
            <v>9789861955094</v>
          </cell>
          <cell r="K11116">
            <v>2008</v>
          </cell>
          <cell r="L11116" t="str">
            <v>340</v>
          </cell>
        </row>
        <row r="11117">
          <cell r="J11117" t="str">
            <v>9789861954950</v>
          </cell>
          <cell r="K11117">
            <v>2008</v>
          </cell>
          <cell r="L11117" t="str">
            <v>494.7</v>
          </cell>
        </row>
        <row r="11118">
          <cell r="J11118" t="str">
            <v>9789861953717</v>
          </cell>
          <cell r="K11118">
            <v>2008</v>
          </cell>
          <cell r="L11118" t="str">
            <v>312</v>
          </cell>
        </row>
        <row r="11119">
          <cell r="J11119" t="str">
            <v>9789861954875</v>
          </cell>
          <cell r="K11119">
            <v>2008</v>
          </cell>
          <cell r="L11119" t="str">
            <v>528.3</v>
          </cell>
        </row>
        <row r="11120">
          <cell r="J11120" t="str">
            <v>9789861951386</v>
          </cell>
          <cell r="K11120">
            <v>2008</v>
          </cell>
          <cell r="L11120" t="str">
            <v>446</v>
          </cell>
        </row>
        <row r="11121">
          <cell r="J11121" t="str">
            <v>9789861954646</v>
          </cell>
          <cell r="K11121">
            <v>2008</v>
          </cell>
          <cell r="L11121" t="str">
            <v>802.71</v>
          </cell>
        </row>
        <row r="11122">
          <cell r="J11122" t="str">
            <v>9789861953021</v>
          </cell>
          <cell r="K11122">
            <v>2008</v>
          </cell>
          <cell r="L11122" t="str">
            <v>572.44</v>
          </cell>
        </row>
        <row r="11123">
          <cell r="J11123" t="str">
            <v>9789992028179</v>
          </cell>
          <cell r="K11123">
            <v>2008</v>
          </cell>
          <cell r="L11123" t="str">
            <v>802.022</v>
          </cell>
        </row>
        <row r="11124">
          <cell r="J11124" t="str">
            <v>9789861954226</v>
          </cell>
          <cell r="K11124">
            <v>2008</v>
          </cell>
          <cell r="L11124" t="str">
            <v>805.189</v>
          </cell>
        </row>
        <row r="11125">
          <cell r="J11125" t="str">
            <v>9789861953069</v>
          </cell>
          <cell r="K11125">
            <v>2008</v>
          </cell>
          <cell r="L11125" t="str">
            <v>330</v>
          </cell>
        </row>
        <row r="11126">
          <cell r="J11126" t="str">
            <v>9789861954493</v>
          </cell>
          <cell r="K11126">
            <v>2008</v>
          </cell>
          <cell r="L11126" t="str">
            <v>802.8022</v>
          </cell>
        </row>
        <row r="11127">
          <cell r="J11127" t="str">
            <v>9789992022771</v>
          </cell>
          <cell r="K11127">
            <v>2008</v>
          </cell>
          <cell r="L11127" t="str">
            <v>805.1</v>
          </cell>
        </row>
        <row r="11128">
          <cell r="J11128" t="str">
            <v>9789861953724</v>
          </cell>
          <cell r="K11128">
            <v>2008</v>
          </cell>
          <cell r="L11128" t="str">
            <v>494.022</v>
          </cell>
        </row>
        <row r="11129">
          <cell r="J11129" t="str">
            <v>9789861953212</v>
          </cell>
          <cell r="K11129">
            <v>2008</v>
          </cell>
          <cell r="L11129" t="str">
            <v>494.7022</v>
          </cell>
        </row>
        <row r="11130">
          <cell r="J11130" t="str">
            <v>9789992068076</v>
          </cell>
          <cell r="K11130">
            <v>2008</v>
          </cell>
          <cell r="L11130" t="str">
            <v>561.7022</v>
          </cell>
        </row>
        <row r="11131">
          <cell r="J11131" t="str">
            <v>9789992023280</v>
          </cell>
          <cell r="K11131">
            <v>2008</v>
          </cell>
          <cell r="L11131" t="str">
            <v>446.01</v>
          </cell>
        </row>
        <row r="11132">
          <cell r="J11132" t="str">
            <v>9789576966453</v>
          </cell>
          <cell r="K11132">
            <v>2008</v>
          </cell>
          <cell r="L11132" t="str">
            <v>851.486</v>
          </cell>
        </row>
        <row r="11133">
          <cell r="J11133" t="str">
            <v>9789576966477</v>
          </cell>
          <cell r="K11133">
            <v>2008</v>
          </cell>
          <cell r="L11133" t="str">
            <v>523.32</v>
          </cell>
        </row>
        <row r="11134">
          <cell r="J11134" t="str">
            <v>9574851923</v>
          </cell>
          <cell r="K11134">
            <v>2008</v>
          </cell>
          <cell r="L11134" t="str">
            <v>584.3</v>
          </cell>
        </row>
        <row r="11135">
          <cell r="J11135" t="str">
            <v>9789574852543</v>
          </cell>
          <cell r="K11135">
            <v>2008</v>
          </cell>
          <cell r="L11135" t="str">
            <v>557.13</v>
          </cell>
        </row>
        <row r="11136">
          <cell r="J11136" t="str">
            <v>9789574852468</v>
          </cell>
          <cell r="K11136">
            <v>2008</v>
          </cell>
          <cell r="L11136" t="str">
            <v>589.017</v>
          </cell>
        </row>
        <row r="11137">
          <cell r="J11137" t="str">
            <v>9789574852505</v>
          </cell>
          <cell r="K11137">
            <v>2008</v>
          </cell>
          <cell r="L11137" t="str">
            <v>586.1</v>
          </cell>
        </row>
        <row r="11138">
          <cell r="J11138" t="str">
            <v>9789574852499</v>
          </cell>
          <cell r="K11138">
            <v>2008</v>
          </cell>
          <cell r="L11138" t="str">
            <v>582.18</v>
          </cell>
        </row>
        <row r="11139">
          <cell r="J11139" t="str">
            <v>9789574852482</v>
          </cell>
          <cell r="K11139">
            <v>2008</v>
          </cell>
          <cell r="L11139" t="str">
            <v>567.073</v>
          </cell>
        </row>
        <row r="11140">
          <cell r="J11140" t="str">
            <v>9574851990</v>
          </cell>
          <cell r="K11140">
            <v>2008</v>
          </cell>
          <cell r="L11140" t="str">
            <v>556.84</v>
          </cell>
        </row>
        <row r="11141">
          <cell r="J11141" t="str">
            <v>9574851486</v>
          </cell>
          <cell r="K11141">
            <v>2008</v>
          </cell>
          <cell r="L11141" t="str">
            <v>564.72023</v>
          </cell>
        </row>
        <row r="11142">
          <cell r="J11142" t="str">
            <v>9789866789298</v>
          </cell>
          <cell r="K11142">
            <v>2008</v>
          </cell>
          <cell r="L11142" t="str">
            <v>544.2933</v>
          </cell>
        </row>
        <row r="11143">
          <cell r="J11143" t="str">
            <v>9789866789311</v>
          </cell>
          <cell r="K11143">
            <v>2008</v>
          </cell>
          <cell r="L11143" t="str">
            <v>992.7709</v>
          </cell>
        </row>
        <row r="11144">
          <cell r="J11144" t="str">
            <v>9789866789281</v>
          </cell>
          <cell r="K11144">
            <v>2008</v>
          </cell>
          <cell r="L11144" t="str">
            <v>851.486</v>
          </cell>
        </row>
        <row r="11145">
          <cell r="J11145" t="str">
            <v>9789866789199</v>
          </cell>
          <cell r="K11145">
            <v>2008</v>
          </cell>
          <cell r="L11145" t="str">
            <v>573.07</v>
          </cell>
        </row>
        <row r="11146">
          <cell r="J11146" t="str">
            <v>9789861843933</v>
          </cell>
          <cell r="K11146">
            <v>2008</v>
          </cell>
          <cell r="L11146" t="str">
            <v>805.1892</v>
          </cell>
        </row>
        <row r="11147">
          <cell r="J11147" t="str">
            <v>9789861842455</v>
          </cell>
          <cell r="K11147">
            <v>2008</v>
          </cell>
          <cell r="L11147" t="str">
            <v>805.188</v>
          </cell>
        </row>
        <row r="11148">
          <cell r="J11148" t="str">
            <v>9789861843193</v>
          </cell>
          <cell r="K11148">
            <v>2008</v>
          </cell>
          <cell r="L11148" t="str">
            <v>805.188</v>
          </cell>
        </row>
        <row r="11149">
          <cell r="J11149" t="str">
            <v>9789861844244</v>
          </cell>
          <cell r="K11149">
            <v>2008</v>
          </cell>
          <cell r="L11149" t="str">
            <v>805.188</v>
          </cell>
        </row>
        <row r="11150">
          <cell r="J11150" t="str">
            <v>9789861842912</v>
          </cell>
          <cell r="K11150">
            <v>2008</v>
          </cell>
          <cell r="L11150" t="str">
            <v>805.18</v>
          </cell>
        </row>
        <row r="11151">
          <cell r="J11151" t="str">
            <v>9789861844305</v>
          </cell>
          <cell r="K11151">
            <v>2008</v>
          </cell>
          <cell r="L11151" t="str">
            <v>805.188</v>
          </cell>
        </row>
        <row r="11152">
          <cell r="J11152" t="str">
            <v>9789861843100</v>
          </cell>
          <cell r="K11152">
            <v>2008</v>
          </cell>
          <cell r="L11152" t="str">
            <v>805.188</v>
          </cell>
        </row>
        <row r="11153">
          <cell r="J11153" t="str">
            <v>9789861842592</v>
          </cell>
          <cell r="K11153">
            <v>2008</v>
          </cell>
          <cell r="L11153" t="str">
            <v>805.18</v>
          </cell>
        </row>
        <row r="11154">
          <cell r="J11154" t="str">
            <v>9789861844060</v>
          </cell>
          <cell r="K11154">
            <v>2008</v>
          </cell>
          <cell r="L11154" t="str">
            <v>803.188</v>
          </cell>
        </row>
        <row r="11155">
          <cell r="J11155" t="str">
            <v>9789861843407</v>
          </cell>
          <cell r="K11155">
            <v>2008</v>
          </cell>
          <cell r="L11155" t="str">
            <v>523.23</v>
          </cell>
        </row>
        <row r="11156">
          <cell r="J11156" t="str">
            <v>9789861843414</v>
          </cell>
          <cell r="K11156">
            <v>2008</v>
          </cell>
          <cell r="L11156" t="str">
            <v>523.23</v>
          </cell>
        </row>
        <row r="11157">
          <cell r="J11157" t="str">
            <v>9789861842882</v>
          </cell>
          <cell r="K11157">
            <v>2008</v>
          </cell>
          <cell r="L11157" t="str">
            <v>803.188</v>
          </cell>
        </row>
        <row r="11158">
          <cell r="J11158" t="str">
            <v>9789861844343</v>
          </cell>
          <cell r="K11158">
            <v>2008</v>
          </cell>
          <cell r="L11158" t="str">
            <v>803.1134</v>
          </cell>
        </row>
        <row r="11159">
          <cell r="J11159" t="str">
            <v>9789861843926</v>
          </cell>
          <cell r="K11159">
            <v>2008</v>
          </cell>
          <cell r="L11159" t="str">
            <v>805.1892</v>
          </cell>
        </row>
        <row r="11160">
          <cell r="J11160" t="str">
            <v>9789861843445</v>
          </cell>
          <cell r="K11160">
            <v>2008</v>
          </cell>
          <cell r="L11160" t="str">
            <v>805.123</v>
          </cell>
        </row>
        <row r="11161">
          <cell r="J11161" t="str">
            <v>9789861843452</v>
          </cell>
          <cell r="K11161">
            <v>2008</v>
          </cell>
          <cell r="L11161" t="str">
            <v>801.72</v>
          </cell>
        </row>
        <row r="11162">
          <cell r="J11162" t="str">
            <v>9789861843254</v>
          </cell>
          <cell r="K11162">
            <v>2008</v>
          </cell>
          <cell r="L11162" t="str">
            <v>803.12</v>
          </cell>
        </row>
        <row r="11163">
          <cell r="J11163" t="str">
            <v>9789861970981</v>
          </cell>
          <cell r="K11163">
            <v>2008</v>
          </cell>
          <cell r="L11163" t="str">
            <v>177.2</v>
          </cell>
        </row>
        <row r="11164">
          <cell r="J11164" t="str">
            <v>9789861971063</v>
          </cell>
          <cell r="K11164">
            <v>2008</v>
          </cell>
          <cell r="L11164" t="str">
            <v>494.35</v>
          </cell>
        </row>
        <row r="11165">
          <cell r="J11165" t="str">
            <v>9789861971179</v>
          </cell>
          <cell r="K11165">
            <v>2008</v>
          </cell>
          <cell r="L11165" t="str">
            <v>494.35</v>
          </cell>
        </row>
        <row r="11166">
          <cell r="J11166" t="str">
            <v>9789861971278</v>
          </cell>
          <cell r="K11166">
            <v>2008</v>
          </cell>
          <cell r="L11166" t="str">
            <v>494.35</v>
          </cell>
        </row>
        <row r="11167">
          <cell r="J11167" t="str">
            <v>9789861970929</v>
          </cell>
          <cell r="K11167">
            <v>2008</v>
          </cell>
          <cell r="L11167" t="str">
            <v>177.2</v>
          </cell>
        </row>
        <row r="11168">
          <cell r="J11168" t="str">
            <v>9789861971056</v>
          </cell>
          <cell r="K11168">
            <v>2008</v>
          </cell>
          <cell r="L11168" t="str">
            <v>177.2</v>
          </cell>
        </row>
        <row r="11169">
          <cell r="J11169" t="str">
            <v>9789861971261</v>
          </cell>
          <cell r="K11169">
            <v>2008</v>
          </cell>
          <cell r="L11169" t="str">
            <v>177.2</v>
          </cell>
        </row>
        <row r="11170">
          <cell r="J11170" t="str">
            <v>9789861971353</v>
          </cell>
          <cell r="K11170">
            <v>2008</v>
          </cell>
          <cell r="L11170" t="str">
            <v>177.2</v>
          </cell>
        </row>
        <row r="11171">
          <cell r="J11171" t="str">
            <v>9789861970691</v>
          </cell>
          <cell r="K11171">
            <v>2008</v>
          </cell>
          <cell r="L11171" t="str">
            <v>428.3</v>
          </cell>
        </row>
        <row r="11172">
          <cell r="J11172" t="str">
            <v>9789861970820</v>
          </cell>
          <cell r="K11172">
            <v>2008</v>
          </cell>
          <cell r="L11172" t="str">
            <v>417.5</v>
          </cell>
        </row>
        <row r="11173">
          <cell r="J11173" t="str">
            <v>9789861970684</v>
          </cell>
          <cell r="K11173">
            <v>2008</v>
          </cell>
          <cell r="L11173" t="str">
            <v>805.16</v>
          </cell>
        </row>
        <row r="11174">
          <cell r="J11174" t="str">
            <v>9789861970790</v>
          </cell>
          <cell r="K11174">
            <v>2008</v>
          </cell>
          <cell r="L11174" t="str">
            <v>805.169</v>
          </cell>
        </row>
        <row r="11175">
          <cell r="J11175" t="str">
            <v>9789861970851</v>
          </cell>
          <cell r="K11175">
            <v>2008</v>
          </cell>
          <cell r="L11175" t="str">
            <v>805.162</v>
          </cell>
        </row>
        <row r="11176">
          <cell r="J11176" t="str">
            <v>9789861970967</v>
          </cell>
          <cell r="K11176">
            <v>2008</v>
          </cell>
          <cell r="L11176" t="str">
            <v>805.165</v>
          </cell>
        </row>
        <row r="11177">
          <cell r="J11177" t="str">
            <v>9789861970721</v>
          </cell>
          <cell r="K11177">
            <v>2008</v>
          </cell>
          <cell r="L11177" t="str">
            <v>805.169</v>
          </cell>
        </row>
        <row r="11178">
          <cell r="J11178" t="str">
            <v>9789861971285</v>
          </cell>
          <cell r="K11178">
            <v>2008</v>
          </cell>
          <cell r="L11178" t="str">
            <v>805.1895</v>
          </cell>
        </row>
        <row r="11179">
          <cell r="J11179" t="str">
            <v>9789861970653</v>
          </cell>
          <cell r="K11179">
            <v>2008</v>
          </cell>
          <cell r="L11179" t="str">
            <v>857.7</v>
          </cell>
        </row>
        <row r="11180">
          <cell r="J11180" t="str">
            <v>9789861970806</v>
          </cell>
          <cell r="K11180">
            <v>2008</v>
          </cell>
          <cell r="L11180" t="str">
            <v>012.4</v>
          </cell>
        </row>
        <row r="11181">
          <cell r="J11181" t="str">
            <v>9789861971193</v>
          </cell>
          <cell r="K11181">
            <v>2008</v>
          </cell>
          <cell r="L11181" t="str">
            <v>815.93</v>
          </cell>
        </row>
        <row r="11182">
          <cell r="J11182" t="str">
            <v>9789861970899</v>
          </cell>
          <cell r="K11182">
            <v>2008</v>
          </cell>
          <cell r="L11182" t="str">
            <v>856.8</v>
          </cell>
        </row>
        <row r="11183">
          <cell r="J11183" t="str">
            <v>9789861970707</v>
          </cell>
          <cell r="K11183">
            <v>2008</v>
          </cell>
          <cell r="L11183" t="str">
            <v>805.12</v>
          </cell>
        </row>
        <row r="11184">
          <cell r="J11184" t="str">
            <v>9789861970714</v>
          </cell>
          <cell r="K11184">
            <v>2008</v>
          </cell>
          <cell r="L11184" t="str">
            <v>121.22</v>
          </cell>
        </row>
        <row r="11185">
          <cell r="J11185" t="str">
            <v>9789866838408</v>
          </cell>
          <cell r="K11185">
            <v>2008</v>
          </cell>
          <cell r="L11185" t="str">
            <v>191.9</v>
          </cell>
        </row>
        <row r="11186">
          <cell r="J11186" t="str">
            <v>9789866838309</v>
          </cell>
          <cell r="K11186">
            <v>2008</v>
          </cell>
          <cell r="L11186" t="str">
            <v>121.317</v>
          </cell>
        </row>
        <row r="11187">
          <cell r="J11187" t="str">
            <v>9789866838323</v>
          </cell>
          <cell r="K11187">
            <v>2008</v>
          </cell>
          <cell r="L11187" t="str">
            <v>177.2</v>
          </cell>
        </row>
        <row r="11188">
          <cell r="J11188" t="str">
            <v>9789866838378</v>
          </cell>
          <cell r="K11188">
            <v>2008</v>
          </cell>
          <cell r="L11188" t="str">
            <v>177.2</v>
          </cell>
        </row>
        <row r="11189">
          <cell r="J11189" t="str">
            <v>9789866838392</v>
          </cell>
          <cell r="K11189">
            <v>2008</v>
          </cell>
          <cell r="L11189" t="str">
            <v>177.2</v>
          </cell>
        </row>
        <row r="11190">
          <cell r="J11190" t="str">
            <v>9789866838422</v>
          </cell>
          <cell r="K11190">
            <v>2008</v>
          </cell>
          <cell r="L11190" t="str">
            <v>177.3</v>
          </cell>
        </row>
        <row r="11191">
          <cell r="J11191" t="str">
            <v>9789866838415</v>
          </cell>
          <cell r="K11191">
            <v>2008</v>
          </cell>
          <cell r="L11191" t="str">
            <v>563.5</v>
          </cell>
        </row>
        <row r="11192">
          <cell r="J11192" t="str">
            <v>9789866838446</v>
          </cell>
          <cell r="K11192">
            <v>2008</v>
          </cell>
          <cell r="L11192" t="str">
            <v>121.17</v>
          </cell>
        </row>
        <row r="11193">
          <cell r="J11193" t="str">
            <v>9789866838521</v>
          </cell>
          <cell r="K11193">
            <v>2008</v>
          </cell>
          <cell r="L11193" t="str">
            <v>177.2</v>
          </cell>
        </row>
        <row r="11194">
          <cell r="J11194" t="str">
            <v>9789866838538</v>
          </cell>
          <cell r="K11194">
            <v>2008</v>
          </cell>
          <cell r="L11194" t="str">
            <v>177.2</v>
          </cell>
        </row>
        <row r="11195">
          <cell r="J11195" t="str">
            <v>9789866838545</v>
          </cell>
          <cell r="K11195">
            <v>2008</v>
          </cell>
          <cell r="L11195" t="str">
            <v>241.01</v>
          </cell>
        </row>
        <row r="11196">
          <cell r="J11196" t="str">
            <v>9789866838576</v>
          </cell>
          <cell r="K11196">
            <v>2008</v>
          </cell>
          <cell r="L11196" t="str">
            <v>121.227</v>
          </cell>
        </row>
        <row r="11197">
          <cell r="J11197" t="str">
            <v>9789866838583</v>
          </cell>
          <cell r="K11197">
            <v>2008</v>
          </cell>
          <cell r="L11197" t="str">
            <v>494.35</v>
          </cell>
        </row>
        <row r="11198">
          <cell r="J11198" t="str">
            <v>9789866838590</v>
          </cell>
          <cell r="K11198">
            <v>2008</v>
          </cell>
          <cell r="L11198" t="str">
            <v>192.1</v>
          </cell>
        </row>
        <row r="11199">
          <cell r="J11199" t="str">
            <v>9789866838620</v>
          </cell>
          <cell r="K11199">
            <v>2008</v>
          </cell>
          <cell r="L11199" t="str">
            <v>177.2</v>
          </cell>
        </row>
        <row r="11200">
          <cell r="J11200" t="str">
            <v>9789866838361</v>
          </cell>
          <cell r="K11200">
            <v>2008</v>
          </cell>
          <cell r="L11200" t="str">
            <v>528.1</v>
          </cell>
        </row>
        <row r="11201">
          <cell r="J11201" t="str">
            <v>9789866838453</v>
          </cell>
          <cell r="K11201">
            <v>2008</v>
          </cell>
          <cell r="L11201" t="str">
            <v>528.2</v>
          </cell>
        </row>
        <row r="11202">
          <cell r="J11202" t="str">
            <v>9789866838507</v>
          </cell>
          <cell r="K11202">
            <v>2008</v>
          </cell>
          <cell r="L11202" t="str">
            <v>528.2</v>
          </cell>
        </row>
        <row r="11203">
          <cell r="J11203" t="str">
            <v>9789866838279</v>
          </cell>
          <cell r="K11203">
            <v>2008</v>
          </cell>
          <cell r="L11203" t="str">
            <v>857.7</v>
          </cell>
        </row>
        <row r="11204">
          <cell r="J11204" t="str">
            <v>9789866838293</v>
          </cell>
          <cell r="K11204">
            <v>2008</v>
          </cell>
          <cell r="L11204" t="str">
            <v>857.7</v>
          </cell>
        </row>
        <row r="11205">
          <cell r="J11205" t="str">
            <v>9789866838354</v>
          </cell>
          <cell r="K11205">
            <v>2008</v>
          </cell>
          <cell r="L11205" t="str">
            <v>857.7</v>
          </cell>
        </row>
        <row r="11206">
          <cell r="J11206" t="str">
            <v>9789866838477</v>
          </cell>
          <cell r="K11206">
            <v>2008</v>
          </cell>
          <cell r="L11206" t="str">
            <v>857.7</v>
          </cell>
        </row>
        <row r="11207">
          <cell r="J11207" t="str">
            <v>9789866838385</v>
          </cell>
          <cell r="K11207">
            <v>2008</v>
          </cell>
          <cell r="L11207" t="str">
            <v>785.28</v>
          </cell>
        </row>
        <row r="11208">
          <cell r="J11208" t="str">
            <v>9789866838439</v>
          </cell>
          <cell r="K11208">
            <v>2008</v>
          </cell>
          <cell r="L11208" t="str">
            <v>785.28</v>
          </cell>
        </row>
        <row r="11209">
          <cell r="J11209" t="str">
            <v>9789866838484</v>
          </cell>
          <cell r="K11209">
            <v>2008</v>
          </cell>
          <cell r="L11209" t="str">
            <v>784.28</v>
          </cell>
        </row>
        <row r="11210">
          <cell r="J11210" t="str">
            <v>9789866838514</v>
          </cell>
          <cell r="K11210">
            <v>2008</v>
          </cell>
          <cell r="L11210" t="str">
            <v>783.718</v>
          </cell>
        </row>
        <row r="11211">
          <cell r="J11211" t="str">
            <v>9789866838552</v>
          </cell>
          <cell r="K11211">
            <v>2008</v>
          </cell>
          <cell r="L11211" t="str">
            <v>785.28</v>
          </cell>
        </row>
        <row r="11212">
          <cell r="J11212" t="str">
            <v>9789866838569</v>
          </cell>
          <cell r="K11212">
            <v>2008</v>
          </cell>
          <cell r="L11212" t="str">
            <v>785.28</v>
          </cell>
        </row>
        <row r="11213">
          <cell r="J11213" t="str">
            <v>9789866838286</v>
          </cell>
          <cell r="K11213">
            <v>2008</v>
          </cell>
          <cell r="L11213" t="str">
            <v>740.274</v>
          </cell>
        </row>
        <row r="11214">
          <cell r="J11214" t="str">
            <v>9789866838330</v>
          </cell>
          <cell r="K11214">
            <v>2008</v>
          </cell>
          <cell r="L11214" t="str">
            <v>712.84</v>
          </cell>
        </row>
        <row r="11215">
          <cell r="J11215" t="str">
            <v>9789576688430</v>
          </cell>
          <cell r="K11215">
            <v>2008</v>
          </cell>
          <cell r="L11215" t="str">
            <v>120</v>
          </cell>
        </row>
        <row r="11216">
          <cell r="J11216" t="str">
            <v>9789576688461</v>
          </cell>
          <cell r="K11216">
            <v>2008</v>
          </cell>
          <cell r="L11216" t="str">
            <v>820.907</v>
          </cell>
        </row>
        <row r="11217">
          <cell r="J11217" t="str">
            <v>9789576688492</v>
          </cell>
          <cell r="K11217">
            <v>2008</v>
          </cell>
          <cell r="L11217" t="str">
            <v>863.091</v>
          </cell>
        </row>
        <row r="11218">
          <cell r="J11218" t="str">
            <v>9789576688515</v>
          </cell>
          <cell r="K11218">
            <v>2008</v>
          </cell>
          <cell r="L11218" t="str">
            <v>573.1</v>
          </cell>
        </row>
        <row r="11219">
          <cell r="J11219" t="str">
            <v>9789576688546</v>
          </cell>
          <cell r="K11219">
            <v>2008</v>
          </cell>
          <cell r="L11219" t="str">
            <v>224.4</v>
          </cell>
        </row>
        <row r="11220">
          <cell r="J11220" t="str">
            <v>9789576688539</v>
          </cell>
          <cell r="K11220">
            <v>2008</v>
          </cell>
          <cell r="L11220" t="str">
            <v>863.21</v>
          </cell>
        </row>
        <row r="11221">
          <cell r="J11221" t="str">
            <v>9789576688553</v>
          </cell>
          <cell r="K11221">
            <v>2008</v>
          </cell>
          <cell r="L11221" t="str">
            <v>802.225</v>
          </cell>
        </row>
        <row r="11222">
          <cell r="J11222" t="str">
            <v>9789576688522</v>
          </cell>
          <cell r="K11222">
            <v>2008</v>
          </cell>
          <cell r="L11222" t="str">
            <v>858.07</v>
          </cell>
        </row>
        <row r="11223">
          <cell r="J11223" t="str">
            <v>9789576688584</v>
          </cell>
          <cell r="K11223">
            <v>2008</v>
          </cell>
          <cell r="L11223" t="str">
            <v>820.9204</v>
          </cell>
        </row>
        <row r="11224">
          <cell r="J11224" t="str">
            <v>9789576688621</v>
          </cell>
          <cell r="K11224">
            <v>2008</v>
          </cell>
          <cell r="L11224" t="str">
            <v>851.4415</v>
          </cell>
        </row>
        <row r="11225">
          <cell r="J11225" t="str">
            <v>9789576688591</v>
          </cell>
          <cell r="K11225">
            <v>2008</v>
          </cell>
          <cell r="L11225" t="str">
            <v>820.9305</v>
          </cell>
        </row>
        <row r="11226">
          <cell r="J11226" t="str">
            <v>9789576688607</v>
          </cell>
          <cell r="K11226">
            <v>2008</v>
          </cell>
          <cell r="L11226" t="str">
            <v>220.92</v>
          </cell>
        </row>
        <row r="11227">
          <cell r="J11227" t="str">
            <v>9789576688638</v>
          </cell>
          <cell r="K11227">
            <v>2008</v>
          </cell>
          <cell r="L11227" t="str">
            <v>112.8</v>
          </cell>
        </row>
        <row r="11228">
          <cell r="J11228" t="str">
            <v>9789576688614</v>
          </cell>
          <cell r="K11228">
            <v>2008</v>
          </cell>
          <cell r="L11228" t="str">
            <v>231.2</v>
          </cell>
        </row>
        <row r="11229">
          <cell r="J11229" t="str">
            <v>9789576688669</v>
          </cell>
          <cell r="K11229">
            <v>2008</v>
          </cell>
          <cell r="L11229" t="str">
            <v>863.23</v>
          </cell>
        </row>
        <row r="11230">
          <cell r="J11230" t="str">
            <v>9789576688645</v>
          </cell>
          <cell r="K11230">
            <v>2008</v>
          </cell>
          <cell r="L11230" t="str">
            <v>220.31</v>
          </cell>
        </row>
        <row r="11231">
          <cell r="J11231" t="str">
            <v>9789576688652</v>
          </cell>
          <cell r="K11231">
            <v>2008</v>
          </cell>
          <cell r="L11231" t="str">
            <v>122.14</v>
          </cell>
        </row>
        <row r="11232">
          <cell r="J11232" t="str">
            <v>9789576688690</v>
          </cell>
          <cell r="K11232">
            <v>2008</v>
          </cell>
          <cell r="L11232" t="str">
            <v>090.927</v>
          </cell>
        </row>
        <row r="11233">
          <cell r="J11233" t="str">
            <v>9789576688782</v>
          </cell>
          <cell r="K11233">
            <v>2008</v>
          </cell>
          <cell r="L11233" t="str">
            <v>857.4523</v>
          </cell>
        </row>
        <row r="11234">
          <cell r="J11234" t="str">
            <v>9789576688706</v>
          </cell>
          <cell r="K11234">
            <v>2008</v>
          </cell>
          <cell r="L11234" t="str">
            <v>802.76</v>
          </cell>
        </row>
        <row r="11235">
          <cell r="J11235" t="str">
            <v>9789576688737</v>
          </cell>
          <cell r="K11235">
            <v>2008</v>
          </cell>
          <cell r="L11235" t="str">
            <v>863.09</v>
          </cell>
        </row>
        <row r="11236">
          <cell r="J11236" t="str">
            <v>9789576688874</v>
          </cell>
          <cell r="K11236">
            <v>2008</v>
          </cell>
          <cell r="L11236" t="str">
            <v>272</v>
          </cell>
        </row>
        <row r="11237">
          <cell r="J11237" t="str">
            <v>9789576688713</v>
          </cell>
          <cell r="K11237">
            <v>2008</v>
          </cell>
          <cell r="L11237" t="str">
            <v>857.49</v>
          </cell>
        </row>
        <row r="11238">
          <cell r="J11238" t="str">
            <v>9789576688799</v>
          </cell>
          <cell r="K11238">
            <v>2008</v>
          </cell>
          <cell r="L11238" t="str">
            <v>835.4</v>
          </cell>
        </row>
        <row r="11239">
          <cell r="J11239" t="str">
            <v>9789576688829</v>
          </cell>
          <cell r="K11239">
            <v>2008</v>
          </cell>
          <cell r="L11239" t="str">
            <v>852.4521</v>
          </cell>
        </row>
        <row r="11240">
          <cell r="J11240" t="str">
            <v>9789576688720</v>
          </cell>
          <cell r="K11240">
            <v>2008</v>
          </cell>
          <cell r="L11240" t="str">
            <v>226.961</v>
          </cell>
        </row>
        <row r="11241">
          <cell r="J11241" t="str">
            <v>9789576688560</v>
          </cell>
          <cell r="K11241">
            <v>2008</v>
          </cell>
          <cell r="L11241" t="str">
            <v>831</v>
          </cell>
        </row>
        <row r="11242">
          <cell r="J11242" t="str">
            <v>9789576688676</v>
          </cell>
          <cell r="K11242">
            <v>2008</v>
          </cell>
          <cell r="L11242" t="str">
            <v>538.6</v>
          </cell>
        </row>
        <row r="11243">
          <cell r="J11243" t="str">
            <v>9789576688744</v>
          </cell>
          <cell r="K11243">
            <v>2008</v>
          </cell>
          <cell r="L11243" t="str">
            <v>825.84</v>
          </cell>
        </row>
        <row r="11244">
          <cell r="J11244" t="str">
            <v>9789576688751</v>
          </cell>
          <cell r="K11244">
            <v>2008</v>
          </cell>
          <cell r="L11244" t="str">
            <v>822.8</v>
          </cell>
        </row>
        <row r="11245">
          <cell r="J11245" t="str">
            <v>9789576688768</v>
          </cell>
          <cell r="K11245">
            <v>2008</v>
          </cell>
          <cell r="L11245" t="str">
            <v>810</v>
          </cell>
        </row>
        <row r="11246">
          <cell r="J11246" t="str">
            <v>9789576688850</v>
          </cell>
          <cell r="K11246">
            <v>2008</v>
          </cell>
          <cell r="L11246" t="str">
            <v>525.3307</v>
          </cell>
        </row>
        <row r="11247">
          <cell r="J11247" t="str">
            <v>9789576688683</v>
          </cell>
          <cell r="K11247">
            <v>2008</v>
          </cell>
          <cell r="L11247" t="str">
            <v>536.21107</v>
          </cell>
        </row>
        <row r="11248">
          <cell r="J11248" t="str">
            <v>9789575089061</v>
          </cell>
          <cell r="K11248">
            <v>2008</v>
          </cell>
          <cell r="L11248" t="str">
            <v>803.16</v>
          </cell>
        </row>
        <row r="11249">
          <cell r="J11249" t="str">
            <v>9789575089252</v>
          </cell>
          <cell r="K11249">
            <v>2008</v>
          </cell>
          <cell r="L11249" t="str">
            <v>805.188</v>
          </cell>
        </row>
        <row r="11250">
          <cell r="J11250" t="str">
            <v>9789575089139</v>
          </cell>
          <cell r="K11250">
            <v>2008</v>
          </cell>
          <cell r="L11250" t="str">
            <v>805.188</v>
          </cell>
        </row>
        <row r="11251">
          <cell r="J11251" t="str">
            <v>9789575089207</v>
          </cell>
          <cell r="K11251">
            <v>2008</v>
          </cell>
          <cell r="L11251" t="str">
            <v>805.12</v>
          </cell>
        </row>
        <row r="11252">
          <cell r="J11252" t="str">
            <v>9789575089276</v>
          </cell>
          <cell r="K11252">
            <v>2008</v>
          </cell>
          <cell r="L11252" t="str">
            <v>805.159</v>
          </cell>
        </row>
        <row r="11253">
          <cell r="J11253" t="str">
            <v>9789575089269</v>
          </cell>
          <cell r="K11253">
            <v>2008</v>
          </cell>
          <cell r="L11253" t="str">
            <v>805.188</v>
          </cell>
        </row>
        <row r="11254">
          <cell r="J11254" t="str">
            <v>9789866742804</v>
          </cell>
          <cell r="K11254">
            <v>2008</v>
          </cell>
          <cell r="L11254" t="str">
            <v>415.3</v>
          </cell>
        </row>
        <row r="11255">
          <cell r="J11255" t="str">
            <v>9789866742934</v>
          </cell>
          <cell r="K11255">
            <v>2008</v>
          </cell>
          <cell r="L11255" t="str">
            <v>410.41</v>
          </cell>
        </row>
        <row r="11256">
          <cell r="J11256" t="str">
            <v>9789866742705</v>
          </cell>
          <cell r="K11256">
            <v>2008</v>
          </cell>
          <cell r="L11256" t="str">
            <v>463.814</v>
          </cell>
        </row>
        <row r="11257">
          <cell r="J11257" t="str">
            <v>9789573022688</v>
          </cell>
          <cell r="K11257">
            <v>2008</v>
          </cell>
          <cell r="L11257" t="str">
            <v>411.3</v>
          </cell>
        </row>
        <row r="11258">
          <cell r="J11258" t="str">
            <v>9789866742699</v>
          </cell>
          <cell r="K11258">
            <v>2008</v>
          </cell>
          <cell r="L11258" t="str">
            <v>411.373</v>
          </cell>
        </row>
        <row r="11259">
          <cell r="J11259" t="str">
            <v>9789866742651</v>
          </cell>
          <cell r="K11259">
            <v>2008</v>
          </cell>
          <cell r="L11259" t="str">
            <v>415.33</v>
          </cell>
        </row>
        <row r="11260">
          <cell r="J11260" t="str">
            <v>9789866742736</v>
          </cell>
          <cell r="K11260">
            <v>2008</v>
          </cell>
          <cell r="L11260" t="str">
            <v>413.98</v>
          </cell>
        </row>
        <row r="11261">
          <cell r="J11261" t="str">
            <v>9789866742712</v>
          </cell>
          <cell r="K11261">
            <v>2008</v>
          </cell>
          <cell r="L11261" t="str">
            <v>998.3</v>
          </cell>
        </row>
        <row r="11262">
          <cell r="J11262" t="str">
            <v>9789866742781</v>
          </cell>
          <cell r="K11262">
            <v>2008</v>
          </cell>
          <cell r="L11262" t="str">
            <v>998.3</v>
          </cell>
        </row>
        <row r="11263">
          <cell r="J11263" t="str">
            <v>9789866742750</v>
          </cell>
          <cell r="K11263">
            <v>2008</v>
          </cell>
          <cell r="L11263" t="str">
            <v>998</v>
          </cell>
        </row>
        <row r="11264">
          <cell r="J11264" t="str">
            <v>9789578449473</v>
          </cell>
          <cell r="K11264">
            <v>2008</v>
          </cell>
          <cell r="L11264" t="str">
            <v>542.77</v>
          </cell>
        </row>
        <row r="11265">
          <cell r="J11265" t="str">
            <v>9789578449497</v>
          </cell>
          <cell r="K11265">
            <v>2008</v>
          </cell>
          <cell r="L11265" t="str">
            <v>494.35</v>
          </cell>
        </row>
        <row r="11266">
          <cell r="J11266" t="str">
            <v>9789578449510</v>
          </cell>
          <cell r="K11266">
            <v>2008</v>
          </cell>
          <cell r="L11266" t="str">
            <v>494.01</v>
          </cell>
        </row>
        <row r="11267">
          <cell r="J11267" t="str">
            <v>9789578449503</v>
          </cell>
          <cell r="K11267">
            <v>2008</v>
          </cell>
          <cell r="L11267" t="str">
            <v>494.35</v>
          </cell>
        </row>
        <row r="11268">
          <cell r="J11268" t="str">
            <v>9789578449527</v>
          </cell>
          <cell r="K11268">
            <v>2008</v>
          </cell>
          <cell r="L11268" t="str">
            <v>019</v>
          </cell>
        </row>
        <row r="11269">
          <cell r="J11269" t="str">
            <v>9789866792380</v>
          </cell>
          <cell r="K11269">
            <v>2008</v>
          </cell>
          <cell r="L11269" t="str">
            <v>805.188</v>
          </cell>
        </row>
        <row r="11270">
          <cell r="J11270" t="str">
            <v>9789866855795</v>
          </cell>
          <cell r="K11270">
            <v>2008</v>
          </cell>
          <cell r="L11270" t="str">
            <v>192.8</v>
          </cell>
        </row>
        <row r="11271">
          <cell r="J11271" t="str">
            <v>9789867023117</v>
          </cell>
          <cell r="K11271">
            <v>2008</v>
          </cell>
          <cell r="L11271" t="str">
            <v>859.8</v>
          </cell>
        </row>
        <row r="11272">
          <cell r="J11272" t="str">
            <v>9789867023124</v>
          </cell>
          <cell r="K11272">
            <v>2008</v>
          </cell>
          <cell r="L11272" t="str">
            <v>863.59</v>
          </cell>
        </row>
        <row r="11273">
          <cell r="J11273" t="str">
            <v>9789866815690</v>
          </cell>
          <cell r="K11273">
            <v>2008</v>
          </cell>
          <cell r="L11273" t="str">
            <v>857.83</v>
          </cell>
        </row>
        <row r="11274">
          <cell r="J11274" t="str">
            <v>9789866815799</v>
          </cell>
          <cell r="K11274">
            <v>2008</v>
          </cell>
          <cell r="L11274" t="str">
            <v>857.83</v>
          </cell>
        </row>
        <row r="11275">
          <cell r="J11275" t="str">
            <v>9789866815300</v>
          </cell>
          <cell r="K11275">
            <v>2008</v>
          </cell>
          <cell r="L11275" t="str">
            <v>857.83</v>
          </cell>
        </row>
        <row r="11276">
          <cell r="J11276" t="str">
            <v>9789866815447</v>
          </cell>
          <cell r="K11276">
            <v>2008</v>
          </cell>
          <cell r="L11276" t="str">
            <v>857.83</v>
          </cell>
        </row>
        <row r="11277">
          <cell r="J11277" t="str">
            <v>9789866815744</v>
          </cell>
          <cell r="K11277">
            <v>2008</v>
          </cell>
          <cell r="L11277" t="str">
            <v>857.83</v>
          </cell>
        </row>
        <row r="11278">
          <cell r="J11278" t="str">
            <v>9789866830549</v>
          </cell>
          <cell r="K11278">
            <v>2008</v>
          </cell>
          <cell r="L11278" t="str">
            <v>859.6</v>
          </cell>
        </row>
        <row r="11279">
          <cell r="J11279" t="str">
            <v>9789866830495</v>
          </cell>
          <cell r="K11279">
            <v>2008</v>
          </cell>
          <cell r="L11279" t="str">
            <v>435.3</v>
          </cell>
        </row>
        <row r="11280">
          <cell r="J11280" t="str">
            <v>9789866830556</v>
          </cell>
          <cell r="K11280">
            <v>2008</v>
          </cell>
          <cell r="L11280" t="str">
            <v>859.6</v>
          </cell>
        </row>
        <row r="11281">
          <cell r="J11281" t="str">
            <v>9789866830532</v>
          </cell>
          <cell r="K11281">
            <v>2008</v>
          </cell>
          <cell r="L11281" t="str">
            <v>673.2</v>
          </cell>
        </row>
        <row r="11282">
          <cell r="J11282" t="str">
            <v>9789866830570</v>
          </cell>
          <cell r="K11282">
            <v>2008</v>
          </cell>
          <cell r="L11282" t="str">
            <v>859.6</v>
          </cell>
        </row>
        <row r="11283">
          <cell r="J11283" t="str">
            <v>9789866830587</v>
          </cell>
          <cell r="K11283">
            <v>2008</v>
          </cell>
          <cell r="L11283" t="str">
            <v>435.4</v>
          </cell>
        </row>
        <row r="11284">
          <cell r="J11284" t="str">
            <v>9789866830648</v>
          </cell>
          <cell r="K11284">
            <v>2008</v>
          </cell>
          <cell r="L11284" t="str">
            <v>859.9</v>
          </cell>
        </row>
        <row r="11285">
          <cell r="J11285" t="str">
            <v>9789866830563</v>
          </cell>
          <cell r="K11285">
            <v>2008</v>
          </cell>
          <cell r="L11285" t="str">
            <v>859.6</v>
          </cell>
        </row>
        <row r="11286">
          <cell r="J11286" t="str">
            <v>9789866830525</v>
          </cell>
          <cell r="K11286">
            <v>2008</v>
          </cell>
          <cell r="L11286" t="str">
            <v>272</v>
          </cell>
        </row>
        <row r="11287">
          <cell r="J11287" t="str">
            <v>9789866830501</v>
          </cell>
          <cell r="K11287">
            <v>2008</v>
          </cell>
          <cell r="L11287" t="str">
            <v>859.9</v>
          </cell>
        </row>
        <row r="11288">
          <cell r="J11288" t="str">
            <v>9789866830808</v>
          </cell>
          <cell r="K11288">
            <v>2008</v>
          </cell>
          <cell r="L11288" t="str">
            <v>783.3</v>
          </cell>
        </row>
        <row r="11289">
          <cell r="J11289" t="str">
            <v>9789866830846</v>
          </cell>
          <cell r="K11289">
            <v>2008</v>
          </cell>
          <cell r="L11289" t="str">
            <v>859.6</v>
          </cell>
        </row>
        <row r="11290">
          <cell r="J11290" t="str">
            <v>9576012532</v>
          </cell>
          <cell r="K11290">
            <v>2008</v>
          </cell>
          <cell r="L11290" t="str">
            <v>831</v>
          </cell>
        </row>
        <row r="11291">
          <cell r="J11291" t="str">
            <v>9576012549</v>
          </cell>
          <cell r="K11291">
            <v>2008</v>
          </cell>
          <cell r="L11291" t="str">
            <v>528.972</v>
          </cell>
        </row>
        <row r="11292">
          <cell r="J11292" t="str">
            <v>9789577396228</v>
          </cell>
          <cell r="K11292">
            <v>2008</v>
          </cell>
          <cell r="L11292" t="str">
            <v>802.707</v>
          </cell>
        </row>
        <row r="11293">
          <cell r="J11293" t="str">
            <v>9789577396396</v>
          </cell>
          <cell r="K11293">
            <v>2008</v>
          </cell>
          <cell r="L11293" t="str">
            <v>610.9</v>
          </cell>
        </row>
        <row r="11294">
          <cell r="J11294" t="str">
            <v>9789577396372</v>
          </cell>
          <cell r="K11294">
            <v>2008</v>
          </cell>
          <cell r="L11294" t="str">
            <v>863.51</v>
          </cell>
        </row>
        <row r="11295">
          <cell r="J11295" t="str">
            <v>9789577396297</v>
          </cell>
          <cell r="K11295">
            <v>2008</v>
          </cell>
          <cell r="L11295" t="str">
            <v>121.227</v>
          </cell>
        </row>
        <row r="11296">
          <cell r="J11296" t="str">
            <v>9789577396198</v>
          </cell>
          <cell r="K11296">
            <v>2008</v>
          </cell>
          <cell r="L11296" t="str">
            <v>126.07</v>
          </cell>
        </row>
        <row r="11297">
          <cell r="J11297" t="str">
            <v>9789577396341</v>
          </cell>
          <cell r="K11297">
            <v>2008</v>
          </cell>
          <cell r="L11297" t="str">
            <v>677.4</v>
          </cell>
        </row>
        <row r="11298">
          <cell r="J11298" t="str">
            <v>9789577396242</v>
          </cell>
          <cell r="K11298">
            <v>2008</v>
          </cell>
          <cell r="L11298" t="str">
            <v>796.8</v>
          </cell>
        </row>
        <row r="11299">
          <cell r="J11299" t="str">
            <v>9789577396358</v>
          </cell>
          <cell r="K11299">
            <v>2008</v>
          </cell>
          <cell r="L11299" t="str">
            <v>121</v>
          </cell>
        </row>
        <row r="11300">
          <cell r="J11300" t="str">
            <v>9789577396259</v>
          </cell>
          <cell r="K11300">
            <v>2008</v>
          </cell>
          <cell r="L11300" t="str">
            <v>855</v>
          </cell>
        </row>
        <row r="11301">
          <cell r="J11301" t="str">
            <v>9789577396334</v>
          </cell>
          <cell r="K11301">
            <v>2008</v>
          </cell>
          <cell r="L11301" t="str">
            <v>121.3</v>
          </cell>
        </row>
        <row r="11302">
          <cell r="J11302" t="str">
            <v>9789868420823</v>
          </cell>
          <cell r="K11302">
            <v>2008</v>
          </cell>
          <cell r="L11302" t="str">
            <v>709.941</v>
          </cell>
        </row>
        <row r="11303">
          <cell r="J11303" t="str">
            <v>9789866620027</v>
          </cell>
          <cell r="K11303">
            <v>2008</v>
          </cell>
          <cell r="L11303" t="str">
            <v>909.9</v>
          </cell>
        </row>
        <row r="11304">
          <cell r="J11304" t="str">
            <v>9789868420847</v>
          </cell>
          <cell r="K11304">
            <v>2008</v>
          </cell>
          <cell r="L11304" t="str">
            <v>909.4</v>
          </cell>
        </row>
        <row r="11305">
          <cell r="J11305" t="str">
            <v>9789866620034</v>
          </cell>
          <cell r="K11305">
            <v>2008</v>
          </cell>
          <cell r="L11305" t="str">
            <v>948.94</v>
          </cell>
        </row>
        <row r="11306">
          <cell r="J11306" t="str">
            <v>9789866620140</v>
          </cell>
          <cell r="K11306">
            <v>2008</v>
          </cell>
          <cell r="L11306" t="str">
            <v>947.2</v>
          </cell>
        </row>
        <row r="11307">
          <cell r="J11307" t="str">
            <v>9789866620249</v>
          </cell>
          <cell r="K11307">
            <v>2008</v>
          </cell>
          <cell r="L11307" t="str">
            <v>947.5</v>
          </cell>
        </row>
        <row r="11308">
          <cell r="J11308" t="str">
            <v>9789868420854</v>
          </cell>
          <cell r="K11308">
            <v>2008</v>
          </cell>
          <cell r="L11308" t="str">
            <v>177.2</v>
          </cell>
        </row>
        <row r="11309">
          <cell r="J11309" t="str">
            <v>9789867767905</v>
          </cell>
          <cell r="K11309">
            <v>2008</v>
          </cell>
          <cell r="L11309" t="str">
            <v>859.6</v>
          </cell>
        </row>
        <row r="11310">
          <cell r="J11310" t="str">
            <v>9789867767929</v>
          </cell>
          <cell r="K11310">
            <v>2008</v>
          </cell>
          <cell r="L11310" t="str">
            <v>859.6</v>
          </cell>
        </row>
        <row r="11311">
          <cell r="J11311" t="str">
            <v>9789867767752</v>
          </cell>
          <cell r="K11311">
            <v>2008</v>
          </cell>
          <cell r="L11311" t="str">
            <v>859.6</v>
          </cell>
        </row>
        <row r="11312">
          <cell r="J11312" t="str">
            <v>9789867767769</v>
          </cell>
          <cell r="K11312">
            <v>2008</v>
          </cell>
          <cell r="L11312" t="str">
            <v>859.6</v>
          </cell>
        </row>
        <row r="11313">
          <cell r="J11313" t="str">
            <v>9789867767837</v>
          </cell>
          <cell r="K11313">
            <v>2008</v>
          </cell>
          <cell r="L11313" t="str">
            <v>859.6</v>
          </cell>
        </row>
        <row r="11314">
          <cell r="J11314" t="str">
            <v>9789867767936</v>
          </cell>
          <cell r="K11314">
            <v>2008</v>
          </cell>
          <cell r="L11314" t="str">
            <v>859.6</v>
          </cell>
        </row>
        <row r="11315">
          <cell r="J11315" t="str">
            <v>9789867767851</v>
          </cell>
          <cell r="K11315">
            <v>2008</v>
          </cell>
          <cell r="L11315" t="str">
            <v>177.2</v>
          </cell>
        </row>
        <row r="11316">
          <cell r="J11316" t="str">
            <v>9789867767967</v>
          </cell>
          <cell r="K11316">
            <v>2008</v>
          </cell>
          <cell r="L11316" t="str">
            <v>380.69</v>
          </cell>
        </row>
        <row r="11317">
          <cell r="J11317" t="str">
            <v>9789866749254</v>
          </cell>
          <cell r="K11317">
            <v>2008</v>
          </cell>
          <cell r="L11317" t="str">
            <v>521.1</v>
          </cell>
        </row>
        <row r="11318">
          <cell r="J11318" t="str">
            <v>9789866749315</v>
          </cell>
          <cell r="K11318">
            <v>2008</v>
          </cell>
          <cell r="L11318" t="str">
            <v>522.2</v>
          </cell>
        </row>
        <row r="11319">
          <cell r="J11319" t="str">
            <v>9789866749223</v>
          </cell>
          <cell r="K11319">
            <v>2008</v>
          </cell>
          <cell r="L11319" t="str">
            <v>177.2</v>
          </cell>
        </row>
        <row r="11320">
          <cell r="J11320" t="str">
            <v>9789866749230</v>
          </cell>
          <cell r="K11320">
            <v>2008</v>
          </cell>
          <cell r="L11320" t="str">
            <v>871.36</v>
          </cell>
        </row>
        <row r="11321">
          <cell r="J11321" t="str">
            <v>9789866749377</v>
          </cell>
          <cell r="K11321">
            <v>2008</v>
          </cell>
          <cell r="L11321" t="str">
            <v>859.9</v>
          </cell>
        </row>
        <row r="11322">
          <cell r="J11322" t="str">
            <v>9789861772448</v>
          </cell>
          <cell r="K11322">
            <v>2008</v>
          </cell>
          <cell r="L11322" t="str">
            <v>388.894</v>
          </cell>
        </row>
        <row r="11323">
          <cell r="J11323" t="str">
            <v>9789577769060</v>
          </cell>
          <cell r="K11323">
            <v>2008</v>
          </cell>
          <cell r="L11323" t="str">
            <v>415.6</v>
          </cell>
        </row>
        <row r="11324">
          <cell r="J11324" t="str">
            <v>9789577769046</v>
          </cell>
          <cell r="K11324">
            <v>2008</v>
          </cell>
          <cell r="L11324" t="str">
            <v>415.382</v>
          </cell>
        </row>
        <row r="11325">
          <cell r="J11325" t="str">
            <v>9789577768971</v>
          </cell>
          <cell r="K11325">
            <v>2008</v>
          </cell>
          <cell r="L11325" t="str">
            <v>415.3</v>
          </cell>
        </row>
        <row r="11326">
          <cell r="J11326" t="str">
            <v>9789577769039</v>
          </cell>
          <cell r="K11326">
            <v>2008</v>
          </cell>
          <cell r="L11326" t="str">
            <v>494.3</v>
          </cell>
        </row>
        <row r="11327">
          <cell r="J11327" t="str">
            <v>9789868346925</v>
          </cell>
          <cell r="K11327">
            <v>2008</v>
          </cell>
          <cell r="L11327" t="str">
            <v>563</v>
          </cell>
        </row>
        <row r="11328">
          <cell r="J11328" t="str">
            <v>9574451380</v>
          </cell>
          <cell r="K11328">
            <v>2008</v>
          </cell>
          <cell r="L11328" t="str">
            <v>987.01</v>
          </cell>
        </row>
        <row r="11329">
          <cell r="J11329" t="str">
            <v>9789574452187</v>
          </cell>
          <cell r="K11329">
            <v>2008</v>
          </cell>
          <cell r="L11329" t="str">
            <v>810.11</v>
          </cell>
        </row>
        <row r="11330">
          <cell r="J11330" t="str">
            <v>9789574452255</v>
          </cell>
          <cell r="K11330">
            <v>2008</v>
          </cell>
          <cell r="L11330" t="str">
            <v>870.7</v>
          </cell>
        </row>
        <row r="11331">
          <cell r="J11331" t="str">
            <v>9789574451906</v>
          </cell>
          <cell r="K11331">
            <v>2008</v>
          </cell>
          <cell r="L11331" t="str">
            <v>981.5</v>
          </cell>
        </row>
        <row r="11332">
          <cell r="J11332" t="str">
            <v>9574450260</v>
          </cell>
          <cell r="K11332">
            <v>2008</v>
          </cell>
          <cell r="L11332" t="str">
            <v>812.31</v>
          </cell>
        </row>
        <row r="11333">
          <cell r="J11333" t="str">
            <v>9575861191</v>
          </cell>
          <cell r="K11333">
            <v>2008</v>
          </cell>
          <cell r="L11333" t="str">
            <v>151</v>
          </cell>
        </row>
        <row r="11334">
          <cell r="J11334" t="str">
            <v>9575863860</v>
          </cell>
          <cell r="K11334">
            <v>2008</v>
          </cell>
          <cell r="L11334" t="str">
            <v>805.179</v>
          </cell>
        </row>
        <row r="11335">
          <cell r="J11335" t="str">
            <v>9789574452248</v>
          </cell>
          <cell r="K11335">
            <v>2008</v>
          </cell>
          <cell r="L11335" t="str">
            <v>873.57</v>
          </cell>
        </row>
        <row r="11336">
          <cell r="J11336" t="str">
            <v>9789574452477</v>
          </cell>
          <cell r="K11336">
            <v>2008</v>
          </cell>
          <cell r="L11336" t="str">
            <v>871.51</v>
          </cell>
        </row>
        <row r="11337">
          <cell r="J11337" t="str">
            <v>9789574452606</v>
          </cell>
          <cell r="K11337">
            <v>2008</v>
          </cell>
          <cell r="L11337" t="str">
            <v>870.2</v>
          </cell>
        </row>
        <row r="11338">
          <cell r="J11338" t="str">
            <v>9789574452620</v>
          </cell>
          <cell r="K11338">
            <v>2008</v>
          </cell>
          <cell r="L11338" t="str">
            <v>863.57</v>
          </cell>
        </row>
        <row r="11339">
          <cell r="J11339" t="str">
            <v>9789574452224</v>
          </cell>
          <cell r="K11339">
            <v>2008</v>
          </cell>
          <cell r="L11339" t="str">
            <v>875.6</v>
          </cell>
        </row>
        <row r="11340">
          <cell r="J11340" t="str">
            <v>9789576855153</v>
          </cell>
          <cell r="K11340">
            <v>2008</v>
          </cell>
          <cell r="L11340" t="str">
            <v>191</v>
          </cell>
        </row>
        <row r="11341">
          <cell r="J11341" t="str">
            <v>9789576855214</v>
          </cell>
          <cell r="K11341">
            <v>2008</v>
          </cell>
          <cell r="L11341" t="str">
            <v>192.1</v>
          </cell>
        </row>
        <row r="11342">
          <cell r="J11342" t="str">
            <v>9576855146</v>
          </cell>
          <cell r="K11342">
            <v>2008</v>
          </cell>
          <cell r="L11342" t="str">
            <v>191</v>
          </cell>
        </row>
        <row r="11343">
          <cell r="J11343" t="str">
            <v>9789576855283</v>
          </cell>
          <cell r="K11343">
            <v>2008</v>
          </cell>
          <cell r="L11343" t="str">
            <v>121.12</v>
          </cell>
        </row>
        <row r="11344">
          <cell r="J11344" t="str">
            <v>9789576855290</v>
          </cell>
          <cell r="K11344">
            <v>2008</v>
          </cell>
          <cell r="L11344" t="str">
            <v>121.12</v>
          </cell>
        </row>
        <row r="11345">
          <cell r="J11345" t="str">
            <v>9789576855337</v>
          </cell>
          <cell r="K11345">
            <v>2008</v>
          </cell>
          <cell r="L11345" t="str">
            <v>292.1</v>
          </cell>
        </row>
        <row r="11346">
          <cell r="J11346" t="str">
            <v>9789576855702</v>
          </cell>
          <cell r="K11346">
            <v>2008</v>
          </cell>
          <cell r="L11346" t="str">
            <v>192.1</v>
          </cell>
        </row>
        <row r="11347">
          <cell r="J11347" t="str">
            <v>9789576855658</v>
          </cell>
          <cell r="K11347">
            <v>2008</v>
          </cell>
          <cell r="L11347" t="str">
            <v>192.1</v>
          </cell>
        </row>
        <row r="11348">
          <cell r="J11348" t="str">
            <v>9789576855603</v>
          </cell>
          <cell r="K11348">
            <v>2008</v>
          </cell>
          <cell r="L11348" t="str">
            <v>192.1</v>
          </cell>
        </row>
        <row r="11349">
          <cell r="J11349" t="str">
            <v>9789576855559</v>
          </cell>
          <cell r="K11349">
            <v>2008</v>
          </cell>
          <cell r="L11349" t="str">
            <v>624.11</v>
          </cell>
        </row>
        <row r="11350">
          <cell r="J11350" t="str">
            <v>9789576855436</v>
          </cell>
          <cell r="K11350">
            <v>2008</v>
          </cell>
          <cell r="L11350" t="str">
            <v>857.44</v>
          </cell>
        </row>
        <row r="11351">
          <cell r="J11351" t="str">
            <v>9789576855207</v>
          </cell>
          <cell r="K11351">
            <v>2008</v>
          </cell>
          <cell r="L11351" t="str">
            <v>857.44</v>
          </cell>
        </row>
        <row r="11352">
          <cell r="J11352" t="str">
            <v>9789576855306</v>
          </cell>
          <cell r="K11352">
            <v>2008</v>
          </cell>
          <cell r="L11352" t="str">
            <v>857.44</v>
          </cell>
        </row>
        <row r="11353">
          <cell r="J11353" t="str">
            <v>9789576855160</v>
          </cell>
          <cell r="K11353">
            <v>2008</v>
          </cell>
          <cell r="L11353" t="str">
            <v>857.44</v>
          </cell>
        </row>
        <row r="11354">
          <cell r="J11354" t="str">
            <v>9789576855382</v>
          </cell>
          <cell r="K11354">
            <v>2008</v>
          </cell>
          <cell r="L11354" t="str">
            <v>192.1</v>
          </cell>
        </row>
        <row r="11355">
          <cell r="J11355" t="str">
            <v>9789576855276</v>
          </cell>
          <cell r="K11355">
            <v>2008</v>
          </cell>
          <cell r="L11355" t="str">
            <v>857.44</v>
          </cell>
        </row>
        <row r="11356">
          <cell r="J11356" t="str">
            <v>9789576855184</v>
          </cell>
          <cell r="K11356">
            <v>2008</v>
          </cell>
          <cell r="L11356" t="str">
            <v>192.1</v>
          </cell>
        </row>
        <row r="11357">
          <cell r="J11357" t="str">
            <v>9789576855399</v>
          </cell>
          <cell r="K11357">
            <v>2008</v>
          </cell>
          <cell r="L11357" t="str">
            <v>192.1</v>
          </cell>
        </row>
        <row r="11358">
          <cell r="J11358" t="str">
            <v>9789576855412</v>
          </cell>
          <cell r="K11358">
            <v>2008</v>
          </cell>
          <cell r="L11358" t="str">
            <v>490.17</v>
          </cell>
        </row>
        <row r="11359">
          <cell r="J11359" t="str">
            <v>9789576855351</v>
          </cell>
          <cell r="K11359">
            <v>2008</v>
          </cell>
          <cell r="L11359" t="str">
            <v>192.32</v>
          </cell>
        </row>
        <row r="11360">
          <cell r="J11360" t="str">
            <v>9789576855443</v>
          </cell>
          <cell r="K11360">
            <v>2008</v>
          </cell>
          <cell r="L11360" t="str">
            <v>192.32</v>
          </cell>
        </row>
        <row r="11361">
          <cell r="J11361" t="str">
            <v>9789576855542</v>
          </cell>
          <cell r="K11361">
            <v>2008</v>
          </cell>
          <cell r="L11361" t="str">
            <v>192.32</v>
          </cell>
        </row>
        <row r="11362">
          <cell r="J11362" t="str">
            <v>9789576855313</v>
          </cell>
          <cell r="K11362">
            <v>2008</v>
          </cell>
          <cell r="L11362" t="str">
            <v>177.2</v>
          </cell>
        </row>
        <row r="11363">
          <cell r="J11363" t="str">
            <v>9789576855368</v>
          </cell>
          <cell r="K11363">
            <v>2008</v>
          </cell>
          <cell r="L11363" t="str">
            <v>177</v>
          </cell>
        </row>
        <row r="11364">
          <cell r="J11364" t="str">
            <v>9789576855580</v>
          </cell>
          <cell r="K11364">
            <v>2008</v>
          </cell>
          <cell r="L11364" t="str">
            <v>192.32</v>
          </cell>
        </row>
        <row r="11365">
          <cell r="J11365" t="str">
            <v>9789576855344</v>
          </cell>
          <cell r="K11365">
            <v>2008</v>
          </cell>
          <cell r="L11365" t="str">
            <v>192.32</v>
          </cell>
        </row>
        <row r="11366">
          <cell r="J11366" t="str">
            <v>9789576855320</v>
          </cell>
          <cell r="K11366">
            <v>2008</v>
          </cell>
          <cell r="L11366" t="str">
            <v>191.9</v>
          </cell>
        </row>
        <row r="11367">
          <cell r="J11367" t="str">
            <v>9789576855573</v>
          </cell>
          <cell r="K11367">
            <v>2008</v>
          </cell>
          <cell r="L11367" t="str">
            <v>192</v>
          </cell>
        </row>
        <row r="11368">
          <cell r="J11368" t="str">
            <v>9789576855627</v>
          </cell>
          <cell r="K11368">
            <v>2008</v>
          </cell>
          <cell r="L11368" t="str">
            <v>813.7</v>
          </cell>
        </row>
        <row r="11369">
          <cell r="J11369" t="str">
            <v>9789576855450</v>
          </cell>
          <cell r="K11369">
            <v>2008</v>
          </cell>
          <cell r="L11369" t="str">
            <v>177.2</v>
          </cell>
        </row>
        <row r="11370">
          <cell r="J11370" t="str">
            <v>9789576855696</v>
          </cell>
          <cell r="K11370">
            <v>2008</v>
          </cell>
          <cell r="L11370" t="str">
            <v>177.2</v>
          </cell>
        </row>
        <row r="11371">
          <cell r="J11371" t="str">
            <v>9789576855405</v>
          </cell>
          <cell r="K11371">
            <v>2008</v>
          </cell>
          <cell r="L11371" t="str">
            <v>177.2</v>
          </cell>
        </row>
        <row r="11372">
          <cell r="J11372" t="str">
            <v>9789576855467</v>
          </cell>
          <cell r="K11372">
            <v>2008</v>
          </cell>
          <cell r="L11372" t="str">
            <v>177.2</v>
          </cell>
        </row>
        <row r="11373">
          <cell r="J11373" t="str">
            <v>9789576855740</v>
          </cell>
          <cell r="K11373">
            <v>2008</v>
          </cell>
          <cell r="L11373" t="str">
            <v>177.2</v>
          </cell>
        </row>
        <row r="11374">
          <cell r="J11374" t="str">
            <v>9789576855535</v>
          </cell>
          <cell r="K11374">
            <v>2008</v>
          </cell>
          <cell r="L11374" t="str">
            <v>191</v>
          </cell>
        </row>
        <row r="11375">
          <cell r="J11375" t="str">
            <v>9789576855511</v>
          </cell>
          <cell r="K11375">
            <v>2008</v>
          </cell>
          <cell r="L11375" t="str">
            <v>272.92</v>
          </cell>
        </row>
        <row r="11376">
          <cell r="J11376" t="str">
            <v>9789576855566</v>
          </cell>
          <cell r="K11376">
            <v>2008</v>
          </cell>
          <cell r="L11376" t="str">
            <v>177.2</v>
          </cell>
        </row>
        <row r="11377">
          <cell r="J11377" t="str">
            <v>9789576855528</v>
          </cell>
          <cell r="K11377">
            <v>2008</v>
          </cell>
          <cell r="L11377" t="str">
            <v>177.2</v>
          </cell>
        </row>
        <row r="11378">
          <cell r="J11378" t="str">
            <v>9789576855597</v>
          </cell>
          <cell r="K11378">
            <v>2008</v>
          </cell>
          <cell r="L11378" t="str">
            <v>177.2</v>
          </cell>
        </row>
        <row r="11379">
          <cell r="J11379" t="str">
            <v>9789576855641</v>
          </cell>
          <cell r="K11379">
            <v>2008</v>
          </cell>
          <cell r="L11379" t="str">
            <v>557.492</v>
          </cell>
        </row>
        <row r="11380">
          <cell r="J11380" t="str">
            <v>9789576855726</v>
          </cell>
          <cell r="K11380">
            <v>2008</v>
          </cell>
          <cell r="L11380" t="str">
            <v>192.1</v>
          </cell>
        </row>
        <row r="11381">
          <cell r="J11381" t="str">
            <v>9789576855719</v>
          </cell>
          <cell r="K11381">
            <v>2008</v>
          </cell>
          <cell r="L11381" t="str">
            <v>177.2</v>
          </cell>
        </row>
        <row r="11382">
          <cell r="J11382" t="str">
            <v>9789576855665</v>
          </cell>
          <cell r="K11382">
            <v>2008</v>
          </cell>
          <cell r="L11382" t="str">
            <v>192.1</v>
          </cell>
        </row>
        <row r="11383">
          <cell r="J11383" t="str">
            <v>9789576855269</v>
          </cell>
          <cell r="K11383">
            <v>2008</v>
          </cell>
          <cell r="L11383" t="str">
            <v>177</v>
          </cell>
        </row>
        <row r="11384">
          <cell r="J11384" t="str">
            <v>9789576855672</v>
          </cell>
          <cell r="K11384">
            <v>2008</v>
          </cell>
          <cell r="L11384" t="str">
            <v>177.2</v>
          </cell>
        </row>
        <row r="11385">
          <cell r="J11385" t="str">
            <v>9789576855634</v>
          </cell>
          <cell r="K11385">
            <v>2008</v>
          </cell>
          <cell r="L11385" t="str">
            <v>191</v>
          </cell>
        </row>
        <row r="11386">
          <cell r="J11386" t="str">
            <v>9861271481</v>
          </cell>
          <cell r="K11386">
            <v>2008</v>
          </cell>
          <cell r="L11386" t="str">
            <v>857.7</v>
          </cell>
        </row>
        <row r="11387">
          <cell r="J11387" t="str">
            <v>986127720X</v>
          </cell>
          <cell r="K11387">
            <v>2008</v>
          </cell>
          <cell r="L11387" t="str">
            <v>494.2</v>
          </cell>
        </row>
        <row r="11388">
          <cell r="J11388" t="str">
            <v>9789861278544</v>
          </cell>
          <cell r="K11388">
            <v>2008</v>
          </cell>
          <cell r="L11388" t="str">
            <v>192.32</v>
          </cell>
        </row>
        <row r="11389">
          <cell r="J11389" t="str">
            <v>9789861278551</v>
          </cell>
          <cell r="K11389">
            <v>2008</v>
          </cell>
          <cell r="L11389" t="str">
            <v>177.3</v>
          </cell>
        </row>
        <row r="11390">
          <cell r="J11390" t="str">
            <v>9789861278711</v>
          </cell>
          <cell r="K11390">
            <v>2008</v>
          </cell>
          <cell r="L11390" t="str">
            <v>192.32</v>
          </cell>
        </row>
        <row r="11391">
          <cell r="J11391" t="str">
            <v>9789861278780</v>
          </cell>
          <cell r="K11391">
            <v>2008</v>
          </cell>
          <cell r="L11391" t="str">
            <v>428.8</v>
          </cell>
        </row>
        <row r="11392">
          <cell r="J11392" t="str">
            <v>9789868292673</v>
          </cell>
          <cell r="K11392">
            <v>2008</v>
          </cell>
          <cell r="L11392" t="str">
            <v>496</v>
          </cell>
        </row>
        <row r="11393">
          <cell r="J11393" t="str">
            <v>9789866607264</v>
          </cell>
          <cell r="K11393">
            <v>2008</v>
          </cell>
          <cell r="L11393" t="str">
            <v>524.32</v>
          </cell>
        </row>
        <row r="11394">
          <cell r="J11394" t="str">
            <v>9789861278865</v>
          </cell>
          <cell r="K11394">
            <v>2008</v>
          </cell>
          <cell r="L11394" t="str">
            <v>529.98</v>
          </cell>
        </row>
        <row r="11395">
          <cell r="J11395" t="str">
            <v>9574591611</v>
          </cell>
          <cell r="K11395">
            <v>2008</v>
          </cell>
          <cell r="L11395" t="str">
            <v>873.57</v>
          </cell>
        </row>
        <row r="11396">
          <cell r="J11396" t="str">
            <v>9574594289</v>
          </cell>
          <cell r="K11396">
            <v>2008</v>
          </cell>
          <cell r="L11396" t="str">
            <v>881.559</v>
          </cell>
        </row>
        <row r="11397">
          <cell r="J11397" t="str">
            <v>9574593789</v>
          </cell>
          <cell r="K11397">
            <v>2008</v>
          </cell>
          <cell r="L11397" t="str">
            <v>874.59</v>
          </cell>
        </row>
        <row r="11398">
          <cell r="J11398" t="str">
            <v>9789861278636</v>
          </cell>
          <cell r="K11398">
            <v>2008</v>
          </cell>
          <cell r="L11398" t="str">
            <v>874.57</v>
          </cell>
        </row>
        <row r="11399">
          <cell r="J11399" t="str">
            <v>9789866737060</v>
          </cell>
          <cell r="K11399">
            <v>2008</v>
          </cell>
          <cell r="L11399" t="str">
            <v>874.59</v>
          </cell>
        </row>
        <row r="11400">
          <cell r="J11400" t="str">
            <v>9789866737053</v>
          </cell>
          <cell r="K11400">
            <v>2008</v>
          </cell>
          <cell r="L11400" t="str">
            <v>882.559</v>
          </cell>
        </row>
        <row r="11401">
          <cell r="J11401" t="str">
            <v>9789861278698</v>
          </cell>
          <cell r="K11401">
            <v>2008</v>
          </cell>
          <cell r="L11401" t="str">
            <v>815.9</v>
          </cell>
        </row>
        <row r="11402">
          <cell r="J11402" t="str">
            <v>9574595951</v>
          </cell>
          <cell r="K11402">
            <v>2008</v>
          </cell>
          <cell r="L11402" t="str">
            <v>873.57</v>
          </cell>
        </row>
        <row r="11403">
          <cell r="J11403" t="str">
            <v>9789866737077</v>
          </cell>
          <cell r="K11403">
            <v>2008</v>
          </cell>
          <cell r="L11403" t="str">
            <v>191</v>
          </cell>
        </row>
        <row r="11404">
          <cell r="J11404" t="str">
            <v>9789868276222</v>
          </cell>
          <cell r="K11404">
            <v>2008</v>
          </cell>
          <cell r="L11404" t="str">
            <v>805.188</v>
          </cell>
        </row>
        <row r="11405">
          <cell r="J11405" t="str">
            <v>9789861278537</v>
          </cell>
          <cell r="K11405">
            <v>2008</v>
          </cell>
          <cell r="L11405" t="str">
            <v>987.83</v>
          </cell>
        </row>
        <row r="11406">
          <cell r="J11406" t="str">
            <v>9789861278704</v>
          </cell>
          <cell r="K11406">
            <v>2008</v>
          </cell>
          <cell r="L11406" t="str">
            <v>592.09</v>
          </cell>
        </row>
        <row r="11407">
          <cell r="J11407" t="str">
            <v>9789861278391</v>
          </cell>
          <cell r="K11407">
            <v>2008</v>
          </cell>
          <cell r="L11407" t="str">
            <v>563.5</v>
          </cell>
        </row>
        <row r="11408">
          <cell r="J11408" t="str">
            <v>9789866672125</v>
          </cell>
          <cell r="K11408">
            <v>2008</v>
          </cell>
          <cell r="L11408" t="str">
            <v>802.07</v>
          </cell>
        </row>
        <row r="11409">
          <cell r="J11409" t="str">
            <v>9789866896705</v>
          </cell>
          <cell r="K11409">
            <v>2008</v>
          </cell>
          <cell r="L11409" t="str">
            <v>563</v>
          </cell>
        </row>
        <row r="11410">
          <cell r="J11410" t="str">
            <v>9789866905827</v>
          </cell>
          <cell r="K11410">
            <v>2008</v>
          </cell>
          <cell r="L11410" t="str">
            <v>176.33</v>
          </cell>
        </row>
        <row r="11411">
          <cell r="J11411" t="str">
            <v>9789866905834</v>
          </cell>
          <cell r="K11411">
            <v>2008</v>
          </cell>
          <cell r="L11411" t="str">
            <v>191</v>
          </cell>
        </row>
        <row r="11412">
          <cell r="J11412" t="str">
            <v>9789866905841</v>
          </cell>
          <cell r="K11412">
            <v>2008</v>
          </cell>
          <cell r="L11412" t="str">
            <v>177.3</v>
          </cell>
        </row>
        <row r="11413">
          <cell r="J11413" t="str">
            <v>9789866905865</v>
          </cell>
          <cell r="K11413">
            <v>2008</v>
          </cell>
          <cell r="L11413" t="str">
            <v>610</v>
          </cell>
        </row>
        <row r="11414">
          <cell r="J11414" t="str">
            <v>9789866905919</v>
          </cell>
          <cell r="K11414">
            <v>2008</v>
          </cell>
          <cell r="L11414" t="str">
            <v>415.998</v>
          </cell>
        </row>
        <row r="11415">
          <cell r="J11415" t="str">
            <v>9789866905926</v>
          </cell>
          <cell r="K11415">
            <v>2008</v>
          </cell>
          <cell r="L11415" t="str">
            <v>177.2</v>
          </cell>
        </row>
        <row r="11416">
          <cell r="J11416" t="str">
            <v>9789866905933</v>
          </cell>
          <cell r="K11416">
            <v>2008</v>
          </cell>
          <cell r="L11416" t="str">
            <v>494</v>
          </cell>
        </row>
        <row r="11417">
          <cell r="J11417" t="str">
            <v>9789866905940</v>
          </cell>
          <cell r="K11417">
            <v>2008</v>
          </cell>
          <cell r="L11417" t="str">
            <v>177.2</v>
          </cell>
        </row>
        <row r="11418">
          <cell r="J11418" t="str">
            <v>9789866643033</v>
          </cell>
          <cell r="K11418">
            <v>2008</v>
          </cell>
          <cell r="L11418" t="str">
            <v>177</v>
          </cell>
        </row>
        <row r="11419">
          <cell r="J11419" t="str">
            <v>9789866643040</v>
          </cell>
          <cell r="K11419">
            <v>2008</v>
          </cell>
          <cell r="L11419" t="str">
            <v>494.21</v>
          </cell>
        </row>
        <row r="11420">
          <cell r="J11420" t="str">
            <v>9789866643057</v>
          </cell>
          <cell r="K11420">
            <v>2008</v>
          </cell>
          <cell r="L11420" t="str">
            <v>544.7</v>
          </cell>
        </row>
        <row r="11421">
          <cell r="J11421" t="str">
            <v>9789866643064</v>
          </cell>
          <cell r="K11421">
            <v>2008</v>
          </cell>
          <cell r="L11421" t="str">
            <v>177.2</v>
          </cell>
        </row>
        <row r="11422">
          <cell r="J11422" t="str">
            <v>9789866643071</v>
          </cell>
          <cell r="K11422">
            <v>2008</v>
          </cell>
          <cell r="L11422" t="str">
            <v>191.9</v>
          </cell>
        </row>
        <row r="11423">
          <cell r="J11423" t="str">
            <v>9789866905964</v>
          </cell>
          <cell r="K11423">
            <v>2008</v>
          </cell>
          <cell r="L11423" t="str">
            <v>413.9</v>
          </cell>
        </row>
        <row r="11424">
          <cell r="J11424" t="str">
            <v>9789866905889</v>
          </cell>
          <cell r="K11424">
            <v>2008</v>
          </cell>
          <cell r="L11424" t="str">
            <v>411.3</v>
          </cell>
        </row>
        <row r="11425">
          <cell r="J11425" t="str">
            <v>9789866905902</v>
          </cell>
          <cell r="K11425">
            <v>2008</v>
          </cell>
          <cell r="L11425" t="str">
            <v>411.35</v>
          </cell>
        </row>
        <row r="11426">
          <cell r="J11426" t="str">
            <v>9576595304</v>
          </cell>
          <cell r="K11426">
            <v>2008</v>
          </cell>
          <cell r="L11426" t="str">
            <v>411.4</v>
          </cell>
        </row>
        <row r="11427">
          <cell r="J11427" t="str">
            <v>9789576596520</v>
          </cell>
          <cell r="K11427">
            <v>2008</v>
          </cell>
          <cell r="L11427" t="str">
            <v>411.71</v>
          </cell>
        </row>
        <row r="11428">
          <cell r="J11428" t="str">
            <v>9576595584</v>
          </cell>
          <cell r="K11428">
            <v>2008</v>
          </cell>
          <cell r="L11428" t="str">
            <v>997</v>
          </cell>
        </row>
        <row r="11429">
          <cell r="J11429" t="str">
            <v>957659538X</v>
          </cell>
          <cell r="K11429">
            <v>2008</v>
          </cell>
          <cell r="L11429" t="str">
            <v>176.5</v>
          </cell>
        </row>
        <row r="11430">
          <cell r="J11430" t="str">
            <v>9576595673</v>
          </cell>
          <cell r="K11430">
            <v>2008</v>
          </cell>
          <cell r="L11430" t="str">
            <v>177.2</v>
          </cell>
        </row>
        <row r="11431">
          <cell r="J11431" t="str">
            <v>9576596580</v>
          </cell>
          <cell r="K11431">
            <v>2008</v>
          </cell>
          <cell r="L11431" t="str">
            <v>440.6</v>
          </cell>
        </row>
        <row r="11432">
          <cell r="J11432" t="str">
            <v>9789576596513</v>
          </cell>
          <cell r="K11432">
            <v>2008</v>
          </cell>
          <cell r="L11432" t="str">
            <v>910</v>
          </cell>
        </row>
        <row r="11433">
          <cell r="J11433" t="str">
            <v>9789576596599</v>
          </cell>
          <cell r="K11433">
            <v>2008</v>
          </cell>
          <cell r="L11433" t="str">
            <v>307.9</v>
          </cell>
        </row>
        <row r="11434">
          <cell r="J11434" t="str">
            <v>9576596505</v>
          </cell>
          <cell r="K11434">
            <v>2008</v>
          </cell>
          <cell r="L11434" t="str">
            <v>121.222</v>
          </cell>
        </row>
        <row r="11435">
          <cell r="J11435" t="str">
            <v>9576596394</v>
          </cell>
          <cell r="K11435">
            <v>2008</v>
          </cell>
          <cell r="L11435" t="str">
            <v>215.6</v>
          </cell>
        </row>
        <row r="11436">
          <cell r="J11436" t="str">
            <v>957659653X</v>
          </cell>
          <cell r="K11436">
            <v>2008</v>
          </cell>
          <cell r="L11436" t="str">
            <v>873.57</v>
          </cell>
        </row>
        <row r="11437">
          <cell r="J11437" t="str">
            <v>9789868386211</v>
          </cell>
          <cell r="K11437">
            <v>2008</v>
          </cell>
          <cell r="L11437" t="str">
            <v>521.16</v>
          </cell>
        </row>
        <row r="11438">
          <cell r="J11438" t="str">
            <v>9789868386228</v>
          </cell>
          <cell r="K11438">
            <v>2008</v>
          </cell>
          <cell r="L11438" t="str">
            <v>521.16</v>
          </cell>
        </row>
        <row r="11439">
          <cell r="J11439" t="str">
            <v>9789868386242</v>
          </cell>
          <cell r="K11439">
            <v>2008</v>
          </cell>
          <cell r="L11439" t="str">
            <v>521.1</v>
          </cell>
        </row>
        <row r="11440">
          <cell r="J11440" t="str">
            <v>9789868386259</v>
          </cell>
          <cell r="K11440">
            <v>2008</v>
          </cell>
          <cell r="L11440" t="str">
            <v>521.16</v>
          </cell>
        </row>
        <row r="11441">
          <cell r="J11441" t="str">
            <v>9789868386266</v>
          </cell>
          <cell r="K11441">
            <v>2008</v>
          </cell>
          <cell r="L11441" t="str">
            <v>521.16</v>
          </cell>
        </row>
        <row r="11442">
          <cell r="J11442" t="str">
            <v>9789576596766</v>
          </cell>
          <cell r="K11442">
            <v>2008</v>
          </cell>
          <cell r="L11442" t="str">
            <v>857.7</v>
          </cell>
        </row>
        <row r="11443">
          <cell r="J11443" t="str">
            <v>9789576596926</v>
          </cell>
          <cell r="K11443">
            <v>2008</v>
          </cell>
          <cell r="L11443" t="str">
            <v>413.915</v>
          </cell>
        </row>
        <row r="11444">
          <cell r="J11444" t="str">
            <v>9789576596889</v>
          </cell>
          <cell r="K11444">
            <v>2008</v>
          </cell>
          <cell r="L11444" t="str">
            <v>179.1</v>
          </cell>
        </row>
        <row r="11445">
          <cell r="J11445" t="str">
            <v>9789576596933</v>
          </cell>
          <cell r="K11445">
            <v>2008</v>
          </cell>
          <cell r="L11445" t="str">
            <v>544.7</v>
          </cell>
        </row>
        <row r="11446">
          <cell r="J11446" t="str">
            <v>9789576596445</v>
          </cell>
          <cell r="K11446">
            <v>2008</v>
          </cell>
          <cell r="L11446" t="str">
            <v>224.515</v>
          </cell>
        </row>
        <row r="11447">
          <cell r="J11447" t="str">
            <v>9789576596650</v>
          </cell>
          <cell r="K11447">
            <v>2008</v>
          </cell>
          <cell r="L11447" t="str">
            <v>224.515</v>
          </cell>
        </row>
        <row r="11448">
          <cell r="J11448" t="str">
            <v>9789576596728</v>
          </cell>
          <cell r="K11448">
            <v>2008</v>
          </cell>
          <cell r="L11448" t="str">
            <v>494</v>
          </cell>
        </row>
        <row r="11449">
          <cell r="J11449" t="str">
            <v>9789576596865</v>
          </cell>
          <cell r="K11449">
            <v>2008</v>
          </cell>
          <cell r="L11449" t="str">
            <v>900</v>
          </cell>
        </row>
        <row r="11450">
          <cell r="J11450" t="str">
            <v>9789576596919</v>
          </cell>
          <cell r="K11450">
            <v>2008</v>
          </cell>
          <cell r="L11450" t="str">
            <v>790</v>
          </cell>
        </row>
        <row r="11451">
          <cell r="J11451" t="str">
            <v>9789866643293</v>
          </cell>
          <cell r="K11451">
            <v>2008</v>
          </cell>
          <cell r="L11451" t="str">
            <v>293.23</v>
          </cell>
        </row>
        <row r="11452">
          <cell r="J11452" t="str">
            <v>9789866643019</v>
          </cell>
          <cell r="K11452">
            <v>2008</v>
          </cell>
          <cell r="L11452" t="str">
            <v>528.2022</v>
          </cell>
        </row>
        <row r="11453">
          <cell r="J11453" t="str">
            <v>9789866643095</v>
          </cell>
          <cell r="K11453">
            <v>2008</v>
          </cell>
          <cell r="L11453" t="str">
            <v>177.2</v>
          </cell>
        </row>
        <row r="11454">
          <cell r="J11454" t="str">
            <v>9789866643507</v>
          </cell>
          <cell r="K11454">
            <v>2008</v>
          </cell>
          <cell r="L11454" t="str">
            <v>544.5</v>
          </cell>
        </row>
        <row r="11455">
          <cell r="J11455" t="str">
            <v>9789866643330</v>
          </cell>
          <cell r="K11455">
            <v>2008</v>
          </cell>
          <cell r="L11455" t="str">
            <v>907</v>
          </cell>
        </row>
        <row r="11456">
          <cell r="J11456" t="str">
            <v>9789866643361</v>
          </cell>
          <cell r="K11456">
            <v>2008</v>
          </cell>
          <cell r="L11456" t="str">
            <v>295.2</v>
          </cell>
        </row>
        <row r="11457">
          <cell r="J11457" t="str">
            <v>9789866643378</v>
          </cell>
          <cell r="K11457">
            <v>2008</v>
          </cell>
          <cell r="L11457" t="str">
            <v>215.6</v>
          </cell>
        </row>
        <row r="11458">
          <cell r="J11458" t="str">
            <v>9789866643385</v>
          </cell>
          <cell r="K11458">
            <v>2008</v>
          </cell>
          <cell r="L11458" t="str">
            <v>873.59</v>
          </cell>
        </row>
        <row r="11459">
          <cell r="J11459" t="str">
            <v>9789866643392</v>
          </cell>
          <cell r="K11459">
            <v>2008</v>
          </cell>
          <cell r="L11459" t="str">
            <v>557.492</v>
          </cell>
        </row>
        <row r="11460">
          <cell r="J11460" t="str">
            <v>9789866643415</v>
          </cell>
          <cell r="K11460">
            <v>2008</v>
          </cell>
          <cell r="L11460" t="str">
            <v>856.8</v>
          </cell>
        </row>
        <row r="11461">
          <cell r="J11461" t="str">
            <v>9789866643453</v>
          </cell>
          <cell r="K11461">
            <v>2008</v>
          </cell>
          <cell r="L11461" t="str">
            <v>856.8</v>
          </cell>
        </row>
        <row r="11462">
          <cell r="J11462" t="str">
            <v>9789868386280</v>
          </cell>
          <cell r="K11462">
            <v>2008</v>
          </cell>
          <cell r="L11462" t="str">
            <v>528.21</v>
          </cell>
        </row>
        <row r="11463">
          <cell r="J11463" t="str">
            <v>9789868455313</v>
          </cell>
          <cell r="K11463">
            <v>2008</v>
          </cell>
          <cell r="L11463" t="str">
            <v>521.1</v>
          </cell>
        </row>
        <row r="11464">
          <cell r="J11464" t="str">
            <v>9789868455320</v>
          </cell>
          <cell r="K11464">
            <v>2008</v>
          </cell>
          <cell r="L11464" t="str">
            <v>521.1</v>
          </cell>
        </row>
        <row r="11465">
          <cell r="J11465" t="str">
            <v>9789866881824</v>
          </cell>
          <cell r="K11465">
            <v>2008</v>
          </cell>
          <cell r="L11465" t="str">
            <v>427.252</v>
          </cell>
        </row>
        <row r="11466">
          <cell r="J11466" t="str">
            <v>9789866655265</v>
          </cell>
          <cell r="K11466">
            <v>2008</v>
          </cell>
          <cell r="L11466" t="str">
            <v>427.133</v>
          </cell>
        </row>
        <row r="11467">
          <cell r="J11467" t="str">
            <v>9789866890277</v>
          </cell>
          <cell r="K11467">
            <v>2008</v>
          </cell>
          <cell r="L11467" t="str">
            <v>427.16</v>
          </cell>
        </row>
        <row r="11468">
          <cell r="J11468" t="str">
            <v>9789866890321</v>
          </cell>
          <cell r="K11468">
            <v>2008</v>
          </cell>
          <cell r="L11468" t="str">
            <v>427.1</v>
          </cell>
        </row>
        <row r="11469">
          <cell r="J11469" t="str">
            <v>9789866890420</v>
          </cell>
          <cell r="K11469">
            <v>2008</v>
          </cell>
          <cell r="L11469" t="str">
            <v>427.1</v>
          </cell>
        </row>
        <row r="11470">
          <cell r="J11470" t="str">
            <v>9789866890499</v>
          </cell>
          <cell r="K11470">
            <v>2008</v>
          </cell>
          <cell r="L11470" t="str">
            <v>427.1</v>
          </cell>
        </row>
        <row r="11471">
          <cell r="J11471" t="str">
            <v>9789866655418</v>
          </cell>
          <cell r="K11471">
            <v>2008</v>
          </cell>
          <cell r="L11471" t="str">
            <v>427.61</v>
          </cell>
        </row>
        <row r="11472">
          <cell r="J11472" t="str">
            <v>9789866655005</v>
          </cell>
          <cell r="K11472">
            <v>2008</v>
          </cell>
          <cell r="L11472" t="str">
            <v>855</v>
          </cell>
        </row>
        <row r="11473">
          <cell r="J11473" t="str">
            <v>9789866881428</v>
          </cell>
          <cell r="K11473">
            <v>2008</v>
          </cell>
          <cell r="L11473" t="str">
            <v>427.11</v>
          </cell>
        </row>
        <row r="11474">
          <cell r="J11474" t="str">
            <v>9789866881589</v>
          </cell>
          <cell r="K11474">
            <v>2008</v>
          </cell>
          <cell r="L11474" t="str">
            <v>411.12</v>
          </cell>
        </row>
        <row r="11475">
          <cell r="J11475" t="str">
            <v>9789866881923</v>
          </cell>
          <cell r="K11475">
            <v>2008</v>
          </cell>
          <cell r="L11475" t="str">
            <v>427.1</v>
          </cell>
        </row>
        <row r="11476">
          <cell r="J11476" t="str">
            <v>9789866881947</v>
          </cell>
          <cell r="K11476">
            <v>2008</v>
          </cell>
          <cell r="L11476" t="str">
            <v>426.4</v>
          </cell>
        </row>
        <row r="11477">
          <cell r="J11477" t="str">
            <v>9789578523791</v>
          </cell>
          <cell r="K11477">
            <v>2008</v>
          </cell>
          <cell r="L11477" t="str">
            <v>857.4523</v>
          </cell>
        </row>
        <row r="11478">
          <cell r="J11478" t="str">
            <v>9789578523821</v>
          </cell>
          <cell r="K11478">
            <v>2008</v>
          </cell>
          <cell r="L11478" t="str">
            <v>563.52</v>
          </cell>
        </row>
        <row r="11479">
          <cell r="J11479" t="str">
            <v>9789866704246</v>
          </cell>
          <cell r="K11479">
            <v>2008</v>
          </cell>
          <cell r="L11479" t="str">
            <v>494</v>
          </cell>
        </row>
        <row r="11480">
          <cell r="J11480" t="str">
            <v>9789866704338</v>
          </cell>
          <cell r="K11480">
            <v>2008</v>
          </cell>
          <cell r="L11480" t="str">
            <v>177</v>
          </cell>
        </row>
        <row r="11481">
          <cell r="J11481" t="str">
            <v>9789866704345</v>
          </cell>
          <cell r="K11481">
            <v>2008</v>
          </cell>
          <cell r="L11481" t="str">
            <v>494</v>
          </cell>
        </row>
        <row r="11482">
          <cell r="J11482" t="str">
            <v>9789866704321</v>
          </cell>
          <cell r="K11482">
            <v>2008</v>
          </cell>
          <cell r="L11482" t="str">
            <v>494</v>
          </cell>
        </row>
        <row r="11483">
          <cell r="J11483" t="str">
            <v>9789866704314</v>
          </cell>
          <cell r="K11483">
            <v>2008</v>
          </cell>
          <cell r="L11483" t="str">
            <v>494</v>
          </cell>
        </row>
        <row r="11484">
          <cell r="J11484" t="str">
            <v>9789866704352</v>
          </cell>
          <cell r="K11484">
            <v>2008</v>
          </cell>
          <cell r="L11484" t="str">
            <v>494</v>
          </cell>
        </row>
        <row r="11485">
          <cell r="J11485" t="str">
            <v>9789866704406</v>
          </cell>
          <cell r="K11485">
            <v>2008</v>
          </cell>
          <cell r="L11485" t="str">
            <v>494</v>
          </cell>
        </row>
        <row r="11486">
          <cell r="J11486" t="str">
            <v>9789866704413</v>
          </cell>
          <cell r="K11486">
            <v>2008</v>
          </cell>
          <cell r="L11486" t="str">
            <v>855</v>
          </cell>
        </row>
        <row r="11487">
          <cell r="J11487" t="str">
            <v>9789866704383</v>
          </cell>
          <cell r="K11487">
            <v>2008</v>
          </cell>
          <cell r="L11487" t="str">
            <v>494.1</v>
          </cell>
        </row>
        <row r="11488">
          <cell r="J11488" t="str">
            <v>9789866704437</v>
          </cell>
          <cell r="K11488">
            <v>2008</v>
          </cell>
          <cell r="L11488" t="str">
            <v>494.1</v>
          </cell>
        </row>
        <row r="11489">
          <cell r="J11489" t="str">
            <v>9789866704444</v>
          </cell>
          <cell r="K11489">
            <v>2008</v>
          </cell>
          <cell r="L11489" t="str">
            <v>494.1</v>
          </cell>
        </row>
        <row r="11490">
          <cell r="J11490" t="str">
            <v>9789866704215</v>
          </cell>
          <cell r="K11490">
            <v>2008</v>
          </cell>
          <cell r="L11490" t="str">
            <v>498.93</v>
          </cell>
        </row>
        <row r="11491">
          <cell r="J11491" t="str">
            <v>9789866704253</v>
          </cell>
          <cell r="K11491">
            <v>2008</v>
          </cell>
          <cell r="L11491" t="str">
            <v>563.8</v>
          </cell>
        </row>
        <row r="11492">
          <cell r="J11492" t="str">
            <v>9789866704222</v>
          </cell>
          <cell r="K11492">
            <v>2008</v>
          </cell>
          <cell r="L11492" t="str">
            <v>494.5</v>
          </cell>
        </row>
        <row r="11493">
          <cell r="J11493" t="str">
            <v>9789866704376</v>
          </cell>
          <cell r="K11493">
            <v>2008</v>
          </cell>
          <cell r="L11493" t="str">
            <v>563.8</v>
          </cell>
        </row>
        <row r="11494">
          <cell r="J11494" t="str">
            <v>9789866704192</v>
          </cell>
          <cell r="K11494">
            <v>2008</v>
          </cell>
          <cell r="L11494" t="str">
            <v>411.1</v>
          </cell>
        </row>
        <row r="11495">
          <cell r="J11495" t="str">
            <v>9789866704154</v>
          </cell>
          <cell r="K11495">
            <v>2008</v>
          </cell>
          <cell r="L11495" t="str">
            <v>411.1</v>
          </cell>
        </row>
        <row r="11496">
          <cell r="J11496" t="str">
            <v>9789866704208</v>
          </cell>
          <cell r="K11496">
            <v>2008</v>
          </cell>
          <cell r="L11496" t="str">
            <v>411.1</v>
          </cell>
        </row>
        <row r="11497">
          <cell r="J11497" t="str">
            <v>9789866704260</v>
          </cell>
          <cell r="K11497">
            <v>2008</v>
          </cell>
          <cell r="L11497" t="str">
            <v>411.1</v>
          </cell>
        </row>
        <row r="11498">
          <cell r="J11498" t="str">
            <v>9789866704161</v>
          </cell>
          <cell r="K11498">
            <v>2008</v>
          </cell>
          <cell r="L11498" t="str">
            <v>121.17</v>
          </cell>
        </row>
        <row r="11499">
          <cell r="J11499" t="str">
            <v>9789866704185</v>
          </cell>
          <cell r="K11499">
            <v>2008</v>
          </cell>
          <cell r="L11499" t="str">
            <v>121.17</v>
          </cell>
        </row>
        <row r="11500">
          <cell r="J11500" t="str">
            <v>9789866704178</v>
          </cell>
          <cell r="K11500">
            <v>2008</v>
          </cell>
          <cell r="L11500" t="str">
            <v>121.17</v>
          </cell>
        </row>
        <row r="11501">
          <cell r="J11501" t="str">
            <v>9789866704277</v>
          </cell>
          <cell r="K11501">
            <v>2008</v>
          </cell>
          <cell r="L11501" t="str">
            <v>121.17</v>
          </cell>
        </row>
        <row r="11502">
          <cell r="J11502" t="str">
            <v>9789866704284</v>
          </cell>
          <cell r="K11502">
            <v>2008</v>
          </cell>
          <cell r="L11502" t="str">
            <v>177.2</v>
          </cell>
        </row>
        <row r="11503">
          <cell r="J11503" t="str">
            <v>9789866704291</v>
          </cell>
          <cell r="K11503">
            <v>2008</v>
          </cell>
          <cell r="L11503" t="str">
            <v>494</v>
          </cell>
        </row>
        <row r="11504">
          <cell r="J11504" t="str">
            <v>9789866704611</v>
          </cell>
          <cell r="K11504">
            <v>2008</v>
          </cell>
          <cell r="L11504" t="str">
            <v>494</v>
          </cell>
        </row>
        <row r="11505">
          <cell r="J11505" t="str">
            <v>9789866704628</v>
          </cell>
          <cell r="K11505">
            <v>2008</v>
          </cell>
          <cell r="L11505" t="str">
            <v>496.5</v>
          </cell>
        </row>
        <row r="11506">
          <cell r="J11506" t="str">
            <v>9789866704635</v>
          </cell>
          <cell r="K11506">
            <v>2008</v>
          </cell>
          <cell r="L11506" t="str">
            <v>494.1</v>
          </cell>
        </row>
        <row r="11507">
          <cell r="J11507" t="str">
            <v>9789866704666</v>
          </cell>
          <cell r="K11507">
            <v>2008</v>
          </cell>
          <cell r="L11507" t="str">
            <v>494.1</v>
          </cell>
        </row>
        <row r="11508">
          <cell r="J11508" t="str">
            <v>9789866704703</v>
          </cell>
          <cell r="K11508">
            <v>2008</v>
          </cell>
          <cell r="L11508" t="str">
            <v>494</v>
          </cell>
        </row>
        <row r="11509">
          <cell r="J11509" t="str">
            <v>9789866704710</v>
          </cell>
          <cell r="K11509">
            <v>2008</v>
          </cell>
          <cell r="L11509" t="str">
            <v>494.1</v>
          </cell>
        </row>
        <row r="11510">
          <cell r="J11510" t="str">
            <v>9789866704307</v>
          </cell>
          <cell r="K11510">
            <v>2008</v>
          </cell>
          <cell r="L11510" t="str">
            <v>498.93</v>
          </cell>
        </row>
        <row r="11511">
          <cell r="J11511" t="str">
            <v>9789866704369</v>
          </cell>
          <cell r="K11511">
            <v>2008</v>
          </cell>
          <cell r="L11511" t="str">
            <v>553.55</v>
          </cell>
        </row>
        <row r="11512">
          <cell r="J11512" t="str">
            <v>9789866704659</v>
          </cell>
          <cell r="K11512">
            <v>2008</v>
          </cell>
          <cell r="L11512" t="str">
            <v>555.64</v>
          </cell>
        </row>
        <row r="11513">
          <cell r="J11513" t="str">
            <v>9789866704642</v>
          </cell>
          <cell r="K11513">
            <v>2008</v>
          </cell>
          <cell r="L11513" t="str">
            <v>555.6</v>
          </cell>
        </row>
        <row r="11514">
          <cell r="J11514" t="str">
            <v>9789866704604</v>
          </cell>
          <cell r="K11514">
            <v>2008</v>
          </cell>
          <cell r="L11514" t="str">
            <v>494.312</v>
          </cell>
        </row>
        <row r="11515">
          <cell r="J11515" t="str">
            <v>9789866704697</v>
          </cell>
          <cell r="K11515">
            <v>2008</v>
          </cell>
          <cell r="L11515" t="str">
            <v>494</v>
          </cell>
        </row>
        <row r="11516">
          <cell r="J11516" t="str">
            <v>9789866704734</v>
          </cell>
          <cell r="K11516">
            <v>2008</v>
          </cell>
          <cell r="L11516" t="str">
            <v>555.6</v>
          </cell>
        </row>
        <row r="11517">
          <cell r="J11517" t="str">
            <v>9789866704727</v>
          </cell>
          <cell r="K11517">
            <v>2008</v>
          </cell>
          <cell r="L11517" t="str">
            <v>494.53</v>
          </cell>
        </row>
        <row r="11518">
          <cell r="J11518" t="str">
            <v>9789866704482</v>
          </cell>
          <cell r="K11518">
            <v>2008</v>
          </cell>
          <cell r="L11518" t="str">
            <v>415.551</v>
          </cell>
        </row>
        <row r="11519">
          <cell r="J11519" t="str">
            <v>9789866704475</v>
          </cell>
          <cell r="K11519">
            <v>2008</v>
          </cell>
          <cell r="L11519" t="str">
            <v>494</v>
          </cell>
        </row>
        <row r="11520">
          <cell r="J11520" t="str">
            <v>9789866704468</v>
          </cell>
          <cell r="K11520">
            <v>2008</v>
          </cell>
          <cell r="L11520" t="str">
            <v>494</v>
          </cell>
        </row>
        <row r="11521">
          <cell r="J11521" t="str">
            <v>9789866704239</v>
          </cell>
          <cell r="K11521">
            <v>2008</v>
          </cell>
          <cell r="L11521" t="str">
            <v>563.5</v>
          </cell>
        </row>
        <row r="11522">
          <cell r="J11522" t="str">
            <v>9789866704505</v>
          </cell>
          <cell r="K11522">
            <v>2008</v>
          </cell>
          <cell r="L11522" t="str">
            <v>563.5</v>
          </cell>
        </row>
        <row r="11523">
          <cell r="J11523" t="str">
            <v>9789866704499</v>
          </cell>
          <cell r="K11523">
            <v>2008</v>
          </cell>
          <cell r="L11523" t="str">
            <v>563.5</v>
          </cell>
        </row>
        <row r="11524">
          <cell r="J11524" t="str">
            <v>9789866704550</v>
          </cell>
          <cell r="K11524">
            <v>2008</v>
          </cell>
          <cell r="L11524" t="str">
            <v>563.5</v>
          </cell>
        </row>
        <row r="11525">
          <cell r="J11525" t="str">
            <v>9789866704567</v>
          </cell>
          <cell r="K11525">
            <v>2008</v>
          </cell>
          <cell r="L11525" t="str">
            <v>563.5</v>
          </cell>
        </row>
        <row r="11526">
          <cell r="J11526" t="str">
            <v>9789866704673</v>
          </cell>
          <cell r="K11526">
            <v>2008</v>
          </cell>
          <cell r="L11526" t="str">
            <v>563.5</v>
          </cell>
        </row>
        <row r="11527">
          <cell r="J11527" t="str">
            <v>9789866704680</v>
          </cell>
          <cell r="K11527">
            <v>2008</v>
          </cell>
          <cell r="L11527" t="str">
            <v>563.5</v>
          </cell>
        </row>
        <row r="11528">
          <cell r="J11528" t="str">
            <v>9789866704918</v>
          </cell>
          <cell r="K11528">
            <v>2008</v>
          </cell>
          <cell r="L11528" t="str">
            <v>498.93</v>
          </cell>
        </row>
        <row r="11529">
          <cell r="J11529" t="str">
            <v>9789866704796</v>
          </cell>
          <cell r="K11529">
            <v>2008</v>
          </cell>
          <cell r="L11529" t="str">
            <v>494</v>
          </cell>
        </row>
        <row r="11530">
          <cell r="J11530" t="str">
            <v>9789866704833</v>
          </cell>
          <cell r="K11530">
            <v>2008</v>
          </cell>
          <cell r="L11530" t="str">
            <v>563.8</v>
          </cell>
        </row>
        <row r="11531">
          <cell r="J11531" t="str">
            <v>9789866704840</v>
          </cell>
          <cell r="K11531">
            <v>2008</v>
          </cell>
          <cell r="L11531" t="str">
            <v>496.1</v>
          </cell>
        </row>
        <row r="11532">
          <cell r="J11532" t="str">
            <v>9789866704895</v>
          </cell>
          <cell r="K11532">
            <v>2008</v>
          </cell>
          <cell r="L11532" t="str">
            <v>411.18</v>
          </cell>
        </row>
        <row r="11533">
          <cell r="J11533" t="str">
            <v>9789866704451</v>
          </cell>
          <cell r="K11533">
            <v>2008</v>
          </cell>
          <cell r="L11533" t="str">
            <v>494</v>
          </cell>
        </row>
        <row r="11534">
          <cell r="J11534" t="str">
            <v>9789866704581</v>
          </cell>
          <cell r="K11534">
            <v>2008</v>
          </cell>
          <cell r="L11534" t="str">
            <v>494.2</v>
          </cell>
        </row>
        <row r="11535">
          <cell r="J11535" t="str">
            <v>9789866704529</v>
          </cell>
          <cell r="K11535">
            <v>2008</v>
          </cell>
          <cell r="L11535" t="str">
            <v>494.311</v>
          </cell>
        </row>
        <row r="11536">
          <cell r="J11536" t="str">
            <v>9789866704536</v>
          </cell>
          <cell r="K11536">
            <v>2008</v>
          </cell>
          <cell r="L11536" t="str">
            <v>494.35</v>
          </cell>
        </row>
        <row r="11537">
          <cell r="J11537" t="str">
            <v>9789866704543</v>
          </cell>
          <cell r="K11537">
            <v>2008</v>
          </cell>
          <cell r="L11537" t="str">
            <v>494.7</v>
          </cell>
        </row>
        <row r="11538">
          <cell r="J11538" t="str">
            <v>9789866704598</v>
          </cell>
          <cell r="K11538">
            <v>2008</v>
          </cell>
          <cell r="L11538" t="str">
            <v>494</v>
          </cell>
        </row>
        <row r="11539">
          <cell r="J11539" t="str">
            <v>9789866704789</v>
          </cell>
          <cell r="K11539">
            <v>2008</v>
          </cell>
          <cell r="L11539" t="str">
            <v>494</v>
          </cell>
        </row>
        <row r="11540">
          <cell r="J11540" t="str">
            <v>9789866704826</v>
          </cell>
          <cell r="K11540">
            <v>2008</v>
          </cell>
          <cell r="L11540" t="str">
            <v>496.5</v>
          </cell>
        </row>
        <row r="11541">
          <cell r="J11541" t="str">
            <v>9789866704819</v>
          </cell>
          <cell r="K11541">
            <v>2008</v>
          </cell>
          <cell r="L11541" t="str">
            <v>496.57</v>
          </cell>
        </row>
        <row r="11542">
          <cell r="J11542" t="str">
            <v>9789866704871</v>
          </cell>
          <cell r="K11542">
            <v>2008</v>
          </cell>
          <cell r="L11542" t="str">
            <v>494</v>
          </cell>
        </row>
        <row r="11543">
          <cell r="J11543" t="str">
            <v>9789866704888</v>
          </cell>
          <cell r="K11543">
            <v>2008</v>
          </cell>
          <cell r="L11543" t="str">
            <v>494</v>
          </cell>
        </row>
        <row r="11544">
          <cell r="J11544" t="str">
            <v>9789866704864</v>
          </cell>
          <cell r="K11544">
            <v>2008</v>
          </cell>
          <cell r="L11544" t="str">
            <v>553.73</v>
          </cell>
        </row>
        <row r="11545">
          <cell r="J11545" t="str">
            <v>9789866704802</v>
          </cell>
          <cell r="K11545">
            <v>2008</v>
          </cell>
          <cell r="L11545" t="str">
            <v>494.1</v>
          </cell>
        </row>
        <row r="11546">
          <cell r="J11546" t="str">
            <v>9789574513659</v>
          </cell>
          <cell r="K11546">
            <v>2008</v>
          </cell>
          <cell r="L11546" t="str">
            <v>523.313</v>
          </cell>
        </row>
        <row r="11547">
          <cell r="J11547" t="str">
            <v>9789574513901</v>
          </cell>
          <cell r="K11547">
            <v>2008</v>
          </cell>
          <cell r="L11547" t="str">
            <v>523.313</v>
          </cell>
        </row>
        <row r="11548">
          <cell r="J11548" t="str">
            <v>9789574513567</v>
          </cell>
          <cell r="K11548">
            <v>2008</v>
          </cell>
          <cell r="L11548" t="str">
            <v>859.6</v>
          </cell>
        </row>
        <row r="11549">
          <cell r="J11549" t="str">
            <v>9789574513635</v>
          </cell>
          <cell r="K11549">
            <v>2008</v>
          </cell>
          <cell r="L11549" t="str">
            <v>859.6</v>
          </cell>
        </row>
        <row r="11550">
          <cell r="J11550" t="str">
            <v>9789574513697</v>
          </cell>
          <cell r="K11550">
            <v>2008</v>
          </cell>
          <cell r="L11550" t="str">
            <v>859.6</v>
          </cell>
        </row>
        <row r="11551">
          <cell r="J11551" t="str">
            <v>9789574513864</v>
          </cell>
          <cell r="K11551">
            <v>2008</v>
          </cell>
          <cell r="L11551" t="str">
            <v>859.6</v>
          </cell>
        </row>
        <row r="11552">
          <cell r="J11552" t="str">
            <v>9789574513871</v>
          </cell>
          <cell r="K11552">
            <v>2008</v>
          </cell>
          <cell r="L11552" t="str">
            <v>859.6</v>
          </cell>
        </row>
        <row r="11553">
          <cell r="J11553" t="str">
            <v>9789574513918</v>
          </cell>
          <cell r="K11553">
            <v>2008</v>
          </cell>
          <cell r="L11553" t="str">
            <v>859.6</v>
          </cell>
        </row>
        <row r="11554">
          <cell r="J11554" t="str">
            <v>9789574513833</v>
          </cell>
          <cell r="K11554">
            <v>2008</v>
          </cell>
          <cell r="L11554" t="str">
            <v>859.6</v>
          </cell>
        </row>
        <row r="11555">
          <cell r="J11555" t="str">
            <v>9789574513895</v>
          </cell>
          <cell r="K11555">
            <v>2008</v>
          </cell>
          <cell r="L11555" t="str">
            <v>859.6</v>
          </cell>
        </row>
        <row r="11556">
          <cell r="J11556" t="str">
            <v>9789574513802</v>
          </cell>
          <cell r="K11556">
            <v>2008</v>
          </cell>
          <cell r="L11556" t="str">
            <v>523.952</v>
          </cell>
        </row>
        <row r="11557">
          <cell r="J11557" t="str">
            <v>9789574513932</v>
          </cell>
          <cell r="K11557">
            <v>2008</v>
          </cell>
          <cell r="L11557" t="str">
            <v>811.9</v>
          </cell>
        </row>
        <row r="11558">
          <cell r="J11558" t="str">
            <v>9789868461901</v>
          </cell>
          <cell r="K11558">
            <v>2008</v>
          </cell>
          <cell r="L11558" t="str">
            <v>783.18</v>
          </cell>
        </row>
        <row r="11559">
          <cell r="J11559" t="str">
            <v>9789866839122</v>
          </cell>
          <cell r="K11559">
            <v>2008</v>
          </cell>
          <cell r="L11559" t="str">
            <v>292.92</v>
          </cell>
        </row>
        <row r="11560">
          <cell r="J11560" t="str">
            <v>9789866872631</v>
          </cell>
          <cell r="K11560">
            <v>2008</v>
          </cell>
          <cell r="L11560" t="str">
            <v>411.1</v>
          </cell>
        </row>
        <row r="11561">
          <cell r="J11561" t="str">
            <v>9789867958792</v>
          </cell>
          <cell r="K11561">
            <v>2008</v>
          </cell>
          <cell r="L11561" t="str">
            <v>177.2</v>
          </cell>
        </row>
        <row r="11562">
          <cell r="J11562" t="str">
            <v>9789867958662</v>
          </cell>
          <cell r="K11562">
            <v>2008</v>
          </cell>
          <cell r="L11562" t="str">
            <v>528.2</v>
          </cell>
        </row>
        <row r="11563">
          <cell r="J11563" t="str">
            <v>9789867958631</v>
          </cell>
          <cell r="K11563">
            <v>2008</v>
          </cell>
          <cell r="L11563" t="str">
            <v>494.23</v>
          </cell>
        </row>
        <row r="11564">
          <cell r="J11564" t="str">
            <v>9789867958686</v>
          </cell>
          <cell r="K11564">
            <v>2008</v>
          </cell>
          <cell r="L11564" t="str">
            <v>494.3</v>
          </cell>
        </row>
        <row r="11565">
          <cell r="J11565" t="str">
            <v>9789867958624</v>
          </cell>
          <cell r="K11565">
            <v>2008</v>
          </cell>
          <cell r="L11565" t="str">
            <v>855</v>
          </cell>
        </row>
        <row r="11566">
          <cell r="J11566" t="str">
            <v>9789867958761</v>
          </cell>
          <cell r="K11566">
            <v>2008</v>
          </cell>
          <cell r="L11566" t="str">
            <v>191.9</v>
          </cell>
        </row>
        <row r="11567">
          <cell r="J11567" t="str">
            <v>9789867958983</v>
          </cell>
          <cell r="K11567">
            <v>2008</v>
          </cell>
          <cell r="L11567" t="str">
            <v>191.9</v>
          </cell>
        </row>
        <row r="11568">
          <cell r="J11568" t="str">
            <v>9789867958808</v>
          </cell>
          <cell r="K11568">
            <v>2008</v>
          </cell>
          <cell r="L11568" t="str">
            <v>563.5</v>
          </cell>
        </row>
        <row r="11569">
          <cell r="J11569" t="str">
            <v>9789867958594</v>
          </cell>
          <cell r="K11569">
            <v>2008</v>
          </cell>
          <cell r="L11569" t="str">
            <v>528.21</v>
          </cell>
        </row>
        <row r="11570">
          <cell r="J11570" t="str">
            <v>9789866845352</v>
          </cell>
          <cell r="K11570">
            <v>2008</v>
          </cell>
          <cell r="L11570" t="str">
            <v>177.2</v>
          </cell>
        </row>
        <row r="11571">
          <cell r="J11571" t="str">
            <v>9789866845338</v>
          </cell>
          <cell r="K11571">
            <v>2008</v>
          </cell>
          <cell r="L11571" t="str">
            <v>813.4</v>
          </cell>
        </row>
        <row r="11572">
          <cell r="J11572" t="str">
            <v>9789866845321</v>
          </cell>
          <cell r="K11572">
            <v>2008</v>
          </cell>
          <cell r="L11572" t="str">
            <v>871.36</v>
          </cell>
        </row>
        <row r="11573">
          <cell r="J11573" t="str">
            <v>9789866845314</v>
          </cell>
          <cell r="K11573">
            <v>2008</v>
          </cell>
          <cell r="L11573" t="str">
            <v>192.1</v>
          </cell>
        </row>
        <row r="11574">
          <cell r="J11574" t="str">
            <v>9789866845345</v>
          </cell>
          <cell r="K11574">
            <v>2008</v>
          </cell>
          <cell r="L11574" t="str">
            <v>012.4</v>
          </cell>
        </row>
        <row r="11575">
          <cell r="J11575" t="str">
            <v>9789866845369</v>
          </cell>
          <cell r="K11575">
            <v>2008</v>
          </cell>
          <cell r="L11575" t="str">
            <v>144.32</v>
          </cell>
        </row>
        <row r="11576">
          <cell r="J11576" t="str">
            <v>9789866845390</v>
          </cell>
          <cell r="K11576">
            <v>2008</v>
          </cell>
          <cell r="L11576" t="str">
            <v>191</v>
          </cell>
        </row>
        <row r="11577">
          <cell r="J11577" t="str">
            <v>9789866845383</v>
          </cell>
          <cell r="K11577">
            <v>2008</v>
          </cell>
          <cell r="L11577" t="str">
            <v>177.2</v>
          </cell>
        </row>
        <row r="11578">
          <cell r="J11578" t="str">
            <v>9789866845376</v>
          </cell>
          <cell r="K11578">
            <v>2008</v>
          </cell>
          <cell r="L11578" t="str">
            <v>177</v>
          </cell>
        </row>
        <row r="11579">
          <cell r="J11579" t="str">
            <v>9789866845406</v>
          </cell>
          <cell r="K11579">
            <v>2008</v>
          </cell>
          <cell r="L11579" t="str">
            <v>177</v>
          </cell>
        </row>
        <row r="11580">
          <cell r="J11580" t="str">
            <v>9789866845420</v>
          </cell>
          <cell r="K11580">
            <v>2008</v>
          </cell>
          <cell r="L11580" t="str">
            <v>496</v>
          </cell>
        </row>
        <row r="11581">
          <cell r="J11581" t="str">
            <v>9789866845413</v>
          </cell>
          <cell r="K11581">
            <v>2008</v>
          </cell>
          <cell r="L11581" t="str">
            <v>177.2</v>
          </cell>
        </row>
        <row r="11582">
          <cell r="J11582" t="str">
            <v>9789866845444</v>
          </cell>
          <cell r="K11582">
            <v>2008</v>
          </cell>
          <cell r="L11582" t="str">
            <v>191</v>
          </cell>
        </row>
        <row r="11583">
          <cell r="J11583" t="str">
            <v>9789866845437</v>
          </cell>
          <cell r="K11583">
            <v>2008</v>
          </cell>
          <cell r="L11583" t="str">
            <v>177.2</v>
          </cell>
        </row>
        <row r="11584">
          <cell r="J11584" t="str">
            <v>9789866845451</v>
          </cell>
          <cell r="K11584">
            <v>2008</v>
          </cell>
          <cell r="L11584" t="str">
            <v>177</v>
          </cell>
        </row>
        <row r="11585">
          <cell r="J11585" t="str">
            <v>9789866845468</v>
          </cell>
          <cell r="K11585">
            <v>2008</v>
          </cell>
          <cell r="L11585" t="str">
            <v>857.4523</v>
          </cell>
        </row>
        <row r="11586">
          <cell r="J11586" t="str">
            <v>9789866845482</v>
          </cell>
          <cell r="K11586">
            <v>2008</v>
          </cell>
          <cell r="L11586" t="str">
            <v>177.2</v>
          </cell>
        </row>
        <row r="11587">
          <cell r="J11587" t="str">
            <v>9789866845505</v>
          </cell>
          <cell r="K11587">
            <v>2008</v>
          </cell>
          <cell r="L11587" t="str">
            <v>496</v>
          </cell>
        </row>
        <row r="11588">
          <cell r="J11588" t="str">
            <v>9789866845499</v>
          </cell>
          <cell r="K11588">
            <v>2008</v>
          </cell>
          <cell r="L11588" t="str">
            <v>120.7</v>
          </cell>
        </row>
        <row r="11589">
          <cell r="J11589" t="str">
            <v>9789866845550</v>
          </cell>
          <cell r="K11589">
            <v>2008</v>
          </cell>
          <cell r="L11589" t="str">
            <v>191.9</v>
          </cell>
        </row>
        <row r="11590">
          <cell r="J11590" t="str">
            <v>9789866845475</v>
          </cell>
          <cell r="K11590">
            <v>2008</v>
          </cell>
          <cell r="L11590" t="str">
            <v>176.5</v>
          </cell>
        </row>
        <row r="11591">
          <cell r="J11591" t="str">
            <v>9789866845512</v>
          </cell>
          <cell r="K11591">
            <v>2008</v>
          </cell>
          <cell r="L11591" t="str">
            <v>177</v>
          </cell>
        </row>
        <row r="11592">
          <cell r="J11592" t="str">
            <v>9789866845567</v>
          </cell>
          <cell r="K11592">
            <v>2008</v>
          </cell>
          <cell r="L11592" t="str">
            <v>192.1</v>
          </cell>
        </row>
        <row r="11593">
          <cell r="J11593" t="str">
            <v>9789866845543</v>
          </cell>
          <cell r="K11593">
            <v>2008</v>
          </cell>
          <cell r="L11593" t="str">
            <v>494</v>
          </cell>
        </row>
        <row r="11594">
          <cell r="J11594" t="str">
            <v>9789866845574</v>
          </cell>
          <cell r="K11594">
            <v>2008</v>
          </cell>
          <cell r="L11594" t="str">
            <v>177.2</v>
          </cell>
        </row>
        <row r="11595">
          <cell r="J11595" t="str">
            <v>9789866845581</v>
          </cell>
          <cell r="K11595">
            <v>2008</v>
          </cell>
          <cell r="L11595" t="str">
            <v>192.1</v>
          </cell>
        </row>
        <row r="11596">
          <cell r="J11596" t="str">
            <v>9789866845604</v>
          </cell>
          <cell r="K11596">
            <v>2008</v>
          </cell>
          <cell r="L11596" t="str">
            <v>856.9</v>
          </cell>
        </row>
        <row r="11597">
          <cell r="J11597" t="str">
            <v>9789866845611</v>
          </cell>
          <cell r="K11597">
            <v>2008</v>
          </cell>
          <cell r="L11597" t="str">
            <v>856.9</v>
          </cell>
        </row>
        <row r="11598">
          <cell r="J11598" t="str">
            <v>9789866845598</v>
          </cell>
          <cell r="K11598">
            <v>2008</v>
          </cell>
          <cell r="L11598" t="str">
            <v>494.2</v>
          </cell>
        </row>
        <row r="11599">
          <cell r="J11599" t="str">
            <v>9789866845659</v>
          </cell>
          <cell r="K11599">
            <v>2008</v>
          </cell>
          <cell r="L11599" t="str">
            <v>185.8</v>
          </cell>
        </row>
        <row r="11600">
          <cell r="J11600" t="str">
            <v>9789866845536</v>
          </cell>
          <cell r="K11600">
            <v>2008</v>
          </cell>
          <cell r="L11600" t="str">
            <v>192.1</v>
          </cell>
        </row>
        <row r="11601">
          <cell r="J11601" t="str">
            <v>9789866845635</v>
          </cell>
          <cell r="K11601">
            <v>2008</v>
          </cell>
          <cell r="L11601" t="str">
            <v>177.2</v>
          </cell>
        </row>
        <row r="11602">
          <cell r="J11602" t="str">
            <v>9789866845642</v>
          </cell>
          <cell r="K11602">
            <v>2008</v>
          </cell>
          <cell r="L11602" t="str">
            <v>177.3</v>
          </cell>
        </row>
        <row r="11603">
          <cell r="J11603" t="str">
            <v>9789866845628</v>
          </cell>
          <cell r="K11603">
            <v>2008</v>
          </cell>
          <cell r="L11603" t="str">
            <v>177</v>
          </cell>
        </row>
        <row r="11604">
          <cell r="J11604" t="str">
            <v>9789866845710</v>
          </cell>
          <cell r="K11604">
            <v>2008</v>
          </cell>
          <cell r="L11604" t="str">
            <v>494</v>
          </cell>
        </row>
        <row r="11605">
          <cell r="J11605" t="str">
            <v>9789866845673</v>
          </cell>
          <cell r="K11605">
            <v>2008</v>
          </cell>
          <cell r="L11605" t="str">
            <v>494.3</v>
          </cell>
        </row>
        <row r="11606">
          <cell r="J11606" t="str">
            <v>9789866845703</v>
          </cell>
          <cell r="K11606">
            <v>2008</v>
          </cell>
          <cell r="L11606" t="str">
            <v>856.9</v>
          </cell>
        </row>
        <row r="11607">
          <cell r="J11607" t="str">
            <v>9789866845680</v>
          </cell>
          <cell r="K11607">
            <v>2008</v>
          </cell>
          <cell r="L11607" t="str">
            <v>192.1</v>
          </cell>
        </row>
        <row r="11608">
          <cell r="J11608" t="str">
            <v>9789866845697</v>
          </cell>
          <cell r="K11608">
            <v>2008</v>
          </cell>
          <cell r="L11608" t="str">
            <v>805.138</v>
          </cell>
        </row>
        <row r="11609">
          <cell r="J11609" t="str">
            <v>9789866845727</v>
          </cell>
          <cell r="K11609">
            <v>2008</v>
          </cell>
          <cell r="L11609" t="str">
            <v>121.23</v>
          </cell>
        </row>
        <row r="11610">
          <cell r="J11610" t="str">
            <v>9789866845932</v>
          </cell>
          <cell r="K11610">
            <v>2008</v>
          </cell>
          <cell r="L11610" t="str">
            <v>137.84</v>
          </cell>
        </row>
        <row r="11611">
          <cell r="J11611" t="str">
            <v>9789866845925</v>
          </cell>
          <cell r="K11611">
            <v>2008</v>
          </cell>
          <cell r="L11611" t="str">
            <v>192.8</v>
          </cell>
        </row>
        <row r="11612">
          <cell r="J11612" t="str">
            <v>9789866845956</v>
          </cell>
          <cell r="K11612">
            <v>2008</v>
          </cell>
          <cell r="L11612" t="str">
            <v>191.9</v>
          </cell>
        </row>
        <row r="11613">
          <cell r="J11613" t="str">
            <v>9789866845901</v>
          </cell>
          <cell r="K11613">
            <v>2008</v>
          </cell>
          <cell r="L11613" t="str">
            <v>413.92</v>
          </cell>
        </row>
        <row r="11614">
          <cell r="J11614" t="str">
            <v>9789866845949</v>
          </cell>
          <cell r="K11614">
            <v>2008</v>
          </cell>
          <cell r="L11614" t="str">
            <v>484.67</v>
          </cell>
        </row>
        <row r="11615">
          <cell r="J11615" t="str">
            <v>9789866845963</v>
          </cell>
          <cell r="K11615">
            <v>2008</v>
          </cell>
          <cell r="L11615" t="str">
            <v>498.96</v>
          </cell>
        </row>
        <row r="11616">
          <cell r="J11616" t="str">
            <v>9789866845918</v>
          </cell>
          <cell r="K11616">
            <v>2008</v>
          </cell>
          <cell r="L11616" t="str">
            <v>590.99</v>
          </cell>
        </row>
        <row r="11617">
          <cell r="J11617" t="str">
            <v>9789866845987</v>
          </cell>
          <cell r="K11617">
            <v>2008</v>
          </cell>
          <cell r="L11617" t="str">
            <v>781.051</v>
          </cell>
        </row>
        <row r="11618">
          <cell r="J11618" t="str">
            <v>9789866498008</v>
          </cell>
          <cell r="K11618">
            <v>2008</v>
          </cell>
          <cell r="L11618" t="str">
            <v>752.262</v>
          </cell>
        </row>
        <row r="11619">
          <cell r="J11619" t="str">
            <v>9789866845994</v>
          </cell>
          <cell r="K11619">
            <v>2008</v>
          </cell>
          <cell r="L11619" t="str">
            <v>413.91</v>
          </cell>
        </row>
        <row r="11620">
          <cell r="J11620" t="str">
            <v>9789866845970</v>
          </cell>
          <cell r="K11620">
            <v>2008</v>
          </cell>
          <cell r="L11620" t="str">
            <v>177.2</v>
          </cell>
        </row>
        <row r="11621">
          <cell r="J11621" t="str">
            <v>9789866845758</v>
          </cell>
          <cell r="K11621">
            <v>2008</v>
          </cell>
          <cell r="L11621" t="str">
            <v>413.916</v>
          </cell>
        </row>
        <row r="11622">
          <cell r="J11622" t="str">
            <v>9789866845741</v>
          </cell>
          <cell r="K11622">
            <v>2008</v>
          </cell>
          <cell r="L11622" t="str">
            <v>711</v>
          </cell>
        </row>
        <row r="11623">
          <cell r="J11623" t="str">
            <v>9789866845789</v>
          </cell>
          <cell r="K11623">
            <v>2008</v>
          </cell>
          <cell r="L11623" t="str">
            <v>177.2</v>
          </cell>
        </row>
        <row r="11624">
          <cell r="J11624" t="str">
            <v>9789866845772</v>
          </cell>
          <cell r="K11624">
            <v>2008</v>
          </cell>
          <cell r="L11624" t="str">
            <v>592.91</v>
          </cell>
        </row>
        <row r="11625">
          <cell r="J11625" t="str">
            <v>9789866845765</v>
          </cell>
          <cell r="K11625">
            <v>2008</v>
          </cell>
          <cell r="L11625" t="str">
            <v>121.26</v>
          </cell>
        </row>
        <row r="11626">
          <cell r="J11626" t="str">
            <v>9789866845734</v>
          </cell>
          <cell r="K11626">
            <v>2008</v>
          </cell>
          <cell r="L11626" t="str">
            <v>592.099</v>
          </cell>
        </row>
        <row r="11627">
          <cell r="J11627" t="str">
            <v>9789866845840</v>
          </cell>
          <cell r="K11627">
            <v>2008</v>
          </cell>
          <cell r="L11627" t="str">
            <v>177.2</v>
          </cell>
        </row>
        <row r="11628">
          <cell r="J11628" t="str">
            <v>9789866845826</v>
          </cell>
          <cell r="K11628">
            <v>2008</v>
          </cell>
          <cell r="L11628" t="str">
            <v>413.32</v>
          </cell>
        </row>
        <row r="11629">
          <cell r="J11629" t="str">
            <v>9789866845796</v>
          </cell>
          <cell r="K11629">
            <v>2008</v>
          </cell>
          <cell r="L11629" t="str">
            <v>192.1</v>
          </cell>
        </row>
        <row r="11630">
          <cell r="J11630" t="str">
            <v>9789866845833</v>
          </cell>
          <cell r="K11630">
            <v>2008</v>
          </cell>
          <cell r="L11630" t="str">
            <v>494</v>
          </cell>
        </row>
        <row r="11631">
          <cell r="J11631" t="str">
            <v>9789866845802</v>
          </cell>
          <cell r="K11631">
            <v>2008</v>
          </cell>
          <cell r="L11631" t="str">
            <v>121.31</v>
          </cell>
        </row>
        <row r="11632">
          <cell r="J11632" t="str">
            <v>9789866845819</v>
          </cell>
          <cell r="K11632">
            <v>2008</v>
          </cell>
          <cell r="L11632" t="str">
            <v>012.4</v>
          </cell>
        </row>
        <row r="11633">
          <cell r="J11633" t="str">
            <v>9789866845857</v>
          </cell>
          <cell r="K11633">
            <v>2008</v>
          </cell>
          <cell r="L11633" t="str">
            <v>177.2</v>
          </cell>
        </row>
        <row r="11634">
          <cell r="J11634" t="str">
            <v>9789866845871</v>
          </cell>
          <cell r="K11634">
            <v>2008</v>
          </cell>
          <cell r="L11634" t="str">
            <v>177.2</v>
          </cell>
        </row>
        <row r="11635">
          <cell r="J11635" t="str">
            <v>9789866845864</v>
          </cell>
          <cell r="K11635">
            <v>2008</v>
          </cell>
          <cell r="L11635" t="str">
            <v>121.33</v>
          </cell>
        </row>
        <row r="11636">
          <cell r="J11636" t="str">
            <v>9789866845888</v>
          </cell>
          <cell r="K11636">
            <v>2008</v>
          </cell>
          <cell r="L11636" t="str">
            <v>802.299</v>
          </cell>
        </row>
        <row r="11637">
          <cell r="J11637" t="str">
            <v>9789866845895</v>
          </cell>
          <cell r="K11637">
            <v>2008</v>
          </cell>
          <cell r="L11637" t="str">
            <v>413.99</v>
          </cell>
        </row>
        <row r="11638">
          <cell r="J11638" t="str">
            <v>9789866498237</v>
          </cell>
          <cell r="K11638">
            <v>2008</v>
          </cell>
          <cell r="L11638" t="str">
            <v>413.91</v>
          </cell>
        </row>
        <row r="11639">
          <cell r="J11639" t="str">
            <v>9789574705290</v>
          </cell>
          <cell r="K11639">
            <v>2008</v>
          </cell>
          <cell r="L11639" t="str">
            <v>225.79</v>
          </cell>
        </row>
        <row r="11640">
          <cell r="J11640" t="str">
            <v>9789574705313</v>
          </cell>
          <cell r="K11640">
            <v>2008</v>
          </cell>
          <cell r="L11640" t="str">
            <v>177.2</v>
          </cell>
        </row>
        <row r="11641">
          <cell r="J11641" t="str">
            <v>9789574705412</v>
          </cell>
          <cell r="K11641">
            <v>2008</v>
          </cell>
          <cell r="L11641" t="str">
            <v>225.87</v>
          </cell>
        </row>
        <row r="11642">
          <cell r="J11642" t="str">
            <v>9789868379824</v>
          </cell>
          <cell r="K11642">
            <v>2008</v>
          </cell>
          <cell r="L11642" t="str">
            <v>173.7</v>
          </cell>
        </row>
        <row r="11643">
          <cell r="J11643" t="str">
            <v>9789868379893</v>
          </cell>
          <cell r="K11643">
            <v>2008</v>
          </cell>
          <cell r="L11643" t="str">
            <v>177.2</v>
          </cell>
        </row>
        <row r="11644">
          <cell r="J11644" t="str">
            <v>9789868450608</v>
          </cell>
          <cell r="K11644">
            <v>2008</v>
          </cell>
          <cell r="L11644" t="str">
            <v>192.32</v>
          </cell>
        </row>
        <row r="11645">
          <cell r="J11645" t="str">
            <v>9789868379879</v>
          </cell>
          <cell r="K11645">
            <v>2008</v>
          </cell>
          <cell r="L11645" t="str">
            <v>192.32</v>
          </cell>
        </row>
        <row r="11646">
          <cell r="J11646" t="str">
            <v>9789574705344</v>
          </cell>
          <cell r="K11646">
            <v>2008</v>
          </cell>
          <cell r="L11646" t="str">
            <v>544.7</v>
          </cell>
        </row>
        <row r="11647">
          <cell r="J11647" t="str">
            <v>9789574705337</v>
          </cell>
          <cell r="K11647">
            <v>2008</v>
          </cell>
          <cell r="L11647" t="str">
            <v>173.32</v>
          </cell>
        </row>
        <row r="11648">
          <cell r="J11648" t="str">
            <v>9789574705368</v>
          </cell>
          <cell r="K11648">
            <v>2008</v>
          </cell>
          <cell r="L11648" t="str">
            <v>544.7</v>
          </cell>
        </row>
        <row r="11649">
          <cell r="J11649" t="str">
            <v>9789574705382</v>
          </cell>
          <cell r="K11649">
            <v>2008</v>
          </cell>
          <cell r="L11649" t="str">
            <v>544.7</v>
          </cell>
        </row>
        <row r="11650">
          <cell r="J11650" t="str">
            <v>9789868369429</v>
          </cell>
          <cell r="K11650">
            <v>2008</v>
          </cell>
          <cell r="L11650" t="str">
            <v>177.3</v>
          </cell>
        </row>
        <row r="11651">
          <cell r="J11651" t="str">
            <v>9789868369467</v>
          </cell>
          <cell r="K11651">
            <v>2008</v>
          </cell>
          <cell r="L11651" t="str">
            <v>177.3</v>
          </cell>
        </row>
        <row r="11652">
          <cell r="J11652" t="str">
            <v>9789868369450</v>
          </cell>
          <cell r="K11652">
            <v>2008</v>
          </cell>
          <cell r="L11652" t="str">
            <v>191.9</v>
          </cell>
        </row>
        <row r="11653">
          <cell r="J11653" t="str">
            <v>9789868369481</v>
          </cell>
          <cell r="K11653">
            <v>2008</v>
          </cell>
          <cell r="L11653" t="str">
            <v>191.9</v>
          </cell>
        </row>
        <row r="11654">
          <cell r="J11654" t="str">
            <v>9789868379831</v>
          </cell>
          <cell r="K11654">
            <v>2008</v>
          </cell>
          <cell r="L11654" t="str">
            <v>496.5</v>
          </cell>
        </row>
        <row r="11655">
          <cell r="J11655" t="str">
            <v>9579045070</v>
          </cell>
          <cell r="K11655">
            <v>2008</v>
          </cell>
          <cell r="L11655" t="str">
            <v>977.4</v>
          </cell>
        </row>
        <row r="11656">
          <cell r="J11656" t="str">
            <v>9576722055</v>
          </cell>
          <cell r="K11656">
            <v>2008</v>
          </cell>
          <cell r="L11656" t="str">
            <v>944.6</v>
          </cell>
        </row>
        <row r="11657">
          <cell r="J11657" t="str">
            <v>9576721261</v>
          </cell>
          <cell r="K11657">
            <v>2008</v>
          </cell>
          <cell r="L11657" t="str">
            <v>944.6</v>
          </cell>
        </row>
        <row r="11658">
          <cell r="J11658" t="str">
            <v>9579045593</v>
          </cell>
          <cell r="K11658">
            <v>2008</v>
          </cell>
          <cell r="L11658" t="str">
            <v>909.2</v>
          </cell>
        </row>
        <row r="11659">
          <cell r="J11659" t="str">
            <v>9576721164</v>
          </cell>
          <cell r="K11659">
            <v>2008</v>
          </cell>
          <cell r="L11659" t="str">
            <v>628.263</v>
          </cell>
        </row>
        <row r="11660">
          <cell r="J11660" t="str">
            <v>9789576723759</v>
          </cell>
          <cell r="K11660">
            <v>2008</v>
          </cell>
          <cell r="L11660" t="str">
            <v>284.95</v>
          </cell>
        </row>
        <row r="11661">
          <cell r="J11661" t="str">
            <v>9789576723742</v>
          </cell>
          <cell r="K11661">
            <v>2008</v>
          </cell>
          <cell r="L11661" t="str">
            <v>284.95</v>
          </cell>
        </row>
        <row r="11662">
          <cell r="J11662" t="str">
            <v>9789868287068</v>
          </cell>
          <cell r="K11662">
            <v>2008</v>
          </cell>
          <cell r="L11662" t="str">
            <v>225.87</v>
          </cell>
        </row>
        <row r="11663">
          <cell r="J11663" t="str">
            <v>9789866624001</v>
          </cell>
          <cell r="K11663">
            <v>2008</v>
          </cell>
          <cell r="L11663" t="str">
            <v>525.6</v>
          </cell>
        </row>
        <row r="11664">
          <cell r="J11664" t="str">
            <v>9789866624049</v>
          </cell>
          <cell r="K11664">
            <v>2008</v>
          </cell>
          <cell r="L11664" t="str">
            <v>541.49</v>
          </cell>
        </row>
        <row r="11665">
          <cell r="J11665" t="str">
            <v>9789866624070</v>
          </cell>
          <cell r="K11665">
            <v>2008</v>
          </cell>
          <cell r="L11665" t="str">
            <v>520.7</v>
          </cell>
        </row>
        <row r="11666">
          <cell r="J11666" t="str">
            <v>9789866624186</v>
          </cell>
          <cell r="K11666">
            <v>2008</v>
          </cell>
          <cell r="L11666" t="str">
            <v>733.9</v>
          </cell>
        </row>
        <row r="11667">
          <cell r="J11667" t="str">
            <v>9789866624148</v>
          </cell>
          <cell r="K11667">
            <v>2008</v>
          </cell>
          <cell r="L11667" t="str">
            <v>520.933</v>
          </cell>
        </row>
        <row r="11668">
          <cell r="J11668" t="str">
            <v>9789570832419</v>
          </cell>
          <cell r="K11668">
            <v>2008</v>
          </cell>
          <cell r="L11668" t="str">
            <v>105</v>
          </cell>
        </row>
        <row r="11669">
          <cell r="J11669" t="str">
            <v>9789570833164</v>
          </cell>
          <cell r="K11669">
            <v>2008</v>
          </cell>
          <cell r="L11669" t="str">
            <v>785.28</v>
          </cell>
        </row>
        <row r="11670">
          <cell r="J11670" t="str">
            <v>9789570832389</v>
          </cell>
          <cell r="K11670">
            <v>2008</v>
          </cell>
          <cell r="L11670" t="str">
            <v>784.58</v>
          </cell>
        </row>
        <row r="11671">
          <cell r="J11671" t="str">
            <v>9789868180864</v>
          </cell>
          <cell r="K11671">
            <v>2008</v>
          </cell>
          <cell r="L11671" t="str">
            <v>494.3</v>
          </cell>
        </row>
        <row r="11672">
          <cell r="J11672" t="str">
            <v>9789868180871</v>
          </cell>
          <cell r="K11672">
            <v>2008</v>
          </cell>
          <cell r="L11672" t="str">
            <v>556.84</v>
          </cell>
        </row>
        <row r="11673">
          <cell r="J11673" t="str">
            <v>9868180856</v>
          </cell>
          <cell r="K11673">
            <v>2008</v>
          </cell>
          <cell r="L11673" t="str">
            <v>556.83</v>
          </cell>
        </row>
        <row r="11674">
          <cell r="J11674" t="str">
            <v>9789868347441</v>
          </cell>
          <cell r="K11674">
            <v>2008</v>
          </cell>
          <cell r="L11674" t="str">
            <v>424.7</v>
          </cell>
        </row>
        <row r="11675">
          <cell r="J11675" t="str">
            <v>9789867359940</v>
          </cell>
          <cell r="K11675">
            <v>2008</v>
          </cell>
          <cell r="L11675" t="str">
            <v>581.25</v>
          </cell>
        </row>
        <row r="11676">
          <cell r="J11676" t="str">
            <v>9789867359933</v>
          </cell>
          <cell r="K11676">
            <v>2008</v>
          </cell>
          <cell r="L11676" t="str">
            <v>573.09</v>
          </cell>
        </row>
        <row r="11677">
          <cell r="J11677" t="str">
            <v>9789867359926</v>
          </cell>
          <cell r="K11677">
            <v>2008</v>
          </cell>
          <cell r="L11677" t="str">
            <v>573.07</v>
          </cell>
        </row>
        <row r="11678">
          <cell r="J11678" t="str">
            <v>9789867359872</v>
          </cell>
          <cell r="K11678">
            <v>2008</v>
          </cell>
          <cell r="L11678" t="str">
            <v>733.2868</v>
          </cell>
        </row>
        <row r="11679">
          <cell r="J11679" t="str">
            <v>9789867359858</v>
          </cell>
          <cell r="K11679">
            <v>2008</v>
          </cell>
          <cell r="L11679" t="str">
            <v>573.09</v>
          </cell>
        </row>
        <row r="11680">
          <cell r="J11680" t="str">
            <v>9789867359834</v>
          </cell>
          <cell r="K11680">
            <v>2008</v>
          </cell>
          <cell r="L11680" t="str">
            <v>573.09</v>
          </cell>
        </row>
        <row r="11681">
          <cell r="J11681" t="str">
            <v>9789867359827</v>
          </cell>
          <cell r="K11681">
            <v>2008</v>
          </cell>
          <cell r="L11681" t="str">
            <v>573.07</v>
          </cell>
        </row>
        <row r="11682">
          <cell r="J11682" t="str">
            <v>9789867359810</v>
          </cell>
          <cell r="K11682">
            <v>2008</v>
          </cell>
          <cell r="L11682" t="str">
            <v>733.21</v>
          </cell>
        </row>
        <row r="11683">
          <cell r="J11683" t="str">
            <v>9789867359803</v>
          </cell>
          <cell r="K11683">
            <v>2008</v>
          </cell>
          <cell r="L11683" t="str">
            <v>078</v>
          </cell>
        </row>
        <row r="11684">
          <cell r="J11684" t="str">
            <v>9789867359797</v>
          </cell>
          <cell r="K11684">
            <v>2008</v>
          </cell>
          <cell r="L11684" t="str">
            <v>078</v>
          </cell>
        </row>
        <row r="11685">
          <cell r="J11685" t="str">
            <v>9789867359964</v>
          </cell>
          <cell r="K11685">
            <v>2008</v>
          </cell>
          <cell r="L11685" t="str">
            <v>573.09</v>
          </cell>
        </row>
        <row r="11686">
          <cell r="J11686" t="str">
            <v>9789867359889</v>
          </cell>
          <cell r="K11686">
            <v>2008</v>
          </cell>
          <cell r="L11686" t="str">
            <v>573.09</v>
          </cell>
        </row>
        <row r="11687">
          <cell r="J11687" t="str">
            <v>9789867359896</v>
          </cell>
          <cell r="K11687">
            <v>2008</v>
          </cell>
          <cell r="L11687" t="str">
            <v>573.09</v>
          </cell>
        </row>
        <row r="11688">
          <cell r="J11688" t="str">
            <v>9789867359902</v>
          </cell>
          <cell r="K11688">
            <v>2008</v>
          </cell>
          <cell r="L11688" t="str">
            <v>573.09</v>
          </cell>
        </row>
        <row r="11689">
          <cell r="J11689" t="str">
            <v>9789867359919</v>
          </cell>
          <cell r="K11689">
            <v>2008</v>
          </cell>
          <cell r="L11689" t="str">
            <v>573.09</v>
          </cell>
        </row>
        <row r="11690">
          <cell r="J11690" t="str">
            <v>9789867359957</v>
          </cell>
          <cell r="K11690">
            <v>2008</v>
          </cell>
          <cell r="L11690" t="str">
            <v>581.25</v>
          </cell>
        </row>
        <row r="11691">
          <cell r="J11691" t="str">
            <v>9789866480003</v>
          </cell>
          <cell r="K11691">
            <v>2008</v>
          </cell>
          <cell r="L11691" t="str">
            <v>733.455</v>
          </cell>
        </row>
        <row r="11692">
          <cell r="J11692" t="str">
            <v>9789861911359</v>
          </cell>
          <cell r="K11692">
            <v>2008</v>
          </cell>
          <cell r="L11692" t="str">
            <v>520.933</v>
          </cell>
        </row>
        <row r="11693">
          <cell r="J11693" t="str">
            <v>9789861911205</v>
          </cell>
          <cell r="K11693">
            <v>2008</v>
          </cell>
          <cell r="L11693" t="str">
            <v>520.9474</v>
          </cell>
        </row>
        <row r="11694">
          <cell r="J11694" t="str">
            <v>9789861911182</v>
          </cell>
          <cell r="K11694">
            <v>2008</v>
          </cell>
          <cell r="L11694" t="str">
            <v>524.31</v>
          </cell>
        </row>
        <row r="11695">
          <cell r="J11695" t="str">
            <v>9789861911526</v>
          </cell>
          <cell r="K11695">
            <v>2008</v>
          </cell>
          <cell r="L11695" t="str">
            <v>523.35</v>
          </cell>
        </row>
        <row r="11696">
          <cell r="J11696" t="str">
            <v>9789861911533</v>
          </cell>
          <cell r="K11696">
            <v>2008</v>
          </cell>
          <cell r="L11696" t="str">
            <v>523.35</v>
          </cell>
        </row>
        <row r="11697">
          <cell r="J11697" t="str">
            <v>9789861911540</v>
          </cell>
          <cell r="K11697">
            <v>2008</v>
          </cell>
          <cell r="L11697" t="str">
            <v>523.35</v>
          </cell>
        </row>
        <row r="11698">
          <cell r="J11698" t="str">
            <v>9789861911571</v>
          </cell>
          <cell r="K11698">
            <v>2008</v>
          </cell>
          <cell r="L11698" t="str">
            <v>520.933</v>
          </cell>
        </row>
        <row r="11699">
          <cell r="J11699" t="str">
            <v>9789861912226</v>
          </cell>
          <cell r="K11699">
            <v>2008</v>
          </cell>
          <cell r="L11699" t="str">
            <v>903</v>
          </cell>
        </row>
        <row r="11700">
          <cell r="J11700" t="str">
            <v>9789861912073</v>
          </cell>
          <cell r="K11700">
            <v>2008</v>
          </cell>
          <cell r="L11700" t="str">
            <v>521.66</v>
          </cell>
        </row>
        <row r="11701">
          <cell r="J11701" t="str">
            <v>9789861911274</v>
          </cell>
          <cell r="K11701">
            <v>2008</v>
          </cell>
          <cell r="L11701" t="str">
            <v>520.38</v>
          </cell>
        </row>
        <row r="11702">
          <cell r="J11702" t="str">
            <v>9789861911885</v>
          </cell>
          <cell r="K11702">
            <v>2008</v>
          </cell>
          <cell r="L11702" t="str">
            <v>415.988</v>
          </cell>
        </row>
        <row r="11703">
          <cell r="J11703" t="str">
            <v>9789861911809</v>
          </cell>
          <cell r="K11703">
            <v>2008</v>
          </cell>
          <cell r="L11703" t="str">
            <v>198.52</v>
          </cell>
        </row>
        <row r="11704">
          <cell r="J11704" t="str">
            <v>9789861911588</v>
          </cell>
          <cell r="K11704">
            <v>2008</v>
          </cell>
          <cell r="L11704" t="str">
            <v>176.5</v>
          </cell>
        </row>
        <row r="11705">
          <cell r="J11705" t="str">
            <v>9789861911410</v>
          </cell>
          <cell r="K11705">
            <v>2008</v>
          </cell>
          <cell r="L11705" t="str">
            <v>178.8</v>
          </cell>
        </row>
        <row r="11706">
          <cell r="J11706" t="str">
            <v>9577103480</v>
          </cell>
          <cell r="K11706">
            <v>2008</v>
          </cell>
          <cell r="L11706" t="str">
            <v>427.16</v>
          </cell>
        </row>
        <row r="11707">
          <cell r="J11707" t="str">
            <v>9789577105073</v>
          </cell>
          <cell r="K11707">
            <v>2008</v>
          </cell>
          <cell r="L11707" t="str">
            <v>805.14</v>
          </cell>
        </row>
        <row r="11708">
          <cell r="J11708" t="str">
            <v>9789577104908</v>
          </cell>
          <cell r="K11708">
            <v>2008</v>
          </cell>
          <cell r="L11708" t="str">
            <v>803.164</v>
          </cell>
        </row>
        <row r="11709">
          <cell r="J11709" t="str">
            <v>9789577105011</v>
          </cell>
          <cell r="K11709">
            <v>2008</v>
          </cell>
          <cell r="L11709" t="str">
            <v>226.55</v>
          </cell>
        </row>
        <row r="11710">
          <cell r="J11710" t="str">
            <v>9789577105004</v>
          </cell>
          <cell r="K11710">
            <v>2008</v>
          </cell>
          <cell r="L11710" t="str">
            <v>221.45</v>
          </cell>
        </row>
        <row r="11711">
          <cell r="J11711" t="str">
            <v>9789577105059</v>
          </cell>
          <cell r="K11711">
            <v>2008</v>
          </cell>
          <cell r="L11711" t="str">
            <v>221.2</v>
          </cell>
        </row>
        <row r="11712">
          <cell r="J11712" t="str">
            <v>9789577105042</v>
          </cell>
          <cell r="K11712">
            <v>2008</v>
          </cell>
          <cell r="L11712" t="str">
            <v>221.34</v>
          </cell>
        </row>
        <row r="11713">
          <cell r="J11713" t="str">
            <v>9789577105035</v>
          </cell>
          <cell r="K11713">
            <v>2008</v>
          </cell>
          <cell r="L11713" t="str">
            <v>221.34</v>
          </cell>
        </row>
        <row r="11714">
          <cell r="J11714" t="str">
            <v>9789577105028</v>
          </cell>
          <cell r="K11714">
            <v>2008</v>
          </cell>
          <cell r="L11714" t="str">
            <v>220.1</v>
          </cell>
        </row>
        <row r="11715">
          <cell r="J11715" t="str">
            <v>9789868460188</v>
          </cell>
          <cell r="K11715">
            <v>2008</v>
          </cell>
          <cell r="L11715" t="str">
            <v>577.607</v>
          </cell>
        </row>
        <row r="11716">
          <cell r="J11716" t="str">
            <v>9789868460195</v>
          </cell>
          <cell r="K11716">
            <v>2008</v>
          </cell>
          <cell r="L11716" t="str">
            <v>577.607</v>
          </cell>
        </row>
        <row r="11717">
          <cell r="J11717" t="str">
            <v>9789868460102</v>
          </cell>
          <cell r="K11717">
            <v>2008</v>
          </cell>
          <cell r="L11717" t="str">
            <v>782.887</v>
          </cell>
        </row>
        <row r="11718">
          <cell r="J11718" t="str">
            <v>9789868460119</v>
          </cell>
          <cell r="K11718">
            <v>2008</v>
          </cell>
          <cell r="L11718" t="str">
            <v>571.6</v>
          </cell>
        </row>
        <row r="11719">
          <cell r="J11719" t="str">
            <v>9789868460126</v>
          </cell>
          <cell r="K11719">
            <v>2008</v>
          </cell>
          <cell r="L11719" t="str">
            <v>078</v>
          </cell>
        </row>
        <row r="11720">
          <cell r="J11720" t="str">
            <v>9789868460157</v>
          </cell>
          <cell r="K11720">
            <v>2008</v>
          </cell>
          <cell r="L11720" t="str">
            <v>078</v>
          </cell>
        </row>
        <row r="11721">
          <cell r="J11721" t="str">
            <v>9789868460171</v>
          </cell>
          <cell r="K11721">
            <v>2008</v>
          </cell>
          <cell r="L11721" t="str">
            <v>541.4507</v>
          </cell>
        </row>
        <row r="11722">
          <cell r="J11722" t="str">
            <v>9789868460133</v>
          </cell>
          <cell r="K11722">
            <v>2008</v>
          </cell>
          <cell r="L11722" t="str">
            <v>541.4507</v>
          </cell>
        </row>
        <row r="11723">
          <cell r="J11723" t="str">
            <v>9789868460164</v>
          </cell>
          <cell r="K11723">
            <v>2008</v>
          </cell>
          <cell r="L11723" t="str">
            <v>540.933</v>
          </cell>
        </row>
        <row r="11724">
          <cell r="J11724" t="str">
            <v>9789868460140</v>
          </cell>
          <cell r="K11724">
            <v>2008</v>
          </cell>
          <cell r="L11724" t="str">
            <v>544.7</v>
          </cell>
        </row>
        <row r="11725">
          <cell r="J11725" t="str">
            <v>9789570918038</v>
          </cell>
          <cell r="K11725">
            <v>2008</v>
          </cell>
          <cell r="L11725" t="str">
            <v>524.313</v>
          </cell>
        </row>
        <row r="11726">
          <cell r="J11726" t="str">
            <v>9789570918076</v>
          </cell>
          <cell r="K11726">
            <v>2008</v>
          </cell>
          <cell r="L11726" t="str">
            <v>524.31</v>
          </cell>
        </row>
        <row r="11727">
          <cell r="J11727" t="str">
            <v>9789868390850</v>
          </cell>
          <cell r="K11727">
            <v>2008</v>
          </cell>
          <cell r="L11727" t="str">
            <v>220.1</v>
          </cell>
        </row>
        <row r="11728">
          <cell r="J11728" t="str">
            <v>9789868390836</v>
          </cell>
          <cell r="K11728">
            <v>2008</v>
          </cell>
          <cell r="L11728" t="str">
            <v>226.65</v>
          </cell>
        </row>
        <row r="11729">
          <cell r="J11729" t="str">
            <v>9789868390812</v>
          </cell>
          <cell r="K11729">
            <v>2008</v>
          </cell>
          <cell r="L11729" t="str">
            <v>221.72</v>
          </cell>
        </row>
        <row r="11730">
          <cell r="J11730" t="str">
            <v>9789868390829</v>
          </cell>
          <cell r="K11730">
            <v>2008</v>
          </cell>
          <cell r="L11730" t="str">
            <v>221.721</v>
          </cell>
        </row>
        <row r="11731">
          <cell r="J11731" t="str">
            <v>9789868390843</v>
          </cell>
          <cell r="K11731">
            <v>2008</v>
          </cell>
          <cell r="L11731" t="str">
            <v>221.721</v>
          </cell>
        </row>
        <row r="11732">
          <cell r="J11732" t="str">
            <v>9789866679018</v>
          </cell>
          <cell r="K11732">
            <v>2008</v>
          </cell>
          <cell r="L11732" t="str">
            <v>802.7</v>
          </cell>
        </row>
        <row r="11733">
          <cell r="J11733" t="str">
            <v>9789866679032</v>
          </cell>
          <cell r="K11733">
            <v>2008</v>
          </cell>
          <cell r="L11733" t="str">
            <v>192.1</v>
          </cell>
        </row>
        <row r="11734">
          <cell r="J11734" t="str">
            <v>9789866679049</v>
          </cell>
          <cell r="K11734">
            <v>2008</v>
          </cell>
          <cell r="L11734" t="str">
            <v>192.1</v>
          </cell>
        </row>
        <row r="11735">
          <cell r="J11735" t="str">
            <v>9789866679087</v>
          </cell>
          <cell r="K11735">
            <v>2008</v>
          </cell>
          <cell r="L11735" t="str">
            <v>802.7</v>
          </cell>
        </row>
        <row r="11736">
          <cell r="J11736" t="str">
            <v>9789866679070</v>
          </cell>
          <cell r="K11736">
            <v>2008</v>
          </cell>
          <cell r="L11736" t="str">
            <v>802.2</v>
          </cell>
        </row>
        <row r="11737">
          <cell r="J11737" t="str">
            <v>9789866679094</v>
          </cell>
          <cell r="K11737">
            <v>2008</v>
          </cell>
          <cell r="L11737" t="str">
            <v>802.86</v>
          </cell>
        </row>
        <row r="11738">
          <cell r="J11738" t="str">
            <v>9789866754135</v>
          </cell>
          <cell r="K11738">
            <v>2008</v>
          </cell>
          <cell r="L11738" t="str">
            <v>494</v>
          </cell>
        </row>
        <row r="11739">
          <cell r="J11739" t="str">
            <v>9789866754104</v>
          </cell>
          <cell r="K11739">
            <v>2008</v>
          </cell>
          <cell r="L11739" t="str">
            <v>121.311</v>
          </cell>
        </row>
        <row r="11740">
          <cell r="J11740" t="str">
            <v>9789866754128</v>
          </cell>
          <cell r="K11740">
            <v>2008</v>
          </cell>
          <cell r="L11740" t="str">
            <v>121.887</v>
          </cell>
        </row>
        <row r="11741">
          <cell r="J11741" t="str">
            <v>9789866754111</v>
          </cell>
          <cell r="K11741">
            <v>2008</v>
          </cell>
          <cell r="L11741" t="str">
            <v>121.26</v>
          </cell>
        </row>
        <row r="11742">
          <cell r="J11742" t="str">
            <v>9789866754142</v>
          </cell>
          <cell r="K11742">
            <v>2008</v>
          </cell>
          <cell r="L11742" t="str">
            <v>447.181</v>
          </cell>
        </row>
        <row r="11743">
          <cell r="J11743" t="str">
            <v>9789866912313</v>
          </cell>
          <cell r="K11743">
            <v>2008</v>
          </cell>
          <cell r="L11743" t="str">
            <v>176.4</v>
          </cell>
        </row>
        <row r="11744">
          <cell r="J11744" t="str">
            <v>9789866912320</v>
          </cell>
          <cell r="K11744">
            <v>2008</v>
          </cell>
          <cell r="L11744" t="str">
            <v>177.2</v>
          </cell>
        </row>
        <row r="11745">
          <cell r="J11745" t="str">
            <v>9789866912337</v>
          </cell>
          <cell r="K11745">
            <v>2008</v>
          </cell>
          <cell r="L11745" t="str">
            <v>177.2</v>
          </cell>
        </row>
        <row r="11746">
          <cell r="J11746" t="str">
            <v>9789866912344</v>
          </cell>
          <cell r="K11746">
            <v>2008</v>
          </cell>
          <cell r="L11746" t="str">
            <v>177.2</v>
          </cell>
        </row>
        <row r="11747">
          <cell r="J11747" t="str">
            <v>9789866912351</v>
          </cell>
          <cell r="K11747">
            <v>2008</v>
          </cell>
          <cell r="L11747" t="str">
            <v>177.2</v>
          </cell>
        </row>
        <row r="11748">
          <cell r="J11748" t="str">
            <v>9789868387645</v>
          </cell>
          <cell r="K11748">
            <v>2008</v>
          </cell>
          <cell r="L11748" t="str">
            <v>177.2</v>
          </cell>
        </row>
        <row r="11749">
          <cell r="J11749" t="str">
            <v>9789866935251</v>
          </cell>
          <cell r="K11749">
            <v>2008</v>
          </cell>
          <cell r="L11749" t="str">
            <v>802.7</v>
          </cell>
        </row>
        <row r="11750">
          <cell r="J11750" t="str">
            <v>9789866935268</v>
          </cell>
          <cell r="K11750">
            <v>2008</v>
          </cell>
          <cell r="L11750" t="str">
            <v>802.7</v>
          </cell>
        </row>
        <row r="11751">
          <cell r="J11751" t="str">
            <v>9789866935275</v>
          </cell>
          <cell r="K11751">
            <v>2008</v>
          </cell>
          <cell r="L11751" t="str">
            <v>192.1</v>
          </cell>
        </row>
        <row r="11752">
          <cell r="J11752" t="str">
            <v>9789866935343</v>
          </cell>
          <cell r="K11752">
            <v>2008</v>
          </cell>
          <cell r="L11752" t="str">
            <v>544.37</v>
          </cell>
        </row>
        <row r="11753">
          <cell r="J11753" t="str">
            <v>9789866935374</v>
          </cell>
          <cell r="K11753">
            <v>2008</v>
          </cell>
          <cell r="L11753" t="str">
            <v>855</v>
          </cell>
        </row>
        <row r="11754">
          <cell r="J11754" t="str">
            <v>9789866935398</v>
          </cell>
          <cell r="K11754">
            <v>2008</v>
          </cell>
          <cell r="L11754" t="str">
            <v>802.7</v>
          </cell>
        </row>
        <row r="11755">
          <cell r="J11755" t="str">
            <v>9789866935404</v>
          </cell>
          <cell r="K11755">
            <v>2008</v>
          </cell>
          <cell r="L11755" t="str">
            <v>802.7</v>
          </cell>
        </row>
        <row r="11756">
          <cell r="J11756" t="str">
            <v>9789866935411</v>
          </cell>
          <cell r="K11756">
            <v>2008</v>
          </cell>
          <cell r="L11756" t="str">
            <v>191</v>
          </cell>
        </row>
        <row r="11757">
          <cell r="J11757" t="str">
            <v>9789866935459</v>
          </cell>
          <cell r="K11757">
            <v>2008</v>
          </cell>
          <cell r="L11757" t="str">
            <v>802.7</v>
          </cell>
        </row>
        <row r="11758">
          <cell r="J11758" t="str">
            <v>9789866935466</v>
          </cell>
          <cell r="K11758">
            <v>2008</v>
          </cell>
          <cell r="L11758" t="str">
            <v>177.2</v>
          </cell>
        </row>
        <row r="11759">
          <cell r="J11759" t="str">
            <v>9789866935480</v>
          </cell>
          <cell r="K11759">
            <v>2008</v>
          </cell>
          <cell r="L11759" t="str">
            <v>177.2</v>
          </cell>
        </row>
        <row r="11760">
          <cell r="J11760" t="str">
            <v>9789866935497</v>
          </cell>
          <cell r="K11760">
            <v>2008</v>
          </cell>
          <cell r="L11760" t="str">
            <v>225.87</v>
          </cell>
        </row>
        <row r="11761">
          <cell r="J11761" t="str">
            <v>9789866935473</v>
          </cell>
          <cell r="K11761">
            <v>2008</v>
          </cell>
          <cell r="L11761" t="str">
            <v>802.7</v>
          </cell>
        </row>
        <row r="11762">
          <cell r="J11762" t="str">
            <v>9789866935510</v>
          </cell>
          <cell r="K11762">
            <v>2008</v>
          </cell>
          <cell r="L11762" t="str">
            <v>177.2</v>
          </cell>
        </row>
        <row r="11763">
          <cell r="J11763" t="str">
            <v>9789866935527</v>
          </cell>
          <cell r="K11763">
            <v>2008</v>
          </cell>
          <cell r="L11763" t="str">
            <v>855</v>
          </cell>
        </row>
        <row r="11764">
          <cell r="J11764" t="str">
            <v>9789866935503</v>
          </cell>
          <cell r="K11764">
            <v>2008</v>
          </cell>
          <cell r="L11764" t="str">
            <v>802.7</v>
          </cell>
        </row>
        <row r="11765">
          <cell r="J11765" t="str">
            <v>9789866935282</v>
          </cell>
          <cell r="K11765">
            <v>2008</v>
          </cell>
          <cell r="L11765" t="str">
            <v>802.7</v>
          </cell>
        </row>
        <row r="11766">
          <cell r="J11766" t="str">
            <v>9866935299</v>
          </cell>
          <cell r="K11766">
            <v>2008</v>
          </cell>
          <cell r="L11766" t="str">
            <v>802.7</v>
          </cell>
        </row>
        <row r="11767">
          <cell r="J11767" t="str">
            <v>9789866935312</v>
          </cell>
          <cell r="K11767">
            <v>2008</v>
          </cell>
          <cell r="L11767" t="str">
            <v>802.7</v>
          </cell>
        </row>
        <row r="11768">
          <cell r="J11768" t="str">
            <v>9789866935305</v>
          </cell>
          <cell r="K11768">
            <v>2008</v>
          </cell>
          <cell r="L11768" t="str">
            <v>802.7</v>
          </cell>
        </row>
        <row r="11769">
          <cell r="J11769" t="str">
            <v>9789866935442</v>
          </cell>
          <cell r="K11769">
            <v>2008</v>
          </cell>
          <cell r="L11769" t="str">
            <v>802.7</v>
          </cell>
        </row>
        <row r="11770">
          <cell r="J11770" t="str">
            <v>9789866935367</v>
          </cell>
          <cell r="K11770">
            <v>2008</v>
          </cell>
          <cell r="L11770" t="str">
            <v>802.7</v>
          </cell>
        </row>
        <row r="11771">
          <cell r="J11771" t="str">
            <v>9789866935428</v>
          </cell>
          <cell r="K11771">
            <v>2008</v>
          </cell>
          <cell r="L11771" t="str">
            <v>802.7</v>
          </cell>
        </row>
        <row r="11772">
          <cell r="J11772" t="str">
            <v>9789866935435</v>
          </cell>
          <cell r="K11772">
            <v>2008</v>
          </cell>
          <cell r="L11772" t="str">
            <v>802.7</v>
          </cell>
        </row>
        <row r="11773">
          <cell r="J11773" t="str">
            <v>9789866935350</v>
          </cell>
          <cell r="K11773">
            <v>2008</v>
          </cell>
          <cell r="L11773" t="str">
            <v>802.7</v>
          </cell>
        </row>
        <row r="11774">
          <cell r="J11774" t="str">
            <v>9789866935329</v>
          </cell>
          <cell r="K11774">
            <v>2008</v>
          </cell>
          <cell r="L11774" t="str">
            <v>802.7</v>
          </cell>
        </row>
        <row r="11775">
          <cell r="J11775" t="str">
            <v>9789866935336</v>
          </cell>
          <cell r="K11775">
            <v>2008</v>
          </cell>
          <cell r="L11775" t="str">
            <v>802.7</v>
          </cell>
        </row>
        <row r="11776">
          <cell r="J11776" t="str">
            <v>9789866935381</v>
          </cell>
          <cell r="K11776">
            <v>2008</v>
          </cell>
          <cell r="L11776" t="str">
            <v>802.7</v>
          </cell>
        </row>
        <row r="11777">
          <cell r="J11777" t="str">
            <v>9789868412736</v>
          </cell>
          <cell r="K11777">
            <v>2008</v>
          </cell>
          <cell r="L11777" t="str">
            <v>484.67</v>
          </cell>
        </row>
        <row r="11778">
          <cell r="J11778" t="str">
            <v>9789868412729</v>
          </cell>
          <cell r="K11778">
            <v>2008</v>
          </cell>
          <cell r="L11778" t="str">
            <v>487.3</v>
          </cell>
        </row>
        <row r="11779">
          <cell r="J11779" t="str">
            <v>9789868301382</v>
          </cell>
          <cell r="K11779">
            <v>2008</v>
          </cell>
          <cell r="L11779" t="str">
            <v>563.5</v>
          </cell>
        </row>
        <row r="11780">
          <cell r="J11780" t="str">
            <v>9789868301399</v>
          </cell>
          <cell r="K11780">
            <v>2008</v>
          </cell>
          <cell r="L11780" t="str">
            <v>490.9954</v>
          </cell>
        </row>
        <row r="11781">
          <cell r="J11781" t="str">
            <v>9789868412798</v>
          </cell>
          <cell r="K11781">
            <v>2008</v>
          </cell>
          <cell r="L11781" t="str">
            <v>484.5</v>
          </cell>
        </row>
        <row r="11782">
          <cell r="J11782" t="str">
            <v>9868320674</v>
          </cell>
          <cell r="K11782">
            <v>2008</v>
          </cell>
          <cell r="L11782" t="str">
            <v>490.99371</v>
          </cell>
        </row>
        <row r="11783">
          <cell r="J11783" t="str">
            <v>9789868412750</v>
          </cell>
          <cell r="K11783">
            <v>2008</v>
          </cell>
          <cell r="L11783" t="str">
            <v>490.9953</v>
          </cell>
        </row>
        <row r="11784">
          <cell r="J11784" t="str">
            <v>9789868412767</v>
          </cell>
          <cell r="K11784">
            <v>2008</v>
          </cell>
          <cell r="L11784" t="str">
            <v>494</v>
          </cell>
        </row>
        <row r="11785">
          <cell r="J11785" t="str">
            <v>9789868301337</v>
          </cell>
          <cell r="K11785">
            <v>2008</v>
          </cell>
          <cell r="L11785" t="str">
            <v>484.6</v>
          </cell>
        </row>
        <row r="11786">
          <cell r="J11786" t="str">
            <v>9789868412781</v>
          </cell>
          <cell r="K11786">
            <v>2008</v>
          </cell>
          <cell r="L11786" t="str">
            <v>484.67</v>
          </cell>
        </row>
        <row r="11787">
          <cell r="J11787" t="str">
            <v>9789866935756</v>
          </cell>
          <cell r="K11787">
            <v>2008</v>
          </cell>
          <cell r="L11787" t="str">
            <v>177.3</v>
          </cell>
        </row>
        <row r="11788">
          <cell r="J11788" t="str">
            <v>9789868286573</v>
          </cell>
          <cell r="K11788">
            <v>2008</v>
          </cell>
          <cell r="L11788" t="str">
            <v>563</v>
          </cell>
        </row>
        <row r="11789">
          <cell r="J11789" t="str">
            <v>9789868286566</v>
          </cell>
          <cell r="K11789">
            <v>2008</v>
          </cell>
          <cell r="L11789" t="str">
            <v>563.53</v>
          </cell>
        </row>
        <row r="11790">
          <cell r="J11790" t="str">
            <v>9789868443815</v>
          </cell>
          <cell r="K11790">
            <v>2008</v>
          </cell>
          <cell r="L11790" t="str">
            <v>859.9</v>
          </cell>
        </row>
        <row r="11791">
          <cell r="J11791" t="str">
            <v>9789868443808</v>
          </cell>
          <cell r="K11791">
            <v>2008</v>
          </cell>
          <cell r="L11791" t="str">
            <v>859.9</v>
          </cell>
        </row>
        <row r="11792">
          <cell r="J11792" t="str">
            <v>9789868394698</v>
          </cell>
          <cell r="K11792">
            <v>2008</v>
          </cell>
          <cell r="L11792" t="str">
            <v>528.972</v>
          </cell>
        </row>
        <row r="11793">
          <cell r="J11793" t="str">
            <v>9789868394674</v>
          </cell>
          <cell r="K11793">
            <v>2008</v>
          </cell>
          <cell r="L11793" t="str">
            <v>528.972</v>
          </cell>
        </row>
        <row r="11794">
          <cell r="J11794" t="str">
            <v>9789868394636</v>
          </cell>
          <cell r="K11794">
            <v>2008</v>
          </cell>
          <cell r="L11794" t="str">
            <v>294.1</v>
          </cell>
        </row>
        <row r="11795">
          <cell r="J11795" t="str">
            <v>9789868394650</v>
          </cell>
          <cell r="K11795">
            <v>2008</v>
          </cell>
          <cell r="L11795" t="str">
            <v>295.7</v>
          </cell>
        </row>
        <row r="11796">
          <cell r="J11796" t="str">
            <v>9789868394643</v>
          </cell>
          <cell r="K11796">
            <v>2008</v>
          </cell>
          <cell r="L11796" t="str">
            <v>295.7</v>
          </cell>
        </row>
        <row r="11797">
          <cell r="J11797" t="str">
            <v>9789868394667</v>
          </cell>
          <cell r="K11797">
            <v>2008</v>
          </cell>
          <cell r="L11797" t="str">
            <v>295.7</v>
          </cell>
        </row>
        <row r="11798">
          <cell r="J11798" t="str">
            <v>9789868394629</v>
          </cell>
          <cell r="K11798">
            <v>2008</v>
          </cell>
          <cell r="L11798" t="str">
            <v>293.3</v>
          </cell>
        </row>
        <row r="11799">
          <cell r="J11799" t="str">
            <v>9789868394681</v>
          </cell>
          <cell r="K11799">
            <v>2008</v>
          </cell>
          <cell r="L11799" t="str">
            <v>528.972</v>
          </cell>
        </row>
        <row r="11800">
          <cell r="J11800" t="str">
            <v>9789868427617</v>
          </cell>
          <cell r="K11800">
            <v>2008</v>
          </cell>
          <cell r="L11800" t="str">
            <v>528.972</v>
          </cell>
        </row>
        <row r="11801">
          <cell r="J11801" t="str">
            <v>9789868427600</v>
          </cell>
          <cell r="K11801">
            <v>2008</v>
          </cell>
          <cell r="L11801" t="str">
            <v>528.972</v>
          </cell>
        </row>
        <row r="11802">
          <cell r="J11802" t="str">
            <v>9789571348001</v>
          </cell>
          <cell r="K11802">
            <v>2008</v>
          </cell>
          <cell r="L11802" t="str">
            <v>855</v>
          </cell>
        </row>
        <row r="11803">
          <cell r="J11803" t="str">
            <v>9789571349398</v>
          </cell>
          <cell r="K11803">
            <v>2008</v>
          </cell>
          <cell r="L11803" t="str">
            <v>215.5</v>
          </cell>
        </row>
        <row r="11804">
          <cell r="J11804" t="str">
            <v>9789571348841</v>
          </cell>
          <cell r="K11804">
            <v>2008</v>
          </cell>
          <cell r="L11804" t="str">
            <v>494.2</v>
          </cell>
        </row>
        <row r="11805">
          <cell r="J11805" t="str">
            <v>9789571348353</v>
          </cell>
          <cell r="K11805">
            <v>2008</v>
          </cell>
          <cell r="L11805" t="str">
            <v>855</v>
          </cell>
        </row>
        <row r="11806">
          <cell r="J11806" t="str">
            <v>9789571347868</v>
          </cell>
          <cell r="K11806">
            <v>2008</v>
          </cell>
          <cell r="L11806" t="str">
            <v>424.2</v>
          </cell>
        </row>
        <row r="11807">
          <cell r="J11807" t="str">
            <v>9789571348650</v>
          </cell>
          <cell r="K11807">
            <v>2008</v>
          </cell>
          <cell r="L11807" t="str">
            <v>494.35</v>
          </cell>
        </row>
        <row r="11808">
          <cell r="J11808" t="str">
            <v>9789571349565</v>
          </cell>
          <cell r="K11808">
            <v>2008</v>
          </cell>
          <cell r="L11808" t="str">
            <v>855</v>
          </cell>
        </row>
        <row r="11809">
          <cell r="J11809" t="str">
            <v>9789571348544</v>
          </cell>
          <cell r="K11809">
            <v>2008</v>
          </cell>
          <cell r="L11809" t="str">
            <v>782.187</v>
          </cell>
        </row>
        <row r="11810">
          <cell r="J11810" t="str">
            <v>9789571349213</v>
          </cell>
          <cell r="K11810">
            <v>2008</v>
          </cell>
          <cell r="L11810" t="str">
            <v>855</v>
          </cell>
        </row>
        <row r="11811">
          <cell r="J11811" t="str">
            <v>9789571349008</v>
          </cell>
          <cell r="K11811">
            <v>2008</v>
          </cell>
          <cell r="L11811" t="str">
            <v>524.35</v>
          </cell>
        </row>
        <row r="11812">
          <cell r="J11812" t="str">
            <v>9789571349015</v>
          </cell>
          <cell r="K11812">
            <v>2008</v>
          </cell>
          <cell r="L11812" t="str">
            <v>524.35</v>
          </cell>
        </row>
        <row r="11813">
          <cell r="J11813" t="str">
            <v>9789571349022</v>
          </cell>
          <cell r="K11813">
            <v>2008</v>
          </cell>
          <cell r="L11813" t="str">
            <v>524.35</v>
          </cell>
        </row>
        <row r="11814">
          <cell r="J11814" t="str">
            <v>9789571348896</v>
          </cell>
          <cell r="K11814">
            <v>2008</v>
          </cell>
          <cell r="L11814" t="str">
            <v>855</v>
          </cell>
        </row>
        <row r="11815">
          <cell r="J11815" t="str">
            <v>9789571348469</v>
          </cell>
          <cell r="K11815">
            <v>2008</v>
          </cell>
          <cell r="L11815" t="str">
            <v>671.0969</v>
          </cell>
        </row>
        <row r="11816">
          <cell r="J11816" t="str">
            <v>9789571347943</v>
          </cell>
          <cell r="K11816">
            <v>2008</v>
          </cell>
          <cell r="L11816" t="str">
            <v>294.1022</v>
          </cell>
        </row>
        <row r="11817">
          <cell r="J11817" t="str">
            <v>9789868291089</v>
          </cell>
          <cell r="K11817">
            <v>2008</v>
          </cell>
          <cell r="L11817" t="str">
            <v>855</v>
          </cell>
        </row>
        <row r="11818">
          <cell r="J11818" t="str">
            <v>9789571349770</v>
          </cell>
          <cell r="K11818">
            <v>2008</v>
          </cell>
          <cell r="L11818" t="str">
            <v>389.811</v>
          </cell>
        </row>
        <row r="11819">
          <cell r="J11819" t="str">
            <v>9789571349527</v>
          </cell>
          <cell r="K11819">
            <v>2008</v>
          </cell>
          <cell r="L11819" t="str">
            <v>191.9</v>
          </cell>
        </row>
        <row r="11820">
          <cell r="J11820" t="str">
            <v>9789867678836</v>
          </cell>
          <cell r="K11820">
            <v>2008</v>
          </cell>
          <cell r="L11820" t="str">
            <v>943.7</v>
          </cell>
        </row>
        <row r="11821">
          <cell r="J11821" t="str">
            <v>9789867678843</v>
          </cell>
          <cell r="K11821">
            <v>2008</v>
          </cell>
          <cell r="L11821" t="str">
            <v>943.7</v>
          </cell>
        </row>
        <row r="11822">
          <cell r="J11822" t="str">
            <v>9579192421</v>
          </cell>
          <cell r="K11822">
            <v>2008</v>
          </cell>
          <cell r="L11822" t="str">
            <v>943.5</v>
          </cell>
        </row>
        <row r="11823">
          <cell r="J11823" t="str">
            <v>9789867678829</v>
          </cell>
          <cell r="K11823">
            <v>2008</v>
          </cell>
          <cell r="L11823" t="str">
            <v>943.5</v>
          </cell>
        </row>
        <row r="11824">
          <cell r="J11824" t="str">
            <v>9579192316</v>
          </cell>
          <cell r="K11824">
            <v>2008</v>
          </cell>
          <cell r="L11824" t="str">
            <v>943.5</v>
          </cell>
        </row>
        <row r="11825">
          <cell r="J11825" t="str">
            <v>9570475277</v>
          </cell>
          <cell r="K11825">
            <v>2008</v>
          </cell>
          <cell r="L11825" t="str">
            <v>943.5</v>
          </cell>
        </row>
        <row r="11826">
          <cell r="J11826" t="str">
            <v>9789867678867</v>
          </cell>
          <cell r="K11826">
            <v>2008</v>
          </cell>
          <cell r="L11826" t="str">
            <v>943.7</v>
          </cell>
        </row>
        <row r="11827">
          <cell r="J11827" t="str">
            <v>9789867678874</v>
          </cell>
          <cell r="K11827">
            <v>2008</v>
          </cell>
          <cell r="L11827" t="str">
            <v>943.7</v>
          </cell>
        </row>
        <row r="11828">
          <cell r="J11828" t="str">
            <v>9789867480958</v>
          </cell>
          <cell r="K11828">
            <v>2008</v>
          </cell>
          <cell r="L11828" t="str">
            <v>782.21</v>
          </cell>
        </row>
        <row r="11829">
          <cell r="J11829" t="str">
            <v>9789867480989</v>
          </cell>
          <cell r="K11829">
            <v>2008</v>
          </cell>
          <cell r="L11829" t="str">
            <v>982.9</v>
          </cell>
        </row>
        <row r="11830">
          <cell r="J11830" t="str">
            <v>9789866651274</v>
          </cell>
          <cell r="K11830">
            <v>2008</v>
          </cell>
          <cell r="L11830" t="str">
            <v>953.1</v>
          </cell>
        </row>
        <row r="11831">
          <cell r="J11831" t="str">
            <v>9789866651045</v>
          </cell>
          <cell r="K11831">
            <v>2008</v>
          </cell>
          <cell r="L11831" t="str">
            <v>857.83</v>
          </cell>
        </row>
        <row r="11832">
          <cell r="J11832" t="str">
            <v>9868296366</v>
          </cell>
          <cell r="K11832">
            <v>2008</v>
          </cell>
          <cell r="L11832" t="str">
            <v>578.1642</v>
          </cell>
        </row>
        <row r="11833">
          <cell r="J11833" t="str">
            <v>9868296374</v>
          </cell>
          <cell r="K11833">
            <v>2008</v>
          </cell>
          <cell r="L11833" t="str">
            <v>573.09</v>
          </cell>
        </row>
        <row r="11834">
          <cell r="J11834" t="str">
            <v>9868296390</v>
          </cell>
          <cell r="K11834">
            <v>2008</v>
          </cell>
          <cell r="L11834" t="str">
            <v>574.107</v>
          </cell>
        </row>
        <row r="11835">
          <cell r="J11835" t="str">
            <v>9868296382</v>
          </cell>
          <cell r="K11835">
            <v>2008</v>
          </cell>
          <cell r="L11835" t="str">
            <v>574.3707</v>
          </cell>
        </row>
        <row r="11836">
          <cell r="J11836" t="str">
            <v>9789867416889</v>
          </cell>
          <cell r="K11836">
            <v>2008</v>
          </cell>
          <cell r="L11836" t="str">
            <v>078</v>
          </cell>
        </row>
        <row r="11837">
          <cell r="J11837" t="str">
            <v>9789868284463</v>
          </cell>
          <cell r="K11837">
            <v>2008</v>
          </cell>
          <cell r="L11837" t="str">
            <v>177.2</v>
          </cell>
        </row>
        <row r="11838">
          <cell r="J11838" t="str">
            <v>9789868284487</v>
          </cell>
          <cell r="K11838">
            <v>2008</v>
          </cell>
          <cell r="L11838" t="str">
            <v>177.2</v>
          </cell>
        </row>
        <row r="11839">
          <cell r="J11839" t="str">
            <v>9789868476905</v>
          </cell>
          <cell r="K11839">
            <v>2008</v>
          </cell>
          <cell r="L11839" t="str">
            <v>563.7</v>
          </cell>
        </row>
        <row r="11840">
          <cell r="J11840" t="str">
            <v>9789868284494</v>
          </cell>
          <cell r="K11840">
            <v>2008</v>
          </cell>
          <cell r="L11840" t="str">
            <v>292.9</v>
          </cell>
        </row>
        <row r="11841">
          <cell r="J11841" t="str">
            <v>9789868476912</v>
          </cell>
          <cell r="K11841">
            <v>2008</v>
          </cell>
          <cell r="L11841" t="str">
            <v>783.3886</v>
          </cell>
        </row>
        <row r="11842">
          <cell r="J11842" t="str">
            <v>9789868317345</v>
          </cell>
          <cell r="K11842">
            <v>2008</v>
          </cell>
          <cell r="L11842" t="str">
            <v>855</v>
          </cell>
        </row>
        <row r="11843">
          <cell r="J11843" t="str">
            <v>9789868380738</v>
          </cell>
          <cell r="K11843">
            <v>2008</v>
          </cell>
          <cell r="L11843" t="str">
            <v>857.58</v>
          </cell>
        </row>
        <row r="11844">
          <cell r="J11844" t="str">
            <v>9789868380745</v>
          </cell>
          <cell r="K11844">
            <v>2008</v>
          </cell>
          <cell r="L11844" t="str">
            <v>431.48</v>
          </cell>
        </row>
        <row r="11845">
          <cell r="J11845" t="str">
            <v>9789868377738</v>
          </cell>
          <cell r="K11845">
            <v>2008</v>
          </cell>
          <cell r="L11845" t="str">
            <v>850</v>
          </cell>
        </row>
        <row r="11846">
          <cell r="J11846" t="str">
            <v>9789866970276</v>
          </cell>
          <cell r="K11846">
            <v>2008</v>
          </cell>
          <cell r="L11846" t="str">
            <v>557.8026</v>
          </cell>
        </row>
        <row r="11847">
          <cell r="J11847" t="str">
            <v>9789866970283</v>
          </cell>
          <cell r="K11847">
            <v>2008</v>
          </cell>
          <cell r="L11847" t="str">
            <v>733.6</v>
          </cell>
        </row>
        <row r="11848">
          <cell r="J11848" t="str">
            <v>9789866970597</v>
          </cell>
          <cell r="K11848">
            <v>2008</v>
          </cell>
          <cell r="L11848" t="str">
            <v>992.6233</v>
          </cell>
        </row>
        <row r="11849">
          <cell r="J11849" t="str">
            <v>9789866970269</v>
          </cell>
          <cell r="K11849">
            <v>2008</v>
          </cell>
          <cell r="L11849" t="str">
            <v>733.9</v>
          </cell>
        </row>
        <row r="11850">
          <cell r="J11850" t="str">
            <v>9789572986646</v>
          </cell>
          <cell r="K11850">
            <v>2008</v>
          </cell>
          <cell r="L11850" t="str">
            <v>733.6</v>
          </cell>
        </row>
        <row r="11851">
          <cell r="J11851" t="str">
            <v>9789575658090</v>
          </cell>
          <cell r="K11851">
            <v>2008</v>
          </cell>
          <cell r="L11851" t="str">
            <v>427.1</v>
          </cell>
        </row>
        <row r="11852">
          <cell r="J11852" t="str">
            <v>9789575658120</v>
          </cell>
          <cell r="K11852">
            <v>2008</v>
          </cell>
          <cell r="L11852" t="str">
            <v>427.1</v>
          </cell>
        </row>
        <row r="11853">
          <cell r="J11853" t="str">
            <v>9789575658243</v>
          </cell>
          <cell r="K11853">
            <v>2008</v>
          </cell>
          <cell r="L11853" t="str">
            <v>427.1</v>
          </cell>
        </row>
        <row r="11854">
          <cell r="J11854" t="str">
            <v>9789575658250</v>
          </cell>
          <cell r="K11854">
            <v>2008</v>
          </cell>
          <cell r="L11854" t="str">
            <v>427.1</v>
          </cell>
        </row>
        <row r="11855">
          <cell r="J11855" t="str">
            <v>9789575658267</v>
          </cell>
          <cell r="K11855">
            <v>2008</v>
          </cell>
          <cell r="L11855" t="str">
            <v>422.5</v>
          </cell>
        </row>
        <row r="11856">
          <cell r="J11856" t="str">
            <v>9789575658069</v>
          </cell>
          <cell r="K11856">
            <v>2008</v>
          </cell>
          <cell r="L11856" t="str">
            <v>427.31</v>
          </cell>
        </row>
        <row r="11857">
          <cell r="J11857" t="str">
            <v>9789862011331</v>
          </cell>
          <cell r="K11857">
            <v>2008</v>
          </cell>
          <cell r="L11857" t="str">
            <v>990</v>
          </cell>
        </row>
        <row r="11858">
          <cell r="J11858" t="str">
            <v>9789861940571</v>
          </cell>
          <cell r="K11858">
            <v>2008</v>
          </cell>
          <cell r="L11858" t="str">
            <v>411.3</v>
          </cell>
        </row>
        <row r="11859">
          <cell r="J11859" t="str">
            <v>9789861940731</v>
          </cell>
          <cell r="K11859">
            <v>2008</v>
          </cell>
          <cell r="L11859" t="str">
            <v>397</v>
          </cell>
        </row>
        <row r="11860">
          <cell r="J11860" t="str">
            <v>9789861940700</v>
          </cell>
          <cell r="K11860">
            <v>2008</v>
          </cell>
          <cell r="L11860" t="str">
            <v>419.83</v>
          </cell>
        </row>
        <row r="11861">
          <cell r="J11861" t="str">
            <v>9789861940564</v>
          </cell>
          <cell r="K11861">
            <v>2008</v>
          </cell>
          <cell r="L11861" t="str">
            <v>419.7</v>
          </cell>
        </row>
        <row r="11862">
          <cell r="J11862" t="str">
            <v>9789861940762</v>
          </cell>
          <cell r="K11862">
            <v>2008</v>
          </cell>
          <cell r="L11862" t="str">
            <v>397.1</v>
          </cell>
        </row>
        <row r="11863">
          <cell r="J11863" t="str">
            <v>9789861940779</v>
          </cell>
          <cell r="K11863">
            <v>2008</v>
          </cell>
          <cell r="L11863" t="str">
            <v>419.61619</v>
          </cell>
        </row>
        <row r="11864">
          <cell r="J11864" t="str">
            <v>9789861940809</v>
          </cell>
          <cell r="K11864">
            <v>2008</v>
          </cell>
          <cell r="L11864" t="str">
            <v>419.8</v>
          </cell>
        </row>
        <row r="11865">
          <cell r="J11865" t="str">
            <v>9789861940687</v>
          </cell>
          <cell r="K11865">
            <v>2008</v>
          </cell>
          <cell r="L11865" t="str">
            <v>419.2</v>
          </cell>
        </row>
        <row r="11866">
          <cell r="J11866" t="str">
            <v>9789866860416</v>
          </cell>
          <cell r="K11866">
            <v>2008</v>
          </cell>
          <cell r="L11866" t="str">
            <v>416.69</v>
          </cell>
        </row>
        <row r="11867">
          <cell r="J11867" t="str">
            <v>9789866860362</v>
          </cell>
          <cell r="K11867">
            <v>2008</v>
          </cell>
          <cell r="L11867" t="str">
            <v>528.9</v>
          </cell>
        </row>
        <row r="11868">
          <cell r="J11868" t="str">
            <v>9789866860287</v>
          </cell>
          <cell r="K11868">
            <v>2008</v>
          </cell>
          <cell r="L11868" t="str">
            <v>990.14</v>
          </cell>
        </row>
        <row r="11869">
          <cell r="J11869" t="str">
            <v>9789866860249</v>
          </cell>
          <cell r="K11869">
            <v>2008</v>
          </cell>
          <cell r="L11869" t="str">
            <v>427.4</v>
          </cell>
        </row>
        <row r="11870">
          <cell r="J11870" t="str">
            <v>9789866860232</v>
          </cell>
          <cell r="K11870">
            <v>2008</v>
          </cell>
          <cell r="L11870" t="str">
            <v>178.3</v>
          </cell>
        </row>
        <row r="11871">
          <cell r="J11871" t="str">
            <v>9789866860423</v>
          </cell>
          <cell r="K11871">
            <v>2008</v>
          </cell>
          <cell r="L11871" t="str">
            <v>192.1</v>
          </cell>
        </row>
        <row r="11872">
          <cell r="J11872" t="str">
            <v>9789866860201</v>
          </cell>
          <cell r="K11872">
            <v>2008</v>
          </cell>
          <cell r="L11872" t="str">
            <v>991.1</v>
          </cell>
        </row>
        <row r="11873">
          <cell r="J11873" t="str">
            <v>9789861920399</v>
          </cell>
          <cell r="K11873">
            <v>2008</v>
          </cell>
          <cell r="L11873" t="str">
            <v>544.85</v>
          </cell>
        </row>
        <row r="11874">
          <cell r="J11874" t="str">
            <v>9789861920214</v>
          </cell>
          <cell r="K11874">
            <v>2008</v>
          </cell>
          <cell r="L11874" t="str">
            <v>735.09</v>
          </cell>
        </row>
        <row r="11875">
          <cell r="J11875" t="str">
            <v>9789861920245</v>
          </cell>
          <cell r="K11875">
            <v>2008</v>
          </cell>
          <cell r="L11875" t="str">
            <v>744.09</v>
          </cell>
        </row>
        <row r="11876">
          <cell r="J11876" t="str">
            <v>9789861920306</v>
          </cell>
          <cell r="K11876">
            <v>2008</v>
          </cell>
          <cell r="L11876" t="str">
            <v>746.29</v>
          </cell>
        </row>
        <row r="11877">
          <cell r="J11877" t="str">
            <v>9789861920320</v>
          </cell>
          <cell r="K11877">
            <v>2008</v>
          </cell>
          <cell r="L11877" t="str">
            <v>757.29</v>
          </cell>
        </row>
        <row r="11878">
          <cell r="J11878" t="str">
            <v>9789861920351</v>
          </cell>
          <cell r="K11878">
            <v>2008</v>
          </cell>
          <cell r="L11878" t="str">
            <v>767.39</v>
          </cell>
        </row>
        <row r="11879">
          <cell r="J11879" t="str">
            <v>9789861920368</v>
          </cell>
          <cell r="K11879">
            <v>2008</v>
          </cell>
          <cell r="L11879" t="str">
            <v>771.789</v>
          </cell>
        </row>
        <row r="11880">
          <cell r="J11880" t="str">
            <v>9789861920405</v>
          </cell>
          <cell r="K11880">
            <v>2008</v>
          </cell>
          <cell r="L11880" t="str">
            <v>746.19</v>
          </cell>
        </row>
        <row r="11881">
          <cell r="J11881" t="str">
            <v>9789861920269</v>
          </cell>
          <cell r="K11881">
            <v>2008</v>
          </cell>
          <cell r="L11881" t="str">
            <v>855</v>
          </cell>
        </row>
        <row r="11882">
          <cell r="J11882" t="str">
            <v>9789861920313</v>
          </cell>
          <cell r="K11882">
            <v>2008</v>
          </cell>
          <cell r="L11882" t="str">
            <v>741.89</v>
          </cell>
        </row>
        <row r="11883">
          <cell r="J11883" t="str">
            <v>9789861920283</v>
          </cell>
          <cell r="K11883">
            <v>2008</v>
          </cell>
          <cell r="L11883" t="str">
            <v>731.9</v>
          </cell>
        </row>
        <row r="11884">
          <cell r="J11884" t="str">
            <v>9789861920375</v>
          </cell>
          <cell r="K11884">
            <v>2008</v>
          </cell>
          <cell r="L11884" t="str">
            <v>748.9</v>
          </cell>
        </row>
        <row r="11885">
          <cell r="J11885" t="str">
            <v>9789861920429</v>
          </cell>
          <cell r="K11885">
            <v>2008</v>
          </cell>
          <cell r="L11885" t="str">
            <v>743.9</v>
          </cell>
        </row>
        <row r="11886">
          <cell r="J11886" t="str">
            <v>9789861920443</v>
          </cell>
          <cell r="K11886">
            <v>2008</v>
          </cell>
          <cell r="L11886" t="str">
            <v>719</v>
          </cell>
        </row>
        <row r="11887">
          <cell r="J11887" t="str">
            <v>9789861920238</v>
          </cell>
          <cell r="K11887">
            <v>2008</v>
          </cell>
          <cell r="L11887" t="str">
            <v>855</v>
          </cell>
        </row>
        <row r="11888">
          <cell r="J11888" t="str">
            <v>9789868430747</v>
          </cell>
          <cell r="K11888">
            <v>2008</v>
          </cell>
          <cell r="L11888" t="str">
            <v>836</v>
          </cell>
        </row>
        <row r="11889">
          <cell r="J11889" t="str">
            <v>9789868430754</v>
          </cell>
          <cell r="K11889">
            <v>2008</v>
          </cell>
          <cell r="L11889" t="str">
            <v>845.16</v>
          </cell>
        </row>
        <row r="11890">
          <cell r="J11890" t="str">
            <v>9789868430730</v>
          </cell>
          <cell r="K11890">
            <v>2008</v>
          </cell>
          <cell r="L11890" t="str">
            <v>820.908</v>
          </cell>
        </row>
        <row r="11891">
          <cell r="J11891" t="str">
            <v>9789868430723</v>
          </cell>
          <cell r="K11891">
            <v>2008</v>
          </cell>
          <cell r="L11891" t="str">
            <v>855</v>
          </cell>
        </row>
        <row r="11892">
          <cell r="J11892" t="str">
            <v>9789868430778</v>
          </cell>
          <cell r="K11892">
            <v>2008</v>
          </cell>
          <cell r="L11892" t="str">
            <v>186</v>
          </cell>
        </row>
        <row r="11893">
          <cell r="J11893" t="str">
            <v>9789868430761</v>
          </cell>
          <cell r="K11893">
            <v>2008</v>
          </cell>
          <cell r="L11893" t="str">
            <v>551</v>
          </cell>
        </row>
        <row r="11894">
          <cell r="J11894" t="str">
            <v>9789868430709</v>
          </cell>
          <cell r="K11894">
            <v>2008</v>
          </cell>
          <cell r="L11894" t="str">
            <v>563</v>
          </cell>
        </row>
        <row r="11895">
          <cell r="J11895" t="str">
            <v>9789868343344</v>
          </cell>
          <cell r="K11895">
            <v>2008</v>
          </cell>
          <cell r="L11895" t="str">
            <v>855</v>
          </cell>
        </row>
        <row r="11896">
          <cell r="J11896" t="str">
            <v>9789868343351</v>
          </cell>
          <cell r="K11896">
            <v>2008</v>
          </cell>
          <cell r="L11896" t="str">
            <v>528.2</v>
          </cell>
        </row>
        <row r="11897">
          <cell r="J11897" t="str">
            <v>9789868343368</v>
          </cell>
          <cell r="K11897">
            <v>2008</v>
          </cell>
          <cell r="L11897" t="str">
            <v>855</v>
          </cell>
        </row>
        <row r="11898">
          <cell r="J11898" t="str">
            <v>9789868343382</v>
          </cell>
          <cell r="K11898">
            <v>2008</v>
          </cell>
          <cell r="L11898" t="str">
            <v>851.486</v>
          </cell>
        </row>
        <row r="11899">
          <cell r="J11899" t="str">
            <v>9789868343337</v>
          </cell>
          <cell r="K11899">
            <v>2008</v>
          </cell>
          <cell r="L11899" t="str">
            <v>855</v>
          </cell>
        </row>
        <row r="11900">
          <cell r="J11900" t="str">
            <v>9789868237551</v>
          </cell>
          <cell r="K11900">
            <v>2008</v>
          </cell>
          <cell r="L11900" t="str">
            <v>415.97</v>
          </cell>
        </row>
        <row r="11901">
          <cell r="J11901" t="str">
            <v>9789867380180</v>
          </cell>
          <cell r="K11901">
            <v>2008</v>
          </cell>
          <cell r="L11901" t="str">
            <v>805.18</v>
          </cell>
        </row>
        <row r="11902">
          <cell r="J11902" t="str">
            <v>9789867380333</v>
          </cell>
          <cell r="K11902">
            <v>2008</v>
          </cell>
          <cell r="L11902" t="str">
            <v>805.18</v>
          </cell>
        </row>
        <row r="11903">
          <cell r="J11903" t="str">
            <v>9789867380340</v>
          </cell>
          <cell r="K11903">
            <v>2008</v>
          </cell>
          <cell r="L11903" t="str">
            <v>805.18</v>
          </cell>
        </row>
        <row r="11904">
          <cell r="J11904" t="str">
            <v>9789867380357</v>
          </cell>
          <cell r="K11904">
            <v>2008</v>
          </cell>
          <cell r="L11904" t="str">
            <v>805.18</v>
          </cell>
        </row>
        <row r="11905">
          <cell r="J11905" t="str">
            <v>9789867380364</v>
          </cell>
          <cell r="K11905">
            <v>2008</v>
          </cell>
          <cell r="L11905" t="str">
            <v>805.18</v>
          </cell>
        </row>
        <row r="11906">
          <cell r="J11906" t="str">
            <v>9789867380371</v>
          </cell>
          <cell r="K11906">
            <v>2008</v>
          </cell>
          <cell r="L11906" t="str">
            <v>805.18</v>
          </cell>
        </row>
        <row r="11907">
          <cell r="J11907" t="str">
            <v>9789867380388</v>
          </cell>
          <cell r="K11907">
            <v>2008</v>
          </cell>
          <cell r="L11907" t="str">
            <v>805.18</v>
          </cell>
        </row>
        <row r="11908">
          <cell r="J11908" t="str">
            <v>9789867380395</v>
          </cell>
          <cell r="K11908">
            <v>2008</v>
          </cell>
          <cell r="L11908" t="str">
            <v>805.18</v>
          </cell>
        </row>
        <row r="11909">
          <cell r="J11909" t="str">
            <v>9789867380401</v>
          </cell>
          <cell r="K11909">
            <v>2008</v>
          </cell>
          <cell r="L11909" t="str">
            <v>805.18</v>
          </cell>
        </row>
        <row r="11910">
          <cell r="J11910" t="str">
            <v>9789867380418</v>
          </cell>
          <cell r="K11910">
            <v>2008</v>
          </cell>
          <cell r="L11910" t="str">
            <v>805.18</v>
          </cell>
        </row>
        <row r="11911">
          <cell r="J11911" t="str">
            <v>9789867838568</v>
          </cell>
          <cell r="K11911">
            <v>2008</v>
          </cell>
          <cell r="L11911" t="str">
            <v>448.0933</v>
          </cell>
        </row>
        <row r="11912">
          <cell r="J11912" t="str">
            <v>9789867838629</v>
          </cell>
          <cell r="K11912">
            <v>2008</v>
          </cell>
          <cell r="L11912" t="str">
            <v>553.712</v>
          </cell>
        </row>
        <row r="11913">
          <cell r="J11913" t="str">
            <v>9789867838599</v>
          </cell>
          <cell r="K11913">
            <v>2008</v>
          </cell>
          <cell r="L11913" t="str">
            <v>448.09</v>
          </cell>
        </row>
        <row r="11914">
          <cell r="J11914" t="str">
            <v>9789867838544</v>
          </cell>
          <cell r="K11914">
            <v>2008</v>
          </cell>
          <cell r="L11914" t="str">
            <v>552.24</v>
          </cell>
        </row>
        <row r="11915">
          <cell r="J11915" t="str">
            <v>9789867838612</v>
          </cell>
          <cell r="K11915">
            <v>2008</v>
          </cell>
          <cell r="L11915" t="str">
            <v>552.33</v>
          </cell>
        </row>
        <row r="11916">
          <cell r="J11916" t="str">
            <v>9789867838537</v>
          </cell>
          <cell r="K11916">
            <v>2008</v>
          </cell>
          <cell r="L11916" t="str">
            <v>552.337</v>
          </cell>
        </row>
        <row r="11917">
          <cell r="J11917" t="str">
            <v>9789867838605</v>
          </cell>
          <cell r="K11917">
            <v>2008</v>
          </cell>
          <cell r="L11917" t="str">
            <v>550.2308</v>
          </cell>
        </row>
        <row r="11918">
          <cell r="J11918" t="str">
            <v>9789867838551</v>
          </cell>
          <cell r="K11918">
            <v>2008</v>
          </cell>
          <cell r="L11918" t="str">
            <v>457.01</v>
          </cell>
        </row>
        <row r="11919">
          <cell r="J11919" t="str">
            <v>9789868189560_1</v>
          </cell>
          <cell r="K11919">
            <v>2008</v>
          </cell>
          <cell r="L11919" t="str">
            <v>028.07</v>
          </cell>
        </row>
        <row r="11920">
          <cell r="J11920" t="str">
            <v>9789868189560_2</v>
          </cell>
          <cell r="K11920">
            <v>2008</v>
          </cell>
          <cell r="L11920" t="str">
            <v>028.07</v>
          </cell>
        </row>
        <row r="11921">
          <cell r="J11921" t="str">
            <v>9789577986542</v>
          </cell>
          <cell r="K11921">
            <v>2008</v>
          </cell>
          <cell r="L11921" t="str">
            <v>310</v>
          </cell>
        </row>
        <row r="11922">
          <cell r="J11922" t="str">
            <v>9789577986788</v>
          </cell>
          <cell r="K11922">
            <v>2008</v>
          </cell>
          <cell r="L11922" t="str">
            <v>322</v>
          </cell>
        </row>
        <row r="11923">
          <cell r="J11923" t="str">
            <v>9789577986627</v>
          </cell>
          <cell r="K11923">
            <v>2008</v>
          </cell>
          <cell r="L11923" t="str">
            <v>805.1022</v>
          </cell>
        </row>
        <row r="11924">
          <cell r="J11924" t="str">
            <v>9789577984753</v>
          </cell>
          <cell r="K11924">
            <v>2008</v>
          </cell>
          <cell r="L11924" t="str">
            <v>805.1022</v>
          </cell>
        </row>
        <row r="11925">
          <cell r="J11925" t="str">
            <v>9789577984746</v>
          </cell>
          <cell r="K11925">
            <v>2008</v>
          </cell>
          <cell r="L11925" t="str">
            <v>575.81022</v>
          </cell>
        </row>
        <row r="11926">
          <cell r="J11926" t="str">
            <v>9789577986078</v>
          </cell>
          <cell r="K11926">
            <v>2008</v>
          </cell>
          <cell r="L11926" t="str">
            <v>575.86</v>
          </cell>
        </row>
        <row r="11927">
          <cell r="J11927" t="str">
            <v>9789577986221</v>
          </cell>
          <cell r="K11927">
            <v>2008</v>
          </cell>
          <cell r="L11927" t="str">
            <v>575.8</v>
          </cell>
        </row>
        <row r="11928">
          <cell r="J11928" t="str">
            <v>9789577986108</v>
          </cell>
          <cell r="K11928">
            <v>2008</v>
          </cell>
          <cell r="L11928" t="str">
            <v>575.8</v>
          </cell>
        </row>
        <row r="11929">
          <cell r="J11929" t="str">
            <v>9789577986092</v>
          </cell>
          <cell r="K11929">
            <v>2008</v>
          </cell>
          <cell r="L11929" t="str">
            <v>575.86022</v>
          </cell>
        </row>
        <row r="11930">
          <cell r="J11930" t="str">
            <v>9789577986702</v>
          </cell>
          <cell r="K11930">
            <v>2008</v>
          </cell>
          <cell r="L11930" t="str">
            <v>588.022</v>
          </cell>
        </row>
        <row r="11931">
          <cell r="J11931" t="str">
            <v>9789577986054</v>
          </cell>
          <cell r="K11931">
            <v>2008</v>
          </cell>
          <cell r="L11931" t="str">
            <v>557.13</v>
          </cell>
        </row>
        <row r="11932">
          <cell r="J11932" t="str">
            <v>9789577986528</v>
          </cell>
          <cell r="K11932">
            <v>2008</v>
          </cell>
          <cell r="L11932" t="str">
            <v>660.22</v>
          </cell>
        </row>
        <row r="11933">
          <cell r="J11933" t="str">
            <v>9789577986535</v>
          </cell>
          <cell r="K11933">
            <v>2008</v>
          </cell>
          <cell r="L11933" t="str">
            <v>612.2</v>
          </cell>
        </row>
        <row r="11934">
          <cell r="J11934" t="str">
            <v>9789577986580</v>
          </cell>
          <cell r="K11934">
            <v>2008</v>
          </cell>
          <cell r="L11934" t="str">
            <v>330</v>
          </cell>
        </row>
        <row r="11935">
          <cell r="J11935" t="str">
            <v>9789577986573</v>
          </cell>
          <cell r="K11935">
            <v>2008</v>
          </cell>
          <cell r="L11935" t="str">
            <v>340.34</v>
          </cell>
        </row>
        <row r="11936">
          <cell r="J11936" t="str">
            <v>9789577985552</v>
          </cell>
          <cell r="K11936">
            <v>2008</v>
          </cell>
          <cell r="L11936" t="str">
            <v>548.5</v>
          </cell>
        </row>
        <row r="11937">
          <cell r="J11937" t="str">
            <v>9789577981714</v>
          </cell>
          <cell r="K11937">
            <v>2008</v>
          </cell>
          <cell r="L11937" t="str">
            <v>322</v>
          </cell>
        </row>
        <row r="11938">
          <cell r="J11938" t="str">
            <v>9789577981349</v>
          </cell>
          <cell r="K11938">
            <v>2008</v>
          </cell>
          <cell r="L11938" t="str">
            <v>322</v>
          </cell>
        </row>
        <row r="11939">
          <cell r="J11939" t="str">
            <v>9789577982230</v>
          </cell>
          <cell r="K11939">
            <v>2008</v>
          </cell>
          <cell r="L11939" t="str">
            <v>322</v>
          </cell>
        </row>
        <row r="11940">
          <cell r="J11940" t="str">
            <v>9789577986122</v>
          </cell>
          <cell r="K11940">
            <v>2008</v>
          </cell>
          <cell r="L11940" t="str">
            <v>802</v>
          </cell>
        </row>
        <row r="11941">
          <cell r="J11941" t="str">
            <v>9789577986146</v>
          </cell>
          <cell r="K11941">
            <v>2008</v>
          </cell>
          <cell r="L11941" t="str">
            <v>322</v>
          </cell>
        </row>
        <row r="11942">
          <cell r="J11942" t="str">
            <v>9789577986115</v>
          </cell>
          <cell r="K11942">
            <v>2008</v>
          </cell>
          <cell r="L11942" t="str">
            <v>805</v>
          </cell>
        </row>
        <row r="11943">
          <cell r="J11943" t="str">
            <v>9789577986061</v>
          </cell>
          <cell r="K11943">
            <v>2008</v>
          </cell>
          <cell r="L11943" t="str">
            <v>575.83022</v>
          </cell>
        </row>
        <row r="11944">
          <cell r="J11944" t="str">
            <v>9789577986184</v>
          </cell>
          <cell r="K11944">
            <v>2008</v>
          </cell>
          <cell r="L11944" t="str">
            <v>322</v>
          </cell>
        </row>
        <row r="11945">
          <cell r="J11945" t="str">
            <v>9789577986139</v>
          </cell>
          <cell r="K11945">
            <v>2008</v>
          </cell>
          <cell r="L11945" t="str">
            <v>322</v>
          </cell>
        </row>
        <row r="11946">
          <cell r="J11946" t="str">
            <v>9789577986207</v>
          </cell>
          <cell r="K11946">
            <v>2008</v>
          </cell>
          <cell r="L11946" t="str">
            <v>575.8</v>
          </cell>
        </row>
        <row r="11947">
          <cell r="J11947" t="str">
            <v>9789577986269</v>
          </cell>
          <cell r="K11947">
            <v>2008</v>
          </cell>
          <cell r="L11947" t="str">
            <v>588</v>
          </cell>
        </row>
        <row r="11948">
          <cell r="J11948" t="str">
            <v>9789577986085</v>
          </cell>
          <cell r="K11948">
            <v>2008</v>
          </cell>
          <cell r="L11948" t="str">
            <v>575.8</v>
          </cell>
        </row>
        <row r="11949">
          <cell r="J11949" t="str">
            <v>9789577986191</v>
          </cell>
          <cell r="K11949">
            <v>2008</v>
          </cell>
          <cell r="L11949" t="str">
            <v>575.8</v>
          </cell>
        </row>
        <row r="11950">
          <cell r="J11950" t="str">
            <v>9789577986047</v>
          </cell>
          <cell r="K11950">
            <v>2008</v>
          </cell>
          <cell r="L11950" t="str">
            <v>557.13</v>
          </cell>
        </row>
        <row r="11951">
          <cell r="J11951" t="str">
            <v>9789577983589</v>
          </cell>
          <cell r="K11951">
            <v>2008</v>
          </cell>
          <cell r="L11951" t="str">
            <v>179.3</v>
          </cell>
        </row>
        <row r="11952">
          <cell r="J11952" t="str">
            <v>9789577984739</v>
          </cell>
          <cell r="K11952">
            <v>2008</v>
          </cell>
          <cell r="L11952" t="str">
            <v>805.1022</v>
          </cell>
        </row>
        <row r="11953">
          <cell r="J11953" t="str">
            <v>9789867377364</v>
          </cell>
          <cell r="K11953">
            <v>2008</v>
          </cell>
          <cell r="L11953" t="str">
            <v>557.61</v>
          </cell>
        </row>
        <row r="11954">
          <cell r="J11954" t="str">
            <v>9789867377357</v>
          </cell>
          <cell r="K11954">
            <v>2008</v>
          </cell>
          <cell r="L11954" t="str">
            <v>494.022</v>
          </cell>
        </row>
        <row r="11955">
          <cell r="J11955" t="str">
            <v>9789867377302</v>
          </cell>
          <cell r="K11955">
            <v>2008</v>
          </cell>
          <cell r="L11955" t="str">
            <v>802.8</v>
          </cell>
        </row>
        <row r="11956">
          <cell r="J11956" t="str">
            <v>9789867377319</v>
          </cell>
          <cell r="K11956">
            <v>2008</v>
          </cell>
          <cell r="L11956" t="str">
            <v>805.1022</v>
          </cell>
        </row>
        <row r="11957">
          <cell r="J11957" t="str">
            <v>9789867377593</v>
          </cell>
          <cell r="K11957">
            <v>2008</v>
          </cell>
          <cell r="L11957" t="str">
            <v>802.8</v>
          </cell>
        </row>
        <row r="11958">
          <cell r="J11958" t="str">
            <v>9789867377449</v>
          </cell>
          <cell r="K11958">
            <v>2008</v>
          </cell>
          <cell r="L11958" t="str">
            <v>330</v>
          </cell>
        </row>
        <row r="11959">
          <cell r="J11959" t="str">
            <v>9789867377333</v>
          </cell>
          <cell r="K11959">
            <v>2008</v>
          </cell>
          <cell r="L11959" t="str">
            <v>448.1</v>
          </cell>
        </row>
        <row r="11960">
          <cell r="J11960" t="str">
            <v>9789867377340</v>
          </cell>
          <cell r="K11960">
            <v>2008</v>
          </cell>
          <cell r="L11960" t="str">
            <v>446.011</v>
          </cell>
        </row>
        <row r="11961">
          <cell r="J11961" t="str">
            <v>9789867377395</v>
          </cell>
          <cell r="K11961">
            <v>2008</v>
          </cell>
          <cell r="L11961" t="str">
            <v>494.022</v>
          </cell>
        </row>
        <row r="11962">
          <cell r="J11962" t="str">
            <v>9789867377296</v>
          </cell>
          <cell r="K11962">
            <v>2008</v>
          </cell>
          <cell r="L11962" t="str">
            <v>550</v>
          </cell>
        </row>
        <row r="11963">
          <cell r="J11963" t="str">
            <v>9789867377616</v>
          </cell>
          <cell r="K11963">
            <v>2008</v>
          </cell>
          <cell r="L11963" t="str">
            <v>805.1022</v>
          </cell>
        </row>
        <row r="11964">
          <cell r="J11964" t="str">
            <v>9789867377609</v>
          </cell>
          <cell r="K11964">
            <v>2008</v>
          </cell>
          <cell r="L11964" t="str">
            <v>802.8</v>
          </cell>
        </row>
        <row r="11965">
          <cell r="J11965" t="str">
            <v>9789867377623</v>
          </cell>
          <cell r="K11965">
            <v>2008</v>
          </cell>
          <cell r="L11965" t="str">
            <v>330</v>
          </cell>
        </row>
        <row r="11966">
          <cell r="J11966" t="str">
            <v>9789867377630</v>
          </cell>
          <cell r="K11966">
            <v>2008</v>
          </cell>
          <cell r="L11966" t="str">
            <v>448.3</v>
          </cell>
        </row>
        <row r="11967">
          <cell r="J11967" t="str">
            <v>9789867377647</v>
          </cell>
          <cell r="K11967">
            <v>2008</v>
          </cell>
          <cell r="L11967" t="str">
            <v>446.011</v>
          </cell>
        </row>
        <row r="11968">
          <cell r="J11968" t="str">
            <v>9789867377418</v>
          </cell>
          <cell r="K11968">
            <v>2008</v>
          </cell>
          <cell r="L11968" t="str">
            <v>340.34</v>
          </cell>
        </row>
        <row r="11969">
          <cell r="J11969" t="str">
            <v>9789867377401</v>
          </cell>
          <cell r="K11969">
            <v>2008</v>
          </cell>
          <cell r="L11969" t="str">
            <v>312.93</v>
          </cell>
        </row>
        <row r="11970">
          <cell r="J11970" t="str">
            <v>9789867377654</v>
          </cell>
          <cell r="K11970">
            <v>2008</v>
          </cell>
          <cell r="L11970" t="str">
            <v>310.22</v>
          </cell>
        </row>
        <row r="11971">
          <cell r="J11971" t="str">
            <v>9789867377715</v>
          </cell>
          <cell r="K11971">
            <v>2008</v>
          </cell>
          <cell r="L11971" t="str">
            <v>805.1022</v>
          </cell>
        </row>
        <row r="11972">
          <cell r="J11972" t="str">
            <v>9789867377708</v>
          </cell>
          <cell r="K11972">
            <v>2008</v>
          </cell>
          <cell r="L11972" t="str">
            <v>802.8</v>
          </cell>
        </row>
        <row r="11973">
          <cell r="J11973" t="str">
            <v>9789867377692</v>
          </cell>
          <cell r="K11973">
            <v>2008</v>
          </cell>
          <cell r="L11973" t="str">
            <v>446.011</v>
          </cell>
        </row>
        <row r="11974">
          <cell r="J11974" t="str">
            <v>9789867377685</v>
          </cell>
          <cell r="K11974">
            <v>2008</v>
          </cell>
          <cell r="L11974" t="str">
            <v>446.011</v>
          </cell>
        </row>
        <row r="11975">
          <cell r="J11975" t="str">
            <v>9789867377678</v>
          </cell>
          <cell r="K11975">
            <v>2008</v>
          </cell>
          <cell r="L11975" t="str">
            <v>494.022</v>
          </cell>
        </row>
        <row r="11976">
          <cell r="J11976" t="str">
            <v>9789867377661</v>
          </cell>
          <cell r="K11976">
            <v>2008</v>
          </cell>
          <cell r="L11976" t="str">
            <v>550</v>
          </cell>
        </row>
        <row r="11977">
          <cell r="J11977" t="str">
            <v>9789867377388</v>
          </cell>
          <cell r="K11977">
            <v>2008</v>
          </cell>
          <cell r="L11977" t="str">
            <v>557.13</v>
          </cell>
        </row>
        <row r="11978">
          <cell r="J11978" t="str">
            <v>9789867377456</v>
          </cell>
          <cell r="K11978">
            <v>2008</v>
          </cell>
          <cell r="L11978" t="str">
            <v>557</v>
          </cell>
        </row>
        <row r="11979">
          <cell r="J11979" t="str">
            <v>9789867377470</v>
          </cell>
          <cell r="K11979">
            <v>2008</v>
          </cell>
          <cell r="L11979" t="str">
            <v>557</v>
          </cell>
        </row>
        <row r="11980">
          <cell r="J11980" t="str">
            <v>9789867377494</v>
          </cell>
          <cell r="K11980">
            <v>2008</v>
          </cell>
          <cell r="L11980" t="str">
            <v>529</v>
          </cell>
        </row>
        <row r="11981">
          <cell r="J11981" t="str">
            <v>9789867377500</v>
          </cell>
          <cell r="K11981">
            <v>2008</v>
          </cell>
          <cell r="L11981" t="str">
            <v>802.8</v>
          </cell>
        </row>
        <row r="11982">
          <cell r="J11982" t="str">
            <v>9789867377517</v>
          </cell>
          <cell r="K11982">
            <v>2008</v>
          </cell>
          <cell r="L11982" t="str">
            <v>805.1022</v>
          </cell>
        </row>
        <row r="11983">
          <cell r="J11983" t="str">
            <v>9789867377524</v>
          </cell>
          <cell r="K11983">
            <v>2008</v>
          </cell>
          <cell r="L11983" t="str">
            <v>581.2022</v>
          </cell>
        </row>
        <row r="11984">
          <cell r="J11984" t="str">
            <v>9789867377531</v>
          </cell>
          <cell r="K11984">
            <v>2008</v>
          </cell>
          <cell r="L11984" t="str">
            <v>312</v>
          </cell>
        </row>
        <row r="11985">
          <cell r="J11985" t="str">
            <v>9789867377746</v>
          </cell>
          <cell r="K11985">
            <v>2008</v>
          </cell>
          <cell r="L11985" t="str">
            <v>805.1022</v>
          </cell>
        </row>
        <row r="11986">
          <cell r="J11986" t="str">
            <v>9789867377739</v>
          </cell>
          <cell r="K11986">
            <v>2008</v>
          </cell>
          <cell r="L11986" t="str">
            <v>802.8</v>
          </cell>
        </row>
        <row r="11987">
          <cell r="J11987" t="str">
            <v>9789867377753</v>
          </cell>
          <cell r="K11987">
            <v>2008</v>
          </cell>
          <cell r="L11987" t="str">
            <v>561</v>
          </cell>
        </row>
        <row r="11988">
          <cell r="J11988" t="str">
            <v>9789867377722</v>
          </cell>
          <cell r="K11988">
            <v>2008</v>
          </cell>
          <cell r="L11988" t="str">
            <v>495</v>
          </cell>
        </row>
        <row r="11989">
          <cell r="J11989" t="str">
            <v>9789867377760</v>
          </cell>
          <cell r="K11989">
            <v>2008</v>
          </cell>
          <cell r="L11989" t="str">
            <v>587</v>
          </cell>
        </row>
        <row r="11990">
          <cell r="J11990" t="str">
            <v>9789867377807</v>
          </cell>
          <cell r="K11990">
            <v>2008</v>
          </cell>
          <cell r="L11990" t="str">
            <v>580</v>
          </cell>
        </row>
        <row r="11991">
          <cell r="J11991" t="str">
            <v>9789867377814</v>
          </cell>
          <cell r="K11991">
            <v>2008</v>
          </cell>
          <cell r="L11991" t="str">
            <v>550</v>
          </cell>
        </row>
        <row r="11992">
          <cell r="J11992" t="str">
            <v>9789867377777</v>
          </cell>
          <cell r="K11992">
            <v>2008</v>
          </cell>
          <cell r="L11992" t="str">
            <v>310</v>
          </cell>
        </row>
        <row r="11993">
          <cell r="J11993" t="str">
            <v>9789867377548</v>
          </cell>
          <cell r="K11993">
            <v>2008</v>
          </cell>
          <cell r="L11993" t="str">
            <v>529.98179</v>
          </cell>
        </row>
        <row r="11994">
          <cell r="J11994" t="str">
            <v>9789867377555</v>
          </cell>
          <cell r="K11994">
            <v>2008</v>
          </cell>
          <cell r="L11994" t="str">
            <v>805.1022</v>
          </cell>
        </row>
        <row r="11995">
          <cell r="J11995" t="str">
            <v>9789867377562</v>
          </cell>
          <cell r="K11995">
            <v>2008</v>
          </cell>
          <cell r="L11995" t="str">
            <v>805.18</v>
          </cell>
        </row>
        <row r="11996">
          <cell r="J11996" t="str">
            <v>9789867377579</v>
          </cell>
          <cell r="K11996">
            <v>2008</v>
          </cell>
          <cell r="L11996" t="str">
            <v>581.2022</v>
          </cell>
        </row>
        <row r="11997">
          <cell r="J11997" t="str">
            <v>9789577984548</v>
          </cell>
          <cell r="K11997">
            <v>2008</v>
          </cell>
          <cell r="L11997" t="str">
            <v>802.8</v>
          </cell>
        </row>
        <row r="11998">
          <cell r="J11998" t="str">
            <v>9789577984531</v>
          </cell>
          <cell r="K11998">
            <v>2008</v>
          </cell>
          <cell r="L11998" t="str">
            <v>805.1022</v>
          </cell>
        </row>
        <row r="11999">
          <cell r="J11999" t="str">
            <v>9789577984524</v>
          </cell>
          <cell r="K11999">
            <v>2008</v>
          </cell>
          <cell r="L11999" t="str">
            <v>310</v>
          </cell>
        </row>
        <row r="12000">
          <cell r="J12000" t="str">
            <v>9789577984517</v>
          </cell>
          <cell r="K12000">
            <v>2008</v>
          </cell>
          <cell r="L12000" t="str">
            <v>600</v>
          </cell>
        </row>
        <row r="12001">
          <cell r="J12001" t="str">
            <v>9789577984500</v>
          </cell>
          <cell r="K12001">
            <v>2008</v>
          </cell>
          <cell r="L12001" t="str">
            <v>600</v>
          </cell>
        </row>
        <row r="12002">
          <cell r="J12002" t="str">
            <v>9577982808</v>
          </cell>
          <cell r="K12002">
            <v>2008</v>
          </cell>
          <cell r="L12002" t="str">
            <v>548.5</v>
          </cell>
        </row>
        <row r="12003">
          <cell r="J12003" t="str">
            <v>9789860152005</v>
          </cell>
          <cell r="K12003">
            <v>2008</v>
          </cell>
          <cell r="L12003" t="str">
            <v>410.3</v>
          </cell>
        </row>
        <row r="12004">
          <cell r="J12004" t="str">
            <v>9789860152012</v>
          </cell>
          <cell r="K12004">
            <v>2008</v>
          </cell>
          <cell r="L12004" t="str">
            <v>395.026</v>
          </cell>
        </row>
        <row r="12005">
          <cell r="J12005" t="str">
            <v>9789861472584</v>
          </cell>
          <cell r="K12005">
            <v>2008</v>
          </cell>
          <cell r="L12005" t="str">
            <v>800</v>
          </cell>
        </row>
        <row r="12006">
          <cell r="J12006" t="str">
            <v>9789861472751</v>
          </cell>
          <cell r="K12006">
            <v>2008</v>
          </cell>
          <cell r="L12006" t="str">
            <v>800</v>
          </cell>
        </row>
        <row r="12007">
          <cell r="J12007" t="str">
            <v>9789861472621</v>
          </cell>
          <cell r="K12007">
            <v>2008</v>
          </cell>
          <cell r="L12007" t="str">
            <v>805.18</v>
          </cell>
        </row>
        <row r="12008">
          <cell r="J12008" t="str">
            <v>9579463301</v>
          </cell>
          <cell r="K12008">
            <v>2008</v>
          </cell>
          <cell r="L12008" t="str">
            <v>541.3</v>
          </cell>
        </row>
        <row r="12009">
          <cell r="J12009" t="str">
            <v>9789572919262</v>
          </cell>
          <cell r="K12009">
            <v>2008</v>
          </cell>
          <cell r="L12009" t="str">
            <v>859.207</v>
          </cell>
        </row>
        <row r="12010">
          <cell r="J12010" t="str">
            <v>9789572919279</v>
          </cell>
          <cell r="K12010">
            <v>2008</v>
          </cell>
          <cell r="L12010" t="str">
            <v>863</v>
          </cell>
        </row>
        <row r="12011">
          <cell r="J12011" t="str">
            <v>9789814139854</v>
          </cell>
          <cell r="K12011">
            <v>2008</v>
          </cell>
          <cell r="L12011" t="str">
            <v>821</v>
          </cell>
        </row>
        <row r="12012">
          <cell r="J12012" t="str">
            <v>9789812839848</v>
          </cell>
          <cell r="K12012">
            <v>2008</v>
          </cell>
          <cell r="L12012" t="str">
            <v>826</v>
          </cell>
        </row>
        <row r="12013">
          <cell r="J12013" t="str">
            <v>9789814139830</v>
          </cell>
          <cell r="K12013">
            <v>2008</v>
          </cell>
          <cell r="L12013" t="str">
            <v>406</v>
          </cell>
        </row>
        <row r="12014">
          <cell r="J12014" t="str">
            <v>9789814139328</v>
          </cell>
          <cell r="K12014">
            <v>2008</v>
          </cell>
          <cell r="L12014" t="str">
            <v>520</v>
          </cell>
        </row>
        <row r="12015">
          <cell r="J12015" t="str">
            <v>9789812839909</v>
          </cell>
          <cell r="K12015">
            <v>2008</v>
          </cell>
          <cell r="L12015" t="str">
            <v>860</v>
          </cell>
        </row>
        <row r="12016">
          <cell r="J12016" t="str">
            <v>9789814139984</v>
          </cell>
          <cell r="K12016">
            <v>2008</v>
          </cell>
          <cell r="L12016" t="str">
            <v>730</v>
          </cell>
        </row>
        <row r="12017">
          <cell r="J12017" t="str">
            <v>9789814139939</v>
          </cell>
          <cell r="K12017">
            <v>2008</v>
          </cell>
          <cell r="L12017" t="str">
            <v>300</v>
          </cell>
        </row>
        <row r="12018">
          <cell r="J12018" t="str">
            <v>9789814139878</v>
          </cell>
          <cell r="K12018">
            <v>2008</v>
          </cell>
          <cell r="L12018" t="str">
            <v>856</v>
          </cell>
        </row>
        <row r="12019">
          <cell r="J12019" t="str">
            <v>9789814139960</v>
          </cell>
          <cell r="K12019">
            <v>2008</v>
          </cell>
          <cell r="L12019" t="str">
            <v>570</v>
          </cell>
        </row>
        <row r="12020">
          <cell r="J12020" t="str">
            <v>9789814139946</v>
          </cell>
          <cell r="K12020">
            <v>2008</v>
          </cell>
          <cell r="L12020" t="str">
            <v>890</v>
          </cell>
        </row>
        <row r="12021">
          <cell r="J12021" t="str">
            <v>9789814139861</v>
          </cell>
          <cell r="K12021">
            <v>2008</v>
          </cell>
          <cell r="L12021" t="str">
            <v>540</v>
          </cell>
        </row>
        <row r="12022">
          <cell r="J12022" t="str">
            <v>9789812839947</v>
          </cell>
          <cell r="K12022">
            <v>2008</v>
          </cell>
          <cell r="L12022" t="str">
            <v>330.7</v>
          </cell>
        </row>
        <row r="12023">
          <cell r="J12023" t="str">
            <v>9789814139885</v>
          </cell>
          <cell r="K12023">
            <v>2008</v>
          </cell>
          <cell r="L12023" t="str">
            <v>184</v>
          </cell>
        </row>
        <row r="12024">
          <cell r="J12024" t="str">
            <v>9789867670533</v>
          </cell>
          <cell r="K12024">
            <v>2008</v>
          </cell>
          <cell r="L12024" t="str">
            <v>394</v>
          </cell>
        </row>
        <row r="12025">
          <cell r="J12025" t="str">
            <v>9789867670281</v>
          </cell>
          <cell r="K12025">
            <v>2008</v>
          </cell>
          <cell r="L12025" t="str">
            <v>410</v>
          </cell>
        </row>
        <row r="12026">
          <cell r="J12026" t="str">
            <v>9789867670540</v>
          </cell>
          <cell r="K12026">
            <v>2008</v>
          </cell>
          <cell r="L12026" t="str">
            <v>397</v>
          </cell>
        </row>
        <row r="12027">
          <cell r="J12027" t="str">
            <v>9789867670564</v>
          </cell>
          <cell r="K12027">
            <v>2008</v>
          </cell>
          <cell r="L12027" t="str">
            <v>410</v>
          </cell>
        </row>
        <row r="12028">
          <cell r="J12028" t="str">
            <v>9789867670571</v>
          </cell>
          <cell r="K12028">
            <v>2008</v>
          </cell>
          <cell r="L12028" t="str">
            <v>410</v>
          </cell>
        </row>
        <row r="12029">
          <cell r="J12029" t="str">
            <v>9789622099579</v>
          </cell>
          <cell r="K12029">
            <v>2008</v>
          </cell>
          <cell r="L12029" t="str">
            <v>520</v>
          </cell>
        </row>
        <row r="12030">
          <cell r="J12030" t="str">
            <v>9789622098978</v>
          </cell>
          <cell r="K12030">
            <v>2008</v>
          </cell>
          <cell r="L12030" t="str">
            <v>520</v>
          </cell>
        </row>
        <row r="12031">
          <cell r="J12031" t="str">
            <v>9789622099531</v>
          </cell>
          <cell r="K12031">
            <v>2008</v>
          </cell>
          <cell r="L12031" t="str">
            <v>520</v>
          </cell>
        </row>
        <row r="12032">
          <cell r="J12032" t="str">
            <v>9789622099418</v>
          </cell>
          <cell r="K12032">
            <v>2008</v>
          </cell>
          <cell r="L12032" t="str">
            <v>540</v>
          </cell>
        </row>
        <row r="12033">
          <cell r="J12033" t="str">
            <v>9789622098930</v>
          </cell>
          <cell r="K12033">
            <v>2008</v>
          </cell>
          <cell r="L12033" t="str">
            <v>540</v>
          </cell>
        </row>
        <row r="12034">
          <cell r="J12034" t="str">
            <v>9789622098886</v>
          </cell>
          <cell r="K12034">
            <v>2008</v>
          </cell>
          <cell r="L12034" t="str">
            <v>520</v>
          </cell>
        </row>
        <row r="12035">
          <cell r="J12035" t="str">
            <v>9789622099012</v>
          </cell>
          <cell r="K12035">
            <v>2008</v>
          </cell>
          <cell r="L12035" t="str">
            <v>529.6</v>
          </cell>
        </row>
        <row r="12036">
          <cell r="J12036" t="str">
            <v>9789860154351</v>
          </cell>
          <cell r="K12036">
            <v>2008</v>
          </cell>
          <cell r="L12036" t="str">
            <v>984</v>
          </cell>
        </row>
        <row r="12037">
          <cell r="J12037" t="str">
            <v>9789866626241</v>
          </cell>
          <cell r="K12037">
            <v>2008</v>
          </cell>
          <cell r="L12037" t="str">
            <v>484.6</v>
          </cell>
        </row>
        <row r="12038">
          <cell r="J12038" t="str">
            <v>9789866626210</v>
          </cell>
          <cell r="K12038">
            <v>2008</v>
          </cell>
          <cell r="L12038" t="str">
            <v>484.6</v>
          </cell>
        </row>
        <row r="12039">
          <cell r="J12039" t="str">
            <v>9789866626227</v>
          </cell>
          <cell r="K12039">
            <v>2008</v>
          </cell>
          <cell r="L12039" t="str">
            <v>484.3</v>
          </cell>
        </row>
        <row r="12040">
          <cell r="J12040" t="str">
            <v>9789866626234</v>
          </cell>
          <cell r="K12040">
            <v>2008</v>
          </cell>
          <cell r="L12040" t="str">
            <v>484.5</v>
          </cell>
        </row>
        <row r="12041">
          <cell r="J12041" t="str">
            <v>9789866626180</v>
          </cell>
          <cell r="K12041">
            <v>2008</v>
          </cell>
          <cell r="L12041" t="str">
            <v>446.6</v>
          </cell>
        </row>
        <row r="12042">
          <cell r="J12042" t="str">
            <v>9789866626173</v>
          </cell>
          <cell r="K12042">
            <v>2008</v>
          </cell>
          <cell r="L12042" t="str">
            <v>484.6</v>
          </cell>
        </row>
        <row r="12043">
          <cell r="J12043" t="str">
            <v>9789866626197</v>
          </cell>
          <cell r="K12043">
            <v>2008</v>
          </cell>
          <cell r="L12043" t="str">
            <v>484.5</v>
          </cell>
        </row>
        <row r="12044">
          <cell r="J12044" t="str">
            <v>9789866626166</v>
          </cell>
          <cell r="K12044">
            <v>2008</v>
          </cell>
          <cell r="L12044" t="str">
            <v>448.88</v>
          </cell>
        </row>
        <row r="12045">
          <cell r="J12045" t="str">
            <v>9789866626142</v>
          </cell>
          <cell r="K12045">
            <v>2008</v>
          </cell>
          <cell r="L12045" t="str">
            <v>448.167</v>
          </cell>
        </row>
        <row r="12046">
          <cell r="J12046" t="str">
            <v>9789866626159</v>
          </cell>
          <cell r="K12046">
            <v>2008</v>
          </cell>
          <cell r="L12046" t="str">
            <v>484.6</v>
          </cell>
        </row>
        <row r="12047">
          <cell r="J12047" t="str">
            <v>9789866626135</v>
          </cell>
          <cell r="K12047">
            <v>2008</v>
          </cell>
          <cell r="L12047" t="str">
            <v>469.44</v>
          </cell>
        </row>
        <row r="12048">
          <cell r="J12048" t="str">
            <v>9789866626128</v>
          </cell>
          <cell r="K12048">
            <v>2008</v>
          </cell>
          <cell r="L12048" t="str">
            <v>484.5</v>
          </cell>
        </row>
        <row r="12049">
          <cell r="J12049" t="str">
            <v>9789866626111</v>
          </cell>
          <cell r="K12049">
            <v>2008</v>
          </cell>
          <cell r="L12049" t="str">
            <v>484.51</v>
          </cell>
        </row>
        <row r="12050">
          <cell r="J12050" t="str">
            <v>9789866626104</v>
          </cell>
          <cell r="K12050">
            <v>2008</v>
          </cell>
          <cell r="L12050" t="str">
            <v>484.5</v>
          </cell>
        </row>
        <row r="12051">
          <cell r="J12051" t="str">
            <v>9789866626098</v>
          </cell>
          <cell r="K12051">
            <v>2008</v>
          </cell>
          <cell r="L12051" t="str">
            <v>484.62</v>
          </cell>
        </row>
        <row r="12052">
          <cell r="J12052" t="str">
            <v>9789866626067</v>
          </cell>
          <cell r="K12052">
            <v>2008</v>
          </cell>
          <cell r="L12052" t="str">
            <v>484.67</v>
          </cell>
        </row>
        <row r="12053">
          <cell r="J12053" t="str">
            <v>9789866626081</v>
          </cell>
          <cell r="K12053">
            <v>2008</v>
          </cell>
          <cell r="L12053" t="str">
            <v>484.5</v>
          </cell>
        </row>
        <row r="12054">
          <cell r="J12054" t="str">
            <v>9789866626074</v>
          </cell>
          <cell r="K12054">
            <v>2008</v>
          </cell>
          <cell r="L12054" t="str">
            <v>484.6</v>
          </cell>
        </row>
        <row r="12055">
          <cell r="J12055" t="str">
            <v>9789866626043</v>
          </cell>
          <cell r="K12055">
            <v>2008</v>
          </cell>
          <cell r="L12055" t="str">
            <v>484.5</v>
          </cell>
        </row>
        <row r="12056">
          <cell r="J12056" t="str">
            <v>9789866626050</v>
          </cell>
          <cell r="K12056">
            <v>2008</v>
          </cell>
          <cell r="L12056" t="str">
            <v>448.84</v>
          </cell>
        </row>
        <row r="12057">
          <cell r="J12057" t="str">
            <v>9789866626029</v>
          </cell>
          <cell r="K12057">
            <v>2008</v>
          </cell>
          <cell r="L12057" t="str">
            <v>448.8824</v>
          </cell>
        </row>
        <row r="12058">
          <cell r="J12058" t="str">
            <v>9789866626036</v>
          </cell>
          <cell r="K12058">
            <v>2008</v>
          </cell>
          <cell r="L12058" t="str">
            <v>484.6</v>
          </cell>
        </row>
        <row r="12059">
          <cell r="J12059" t="str">
            <v>9789866626005</v>
          </cell>
          <cell r="K12059">
            <v>2008</v>
          </cell>
          <cell r="L12059" t="str">
            <v>484</v>
          </cell>
        </row>
        <row r="12060">
          <cell r="J12060" t="str">
            <v>9789866626012</v>
          </cell>
          <cell r="K12060">
            <v>2008</v>
          </cell>
          <cell r="L12060" t="str">
            <v>484</v>
          </cell>
        </row>
        <row r="12061">
          <cell r="J12061" t="str">
            <v>9789867321985</v>
          </cell>
          <cell r="K12061">
            <v>2008</v>
          </cell>
          <cell r="L12061" t="str">
            <v>446.6</v>
          </cell>
        </row>
        <row r="12062">
          <cell r="J12062" t="str">
            <v>9789867321992</v>
          </cell>
          <cell r="K12062">
            <v>2008</v>
          </cell>
          <cell r="L12062" t="str">
            <v>484.6</v>
          </cell>
        </row>
        <row r="12063">
          <cell r="J12063" t="str">
            <v>9789867321978</v>
          </cell>
          <cell r="K12063">
            <v>2008</v>
          </cell>
          <cell r="L12063" t="str">
            <v>484.3</v>
          </cell>
        </row>
        <row r="12064">
          <cell r="J12064" t="str">
            <v>9789867321961</v>
          </cell>
          <cell r="K12064">
            <v>2008</v>
          </cell>
          <cell r="L12064" t="str">
            <v>484.6</v>
          </cell>
        </row>
        <row r="12065">
          <cell r="J12065" t="str">
            <v>9789577483232</v>
          </cell>
          <cell r="K12065">
            <v>2008</v>
          </cell>
          <cell r="L12065" t="str">
            <v>802.3</v>
          </cell>
        </row>
        <row r="12066">
          <cell r="J12066" t="str">
            <v>9789577483249</v>
          </cell>
          <cell r="K12066">
            <v>2008</v>
          </cell>
          <cell r="L12066" t="str">
            <v>441.52</v>
          </cell>
        </row>
        <row r="12067">
          <cell r="J12067" t="str">
            <v>9789577483171</v>
          </cell>
          <cell r="K12067">
            <v>2008</v>
          </cell>
          <cell r="L12067" t="str">
            <v>526</v>
          </cell>
        </row>
        <row r="12068">
          <cell r="J12068" t="str">
            <v>9789577323101</v>
          </cell>
          <cell r="K12068">
            <v>2008</v>
          </cell>
          <cell r="L12068" t="str">
            <v>572.9</v>
          </cell>
        </row>
        <row r="12069">
          <cell r="J12069" t="str">
            <v>9789579464789</v>
          </cell>
          <cell r="K12069">
            <v>2008</v>
          </cell>
          <cell r="L12069" t="str">
            <v>419.707</v>
          </cell>
        </row>
        <row r="12070">
          <cell r="J12070" t="str">
            <v>9789577483201</v>
          </cell>
          <cell r="K12070">
            <v>2008</v>
          </cell>
          <cell r="L12070" t="str">
            <v>803.165</v>
          </cell>
        </row>
        <row r="12071">
          <cell r="J12071" t="str">
            <v>9789579549585</v>
          </cell>
          <cell r="K12071">
            <v>2008</v>
          </cell>
          <cell r="L12071" t="str">
            <v>820.9085</v>
          </cell>
        </row>
        <row r="12072">
          <cell r="J12072" t="str">
            <v>9789577322999</v>
          </cell>
          <cell r="K12072">
            <v>2008</v>
          </cell>
          <cell r="L12072" t="str">
            <v>445.9</v>
          </cell>
        </row>
        <row r="12073">
          <cell r="J12073" t="str">
            <v>9789577323118</v>
          </cell>
          <cell r="K12073">
            <v>2008</v>
          </cell>
          <cell r="L12073" t="str">
            <v>547.01</v>
          </cell>
        </row>
        <row r="12074">
          <cell r="J12074" t="str">
            <v>9789575559274</v>
          </cell>
          <cell r="K12074">
            <v>2008</v>
          </cell>
          <cell r="L12074" t="str">
            <v>911.4</v>
          </cell>
        </row>
        <row r="12075">
          <cell r="J12075" t="str">
            <v>9789577483102</v>
          </cell>
          <cell r="K12075">
            <v>2008</v>
          </cell>
          <cell r="L12075" t="str">
            <v>581.21</v>
          </cell>
        </row>
        <row r="12076">
          <cell r="J12076" t="str">
            <v>9789577483119</v>
          </cell>
          <cell r="K12076">
            <v>2008</v>
          </cell>
          <cell r="L12076" t="str">
            <v>713</v>
          </cell>
        </row>
        <row r="12077">
          <cell r="J12077" t="str">
            <v>9789577483133</v>
          </cell>
          <cell r="K12077">
            <v>2008</v>
          </cell>
          <cell r="L12077" t="str">
            <v>320</v>
          </cell>
        </row>
        <row r="12078">
          <cell r="J12078" t="str">
            <v>9789577483140</v>
          </cell>
          <cell r="K12078">
            <v>2008</v>
          </cell>
          <cell r="L12078" t="str">
            <v>820.79</v>
          </cell>
        </row>
        <row r="12079">
          <cell r="J12079" t="str">
            <v>9789577483218</v>
          </cell>
          <cell r="K12079">
            <v>2008</v>
          </cell>
          <cell r="L12079" t="str">
            <v>528.59</v>
          </cell>
        </row>
        <row r="12080">
          <cell r="J12080" t="str">
            <v>9789577483256</v>
          </cell>
          <cell r="K12080">
            <v>2008</v>
          </cell>
          <cell r="L12080" t="str">
            <v>019.1</v>
          </cell>
        </row>
        <row r="12081">
          <cell r="J12081" t="str">
            <v>9789868417809</v>
          </cell>
          <cell r="K12081">
            <v>2008</v>
          </cell>
          <cell r="L12081" t="str">
            <v>312.73</v>
          </cell>
        </row>
        <row r="12082">
          <cell r="J12082" t="str">
            <v>9789868401211</v>
          </cell>
          <cell r="K12082">
            <v>2008</v>
          </cell>
          <cell r="L12082" t="str">
            <v>443</v>
          </cell>
        </row>
        <row r="12083">
          <cell r="J12083" t="str">
            <v>9789868401242</v>
          </cell>
          <cell r="K12083">
            <v>2008</v>
          </cell>
          <cell r="L12083" t="str">
            <v>441</v>
          </cell>
        </row>
        <row r="12084">
          <cell r="J12084" t="str">
            <v>9789868401259</v>
          </cell>
          <cell r="K12084">
            <v>2008</v>
          </cell>
          <cell r="L12084" t="str">
            <v>441</v>
          </cell>
        </row>
        <row r="12085">
          <cell r="J12085" t="str">
            <v>9789579853095</v>
          </cell>
          <cell r="K12085">
            <v>2008</v>
          </cell>
          <cell r="L12085" t="str">
            <v>441</v>
          </cell>
        </row>
        <row r="12086">
          <cell r="J12086" t="str">
            <v>9789868401235</v>
          </cell>
          <cell r="K12086">
            <v>2008</v>
          </cell>
          <cell r="L12086" t="str">
            <v>441</v>
          </cell>
        </row>
        <row r="12087">
          <cell r="J12087" t="str">
            <v>9789868401204</v>
          </cell>
          <cell r="K12087">
            <v>2008</v>
          </cell>
          <cell r="L12087" t="str">
            <v>441</v>
          </cell>
        </row>
        <row r="12088">
          <cell r="J12088" t="str">
            <v>9789579853071</v>
          </cell>
          <cell r="K12088">
            <v>2008</v>
          </cell>
          <cell r="L12088" t="str">
            <v>441</v>
          </cell>
        </row>
        <row r="12089">
          <cell r="J12089" t="str">
            <v>9789579853088</v>
          </cell>
          <cell r="K12089">
            <v>2008</v>
          </cell>
          <cell r="L12089" t="str">
            <v>441</v>
          </cell>
        </row>
        <row r="12090">
          <cell r="J12090" t="str">
            <v>9789866870712</v>
          </cell>
          <cell r="K12090">
            <v>2008</v>
          </cell>
          <cell r="L12090" t="str">
            <v>521</v>
          </cell>
        </row>
        <row r="12091">
          <cell r="J12091" t="str">
            <v>9789866870583</v>
          </cell>
          <cell r="K12091">
            <v>2008</v>
          </cell>
          <cell r="L12091" t="str">
            <v>521</v>
          </cell>
        </row>
        <row r="12092">
          <cell r="J12092" t="str">
            <v>9789866870842</v>
          </cell>
          <cell r="K12092">
            <v>2008</v>
          </cell>
          <cell r="L12092" t="str">
            <v>521</v>
          </cell>
        </row>
        <row r="12093">
          <cell r="J12093" t="str">
            <v>9789866870699</v>
          </cell>
          <cell r="K12093">
            <v>2008</v>
          </cell>
          <cell r="L12093" t="str">
            <v>521</v>
          </cell>
        </row>
        <row r="12094">
          <cell r="J12094" t="str">
            <v>9789866870705</v>
          </cell>
          <cell r="K12094">
            <v>2008</v>
          </cell>
          <cell r="L12094" t="str">
            <v>521</v>
          </cell>
        </row>
        <row r="12095">
          <cell r="J12095" t="str">
            <v>9789866870873</v>
          </cell>
          <cell r="K12095">
            <v>2008</v>
          </cell>
          <cell r="L12095" t="str">
            <v>521</v>
          </cell>
        </row>
        <row r="12096">
          <cell r="J12096" t="str">
            <v>9789866870439</v>
          </cell>
          <cell r="K12096">
            <v>2008</v>
          </cell>
          <cell r="L12096" t="str">
            <v>521</v>
          </cell>
        </row>
        <row r="12097">
          <cell r="J12097" t="str">
            <v>9789866870545</v>
          </cell>
          <cell r="K12097">
            <v>2008</v>
          </cell>
          <cell r="L12097" t="str">
            <v>521</v>
          </cell>
        </row>
        <row r="12098">
          <cell r="J12098" t="str">
            <v>9789866870880</v>
          </cell>
          <cell r="K12098">
            <v>2008</v>
          </cell>
          <cell r="L12098" t="str">
            <v>521</v>
          </cell>
        </row>
        <row r="12099">
          <cell r="J12099" t="str">
            <v>9789866870507</v>
          </cell>
          <cell r="K12099">
            <v>2008</v>
          </cell>
          <cell r="L12099" t="str">
            <v>521</v>
          </cell>
        </row>
        <row r="12100">
          <cell r="J12100" t="str">
            <v>9789866870477</v>
          </cell>
          <cell r="K12100">
            <v>2008</v>
          </cell>
          <cell r="L12100" t="str">
            <v>521</v>
          </cell>
        </row>
        <row r="12101">
          <cell r="J12101" t="str">
            <v>9789866870743</v>
          </cell>
          <cell r="K12101">
            <v>2008</v>
          </cell>
          <cell r="L12101" t="str">
            <v>521</v>
          </cell>
        </row>
        <row r="12102">
          <cell r="J12102" t="str">
            <v>9789866870750</v>
          </cell>
          <cell r="K12102">
            <v>2008</v>
          </cell>
          <cell r="L12102" t="str">
            <v>521</v>
          </cell>
        </row>
        <row r="12103">
          <cell r="J12103" t="str">
            <v>9789866870521</v>
          </cell>
          <cell r="K12103">
            <v>2008</v>
          </cell>
          <cell r="L12103" t="str">
            <v>521</v>
          </cell>
        </row>
        <row r="12104">
          <cell r="J12104" t="str">
            <v>9789866870668</v>
          </cell>
          <cell r="K12104">
            <v>2008</v>
          </cell>
          <cell r="L12104" t="str">
            <v>521</v>
          </cell>
        </row>
        <row r="12105">
          <cell r="J12105" t="str">
            <v>9789866870811</v>
          </cell>
          <cell r="K12105">
            <v>2008</v>
          </cell>
          <cell r="L12105" t="str">
            <v>521</v>
          </cell>
        </row>
        <row r="12106">
          <cell r="J12106" t="str">
            <v>9789866386046</v>
          </cell>
          <cell r="K12106">
            <v>2008</v>
          </cell>
          <cell r="L12106" t="str">
            <v>521</v>
          </cell>
        </row>
        <row r="12107">
          <cell r="J12107" t="str">
            <v>9789575998301</v>
          </cell>
          <cell r="K12107">
            <v>2008</v>
          </cell>
          <cell r="L12107" t="str">
            <v>878</v>
          </cell>
        </row>
        <row r="12108">
          <cell r="J12108" t="str">
            <v>9789575998295</v>
          </cell>
          <cell r="K12108">
            <v>2008</v>
          </cell>
          <cell r="L12108" t="str">
            <v>128.99</v>
          </cell>
        </row>
        <row r="12109">
          <cell r="J12109" t="str">
            <v>9789575998202</v>
          </cell>
          <cell r="K12109">
            <v>2008</v>
          </cell>
          <cell r="L12109" t="str">
            <v>570.112</v>
          </cell>
        </row>
        <row r="12110">
          <cell r="J12110" t="str">
            <v>9789575998226</v>
          </cell>
          <cell r="K12110">
            <v>2008</v>
          </cell>
          <cell r="L12110" t="str">
            <v>851.486</v>
          </cell>
        </row>
        <row r="12111">
          <cell r="J12111" t="str">
            <v>9789575998219</v>
          </cell>
          <cell r="K12111">
            <v>2008</v>
          </cell>
          <cell r="L12111" t="str">
            <v>854.486</v>
          </cell>
        </row>
        <row r="12112">
          <cell r="J12112" t="str">
            <v>9789575998264</v>
          </cell>
          <cell r="K12112">
            <v>2008</v>
          </cell>
          <cell r="L12112" t="str">
            <v>848.6</v>
          </cell>
        </row>
        <row r="12113">
          <cell r="J12113" t="str">
            <v>9789575998271</v>
          </cell>
          <cell r="K12113">
            <v>2008</v>
          </cell>
          <cell r="L12113" t="str">
            <v>848.6</v>
          </cell>
        </row>
        <row r="12114">
          <cell r="J12114" t="str">
            <v>9789575998288</v>
          </cell>
          <cell r="K12114">
            <v>2008</v>
          </cell>
          <cell r="L12114" t="str">
            <v>813.7</v>
          </cell>
        </row>
        <row r="12115">
          <cell r="J12115" t="str">
            <v>9789575998233</v>
          </cell>
          <cell r="K12115">
            <v>2008</v>
          </cell>
          <cell r="L12115" t="str">
            <v>848.6</v>
          </cell>
        </row>
        <row r="12116">
          <cell r="J12116" t="str">
            <v>9789575998240</v>
          </cell>
          <cell r="K12116">
            <v>2008</v>
          </cell>
          <cell r="L12116" t="str">
            <v>848.6</v>
          </cell>
        </row>
        <row r="12117">
          <cell r="J12117" t="str">
            <v>9789575998257</v>
          </cell>
          <cell r="K12117">
            <v>2008</v>
          </cell>
          <cell r="L12117" t="str">
            <v>848.6</v>
          </cell>
        </row>
        <row r="12118">
          <cell r="J12118" t="str">
            <v>9789570523003</v>
          </cell>
          <cell r="K12118">
            <v>2008</v>
          </cell>
          <cell r="L12118" t="str">
            <v>731</v>
          </cell>
        </row>
        <row r="12119">
          <cell r="J12119" t="str">
            <v>9789570522600</v>
          </cell>
          <cell r="K12119">
            <v>2008</v>
          </cell>
          <cell r="L12119" t="str">
            <v>738.09</v>
          </cell>
        </row>
        <row r="12120">
          <cell r="J12120" t="str">
            <v>9789570522556</v>
          </cell>
          <cell r="K12120">
            <v>2008</v>
          </cell>
          <cell r="L12120" t="str">
            <v>859.6</v>
          </cell>
        </row>
        <row r="12121">
          <cell r="J12121" t="str">
            <v>9789570522563</v>
          </cell>
          <cell r="K12121">
            <v>2008</v>
          </cell>
          <cell r="L12121" t="str">
            <v>859.6</v>
          </cell>
        </row>
        <row r="12122">
          <cell r="J12122" t="str">
            <v>9789570522570</v>
          </cell>
          <cell r="K12122">
            <v>2008</v>
          </cell>
          <cell r="L12122" t="str">
            <v>859.6</v>
          </cell>
        </row>
        <row r="12123">
          <cell r="J12123" t="str">
            <v>9789570522549</v>
          </cell>
          <cell r="K12123">
            <v>2008</v>
          </cell>
          <cell r="L12123" t="str">
            <v>859.6</v>
          </cell>
        </row>
        <row r="12124">
          <cell r="J12124" t="str">
            <v>9789570522532</v>
          </cell>
          <cell r="K12124">
            <v>2008</v>
          </cell>
          <cell r="L12124" t="str">
            <v>552.337</v>
          </cell>
        </row>
        <row r="12125">
          <cell r="J12125" t="str">
            <v>9789570522679</v>
          </cell>
          <cell r="K12125">
            <v>2008</v>
          </cell>
          <cell r="L12125" t="str">
            <v>855</v>
          </cell>
        </row>
        <row r="12126">
          <cell r="J12126" t="str">
            <v>9789570522662</v>
          </cell>
          <cell r="K12126">
            <v>2008</v>
          </cell>
          <cell r="L12126" t="str">
            <v>011.69</v>
          </cell>
        </row>
        <row r="12127">
          <cell r="J12127" t="str">
            <v>9789570522693</v>
          </cell>
          <cell r="K12127">
            <v>2008</v>
          </cell>
          <cell r="L12127" t="str">
            <v>857.63</v>
          </cell>
        </row>
        <row r="12128">
          <cell r="J12128" t="str">
            <v>9789570522822</v>
          </cell>
          <cell r="K12128">
            <v>2008</v>
          </cell>
          <cell r="L12128" t="str">
            <v>861.57</v>
          </cell>
        </row>
        <row r="12129">
          <cell r="J12129" t="str">
            <v>9789570522815</v>
          </cell>
          <cell r="K12129">
            <v>2008</v>
          </cell>
          <cell r="L12129" t="str">
            <v>855</v>
          </cell>
        </row>
        <row r="12130">
          <cell r="J12130" t="str">
            <v>9789570522907</v>
          </cell>
          <cell r="K12130">
            <v>2008</v>
          </cell>
          <cell r="L12130" t="str">
            <v>857.63</v>
          </cell>
        </row>
        <row r="12131">
          <cell r="J12131" t="str">
            <v>9789570523102</v>
          </cell>
          <cell r="K12131">
            <v>2008</v>
          </cell>
          <cell r="L12131" t="str">
            <v>143.41</v>
          </cell>
        </row>
        <row r="12132">
          <cell r="J12132" t="str">
            <v>9789570523034</v>
          </cell>
          <cell r="K12132">
            <v>2008</v>
          </cell>
          <cell r="L12132" t="str">
            <v>857.63</v>
          </cell>
        </row>
        <row r="12133">
          <cell r="J12133" t="str">
            <v>9789570523041</v>
          </cell>
          <cell r="K12133">
            <v>2008</v>
          </cell>
          <cell r="L12133" t="str">
            <v>978.013</v>
          </cell>
        </row>
        <row r="12134">
          <cell r="J12134" t="str">
            <v>9789570522792</v>
          </cell>
          <cell r="K12134">
            <v>2008</v>
          </cell>
          <cell r="L12134" t="str">
            <v>960</v>
          </cell>
        </row>
        <row r="12135">
          <cell r="J12135" t="str">
            <v>9789866793219</v>
          </cell>
          <cell r="K12135">
            <v>2008</v>
          </cell>
          <cell r="L12135" t="str">
            <v>521.1</v>
          </cell>
        </row>
        <row r="12136">
          <cell r="J12136" t="str">
            <v>9789866793233</v>
          </cell>
          <cell r="K12136">
            <v>2008</v>
          </cell>
          <cell r="L12136" t="str">
            <v>805.188</v>
          </cell>
        </row>
        <row r="12137">
          <cell r="J12137" t="str">
            <v>9789866793226</v>
          </cell>
          <cell r="K12137">
            <v>2008</v>
          </cell>
          <cell r="L12137" t="str">
            <v>429.13</v>
          </cell>
        </row>
        <row r="12138">
          <cell r="J12138" t="str">
            <v>9789866793257</v>
          </cell>
          <cell r="K12138">
            <v>2008</v>
          </cell>
          <cell r="L12138" t="str">
            <v>121.17</v>
          </cell>
        </row>
        <row r="12139">
          <cell r="J12139" t="str">
            <v>9789866793264</v>
          </cell>
          <cell r="K12139">
            <v>2008</v>
          </cell>
          <cell r="L12139" t="str">
            <v>805.188</v>
          </cell>
        </row>
        <row r="12140">
          <cell r="J12140" t="str">
            <v>9789866793271</v>
          </cell>
          <cell r="K12140">
            <v>2008</v>
          </cell>
          <cell r="L12140" t="str">
            <v>805.188</v>
          </cell>
        </row>
        <row r="12141">
          <cell r="J12141" t="str">
            <v>9789866793295</v>
          </cell>
          <cell r="K12141">
            <v>2008</v>
          </cell>
          <cell r="L12141" t="str">
            <v>019.1</v>
          </cell>
        </row>
        <row r="12142">
          <cell r="J12142" t="str">
            <v>9789866793288</v>
          </cell>
          <cell r="K12142">
            <v>2008</v>
          </cell>
          <cell r="L12142" t="str">
            <v>805.188</v>
          </cell>
        </row>
        <row r="12143">
          <cell r="J12143" t="str">
            <v>9789866793301</v>
          </cell>
          <cell r="K12143">
            <v>2008</v>
          </cell>
          <cell r="L12143" t="str">
            <v>428.026</v>
          </cell>
        </row>
        <row r="12144">
          <cell r="J12144" t="str">
            <v>9789866793318</v>
          </cell>
          <cell r="K12144">
            <v>2008</v>
          </cell>
          <cell r="L12144" t="str">
            <v>805.188</v>
          </cell>
        </row>
        <row r="12145">
          <cell r="J12145" t="str">
            <v>9789866793325</v>
          </cell>
          <cell r="K12145">
            <v>2008</v>
          </cell>
          <cell r="L12145" t="str">
            <v>121.17</v>
          </cell>
        </row>
        <row r="12146">
          <cell r="J12146" t="str">
            <v>9789866793332</v>
          </cell>
          <cell r="K12146">
            <v>2008</v>
          </cell>
          <cell r="L12146" t="str">
            <v>429.12</v>
          </cell>
        </row>
        <row r="12147">
          <cell r="J12147" t="str">
            <v>9789866793356</v>
          </cell>
          <cell r="K12147">
            <v>2008</v>
          </cell>
          <cell r="L12147" t="str">
            <v>850.188</v>
          </cell>
        </row>
        <row r="12148">
          <cell r="J12148" t="str">
            <v>9789866793363</v>
          </cell>
          <cell r="K12148">
            <v>2008</v>
          </cell>
          <cell r="L12148" t="str">
            <v>803.188</v>
          </cell>
        </row>
        <row r="12149">
          <cell r="J12149" t="str">
            <v>9789866793370</v>
          </cell>
          <cell r="K12149">
            <v>2008</v>
          </cell>
          <cell r="L12149" t="str">
            <v>415.81</v>
          </cell>
        </row>
        <row r="12150">
          <cell r="J12150" t="str">
            <v>9789866793387</v>
          </cell>
          <cell r="K12150">
            <v>2008</v>
          </cell>
          <cell r="L12150" t="str">
            <v>805.123</v>
          </cell>
        </row>
        <row r="12151">
          <cell r="J12151" t="str">
            <v>9789866793417</v>
          </cell>
          <cell r="K12151">
            <v>2008</v>
          </cell>
          <cell r="L12151" t="str">
            <v>805.16</v>
          </cell>
        </row>
        <row r="12152">
          <cell r="J12152" t="str">
            <v>9789866793400</v>
          </cell>
          <cell r="K12152">
            <v>2008</v>
          </cell>
          <cell r="L12152" t="str">
            <v>805.123</v>
          </cell>
        </row>
        <row r="12153">
          <cell r="J12153" t="str">
            <v>9789866793479</v>
          </cell>
          <cell r="K12153">
            <v>2008</v>
          </cell>
          <cell r="L12153" t="str">
            <v>805.18</v>
          </cell>
        </row>
        <row r="12154">
          <cell r="J12154" t="str">
            <v>1009700041</v>
          </cell>
          <cell r="K12154">
            <v>2008</v>
          </cell>
          <cell r="L12154" t="str">
            <v>573.29061</v>
          </cell>
        </row>
        <row r="12155">
          <cell r="J12155" t="str">
            <v>1009700092</v>
          </cell>
          <cell r="K12155">
            <v>2008</v>
          </cell>
          <cell r="L12155" t="str">
            <v>563.741026</v>
          </cell>
        </row>
        <row r="12156">
          <cell r="J12156" t="str">
            <v>1009700125</v>
          </cell>
          <cell r="K12156">
            <v>2008</v>
          </cell>
          <cell r="L12156" t="str">
            <v>441.555</v>
          </cell>
        </row>
        <row r="12157">
          <cell r="J12157" t="str">
            <v>9789860129472</v>
          </cell>
          <cell r="K12157">
            <v>2008</v>
          </cell>
          <cell r="L12157" t="str">
            <v>972</v>
          </cell>
        </row>
        <row r="12158">
          <cell r="J12158" t="str">
            <v>1009700133</v>
          </cell>
          <cell r="K12158">
            <v>2008</v>
          </cell>
          <cell r="L12158" t="str">
            <v>557.711</v>
          </cell>
        </row>
        <row r="12159">
          <cell r="J12159" t="str">
            <v>1009700153</v>
          </cell>
          <cell r="K12159">
            <v>2008</v>
          </cell>
          <cell r="L12159" t="str">
            <v>443.642</v>
          </cell>
        </row>
        <row r="12160">
          <cell r="J12160" t="str">
            <v>1009700229</v>
          </cell>
          <cell r="K12160">
            <v>2008</v>
          </cell>
          <cell r="L12160" t="str">
            <v>540.14</v>
          </cell>
        </row>
        <row r="12161">
          <cell r="J12161" t="str">
            <v>1009700230</v>
          </cell>
          <cell r="K12161">
            <v>2008</v>
          </cell>
          <cell r="L12161" t="str">
            <v>540.14</v>
          </cell>
        </row>
        <row r="12162">
          <cell r="J12162" t="str">
            <v>1009700261</v>
          </cell>
          <cell r="K12162">
            <v>2008</v>
          </cell>
          <cell r="L12162" t="str">
            <v>554.333</v>
          </cell>
        </row>
        <row r="12163">
          <cell r="J12163" t="str">
            <v>9789860132076</v>
          </cell>
          <cell r="K12163">
            <v>2008</v>
          </cell>
          <cell r="L12163" t="str">
            <v>552.82</v>
          </cell>
        </row>
        <row r="12164">
          <cell r="J12164" t="str">
            <v>9789860135299</v>
          </cell>
          <cell r="K12164">
            <v>2008</v>
          </cell>
          <cell r="L12164" t="str">
            <v>554.333</v>
          </cell>
        </row>
        <row r="12165">
          <cell r="J12165" t="str">
            <v>1009700380</v>
          </cell>
          <cell r="K12165">
            <v>2008</v>
          </cell>
          <cell r="L12165" t="str">
            <v>547.1</v>
          </cell>
        </row>
        <row r="12166">
          <cell r="J12166" t="str">
            <v>1009700387</v>
          </cell>
          <cell r="K12166">
            <v>2008</v>
          </cell>
          <cell r="L12166" t="str">
            <v>571.64</v>
          </cell>
        </row>
        <row r="12167">
          <cell r="J12167" t="str">
            <v>1009700388</v>
          </cell>
          <cell r="K12167">
            <v>2008</v>
          </cell>
          <cell r="L12167" t="str">
            <v>571.64</v>
          </cell>
        </row>
        <row r="12168">
          <cell r="J12168" t="str">
            <v>1009700390</v>
          </cell>
          <cell r="K12168">
            <v>2008</v>
          </cell>
          <cell r="L12168" t="str">
            <v>571.64</v>
          </cell>
        </row>
        <row r="12169">
          <cell r="J12169" t="str">
            <v>1009700393</v>
          </cell>
          <cell r="K12169">
            <v>2008</v>
          </cell>
          <cell r="L12169" t="str">
            <v>571.64</v>
          </cell>
        </row>
        <row r="12170">
          <cell r="J12170" t="str">
            <v>1009700396</v>
          </cell>
          <cell r="K12170">
            <v>2008</v>
          </cell>
          <cell r="L12170" t="str">
            <v>571.64</v>
          </cell>
        </row>
        <row r="12171">
          <cell r="J12171" t="str">
            <v>1009700397</v>
          </cell>
          <cell r="K12171">
            <v>2008</v>
          </cell>
          <cell r="L12171" t="str">
            <v>571.64</v>
          </cell>
        </row>
        <row r="12172">
          <cell r="J12172" t="str">
            <v>1009700398</v>
          </cell>
          <cell r="K12172">
            <v>2008</v>
          </cell>
          <cell r="L12172" t="str">
            <v>571.64</v>
          </cell>
        </row>
        <row r="12173">
          <cell r="J12173" t="str">
            <v>9789860134636</v>
          </cell>
          <cell r="K12173">
            <v>2008</v>
          </cell>
          <cell r="L12173" t="str">
            <v>557.52</v>
          </cell>
        </row>
        <row r="12174">
          <cell r="J12174" t="str">
            <v>9789860134643</v>
          </cell>
          <cell r="K12174">
            <v>2008</v>
          </cell>
          <cell r="L12174" t="str">
            <v>557.52</v>
          </cell>
        </row>
        <row r="12175">
          <cell r="J12175" t="str">
            <v>1009700440</v>
          </cell>
          <cell r="K12175">
            <v>2008</v>
          </cell>
          <cell r="L12175" t="str">
            <v>443.6433</v>
          </cell>
        </row>
        <row r="12176">
          <cell r="J12176" t="str">
            <v>1009700503</v>
          </cell>
          <cell r="K12176">
            <v>2008</v>
          </cell>
          <cell r="L12176" t="str">
            <v>557.241</v>
          </cell>
        </row>
        <row r="12177">
          <cell r="J12177" t="str">
            <v>1009700525</v>
          </cell>
          <cell r="K12177">
            <v>2008</v>
          </cell>
          <cell r="L12177" t="str">
            <v>991.1</v>
          </cell>
        </row>
        <row r="12178">
          <cell r="J12178" t="str">
            <v>1009700558</v>
          </cell>
          <cell r="K12178">
            <v>2008</v>
          </cell>
          <cell r="L12178" t="str">
            <v>541.83</v>
          </cell>
        </row>
        <row r="12179">
          <cell r="J12179" t="str">
            <v>1009700586</v>
          </cell>
          <cell r="K12179">
            <v>2008</v>
          </cell>
          <cell r="L12179" t="str">
            <v>415.23707</v>
          </cell>
        </row>
        <row r="12180">
          <cell r="J12180" t="str">
            <v>1009700664</v>
          </cell>
          <cell r="K12180">
            <v>2008</v>
          </cell>
          <cell r="L12180" t="str">
            <v>557.85</v>
          </cell>
        </row>
        <row r="12181">
          <cell r="J12181" t="str">
            <v>1009700680</v>
          </cell>
          <cell r="K12181">
            <v>2008</v>
          </cell>
          <cell r="L12181" t="str">
            <v>557.94</v>
          </cell>
        </row>
        <row r="12182">
          <cell r="J12182" t="str">
            <v>9789860138160</v>
          </cell>
          <cell r="K12182">
            <v>2008</v>
          </cell>
          <cell r="L12182" t="str">
            <v>447.17</v>
          </cell>
        </row>
        <row r="12183">
          <cell r="J12183" t="str">
            <v>9789860138214</v>
          </cell>
          <cell r="K12183">
            <v>2008</v>
          </cell>
          <cell r="L12183" t="str">
            <v>557.349</v>
          </cell>
        </row>
        <row r="12184">
          <cell r="J12184" t="str">
            <v>9789860138207</v>
          </cell>
          <cell r="K12184">
            <v>2008</v>
          </cell>
          <cell r="L12184" t="str">
            <v>579.646</v>
          </cell>
        </row>
        <row r="12185">
          <cell r="J12185" t="str">
            <v>1009700709</v>
          </cell>
          <cell r="K12185">
            <v>2008</v>
          </cell>
          <cell r="L12185" t="str">
            <v>443.3</v>
          </cell>
        </row>
        <row r="12186">
          <cell r="J12186" t="str">
            <v>9789860138030</v>
          </cell>
          <cell r="K12186">
            <v>2008</v>
          </cell>
          <cell r="L12186" t="str">
            <v>351.982</v>
          </cell>
        </row>
        <row r="12187">
          <cell r="J12187" t="str">
            <v>1009700711</v>
          </cell>
          <cell r="K12187">
            <v>2008</v>
          </cell>
          <cell r="L12187" t="str">
            <v>441.12</v>
          </cell>
        </row>
        <row r="12188">
          <cell r="J12188" t="str">
            <v>1009700712</v>
          </cell>
          <cell r="K12188">
            <v>2008</v>
          </cell>
          <cell r="L12188" t="str">
            <v>444.9029</v>
          </cell>
        </row>
        <row r="12189">
          <cell r="J12189" t="str">
            <v>9789860137231</v>
          </cell>
          <cell r="K12189">
            <v>2008</v>
          </cell>
          <cell r="L12189" t="str">
            <v>536.211</v>
          </cell>
        </row>
        <row r="12190">
          <cell r="J12190" t="str">
            <v>1009700732</v>
          </cell>
          <cell r="K12190">
            <v>2008</v>
          </cell>
          <cell r="L12190" t="str">
            <v>557.52</v>
          </cell>
        </row>
        <row r="12191">
          <cell r="J12191" t="str">
            <v>9789860137538</v>
          </cell>
          <cell r="K12191">
            <v>2008</v>
          </cell>
          <cell r="L12191" t="str">
            <v>557.33029</v>
          </cell>
        </row>
        <row r="12192">
          <cell r="J12192" t="str">
            <v>9789860138023</v>
          </cell>
          <cell r="K12192">
            <v>2008</v>
          </cell>
          <cell r="L12192" t="str">
            <v>443.33</v>
          </cell>
        </row>
        <row r="12193">
          <cell r="J12193" t="str">
            <v>1009700765</v>
          </cell>
          <cell r="K12193">
            <v>2008</v>
          </cell>
          <cell r="L12193" t="str">
            <v>354.4933</v>
          </cell>
        </row>
        <row r="12194">
          <cell r="J12194" t="str">
            <v>1009700766</v>
          </cell>
          <cell r="K12194">
            <v>2008</v>
          </cell>
          <cell r="L12194" t="str">
            <v>556</v>
          </cell>
        </row>
        <row r="12195">
          <cell r="J12195" t="str">
            <v>9789860138078</v>
          </cell>
          <cell r="K12195">
            <v>2008</v>
          </cell>
          <cell r="L12195" t="str">
            <v>444.8029</v>
          </cell>
        </row>
        <row r="12196">
          <cell r="J12196" t="str">
            <v>1009700771</v>
          </cell>
          <cell r="K12196">
            <v>2008</v>
          </cell>
          <cell r="L12196" t="str">
            <v>351.9791</v>
          </cell>
        </row>
        <row r="12197">
          <cell r="J12197" t="str">
            <v>9789860138283</v>
          </cell>
          <cell r="K12197">
            <v>2008</v>
          </cell>
          <cell r="L12197" t="str">
            <v>444</v>
          </cell>
        </row>
        <row r="12198">
          <cell r="J12198" t="str">
            <v>1009700775</v>
          </cell>
          <cell r="K12198">
            <v>2008</v>
          </cell>
          <cell r="L12198" t="str">
            <v>443.2029</v>
          </cell>
        </row>
        <row r="12199">
          <cell r="J12199" t="str">
            <v>1009700777</v>
          </cell>
          <cell r="K12199">
            <v>2008</v>
          </cell>
          <cell r="L12199" t="str">
            <v>351.9029</v>
          </cell>
        </row>
        <row r="12200">
          <cell r="J12200" t="str">
            <v>9789860138276</v>
          </cell>
          <cell r="K12200">
            <v>2008</v>
          </cell>
          <cell r="L12200" t="str">
            <v>557.33</v>
          </cell>
        </row>
        <row r="12201">
          <cell r="J12201" t="str">
            <v>9789860138245</v>
          </cell>
          <cell r="K12201">
            <v>2008</v>
          </cell>
          <cell r="L12201" t="str">
            <v>443.3029</v>
          </cell>
        </row>
        <row r="12202">
          <cell r="J12202" t="str">
            <v>9789860138306</v>
          </cell>
          <cell r="K12202">
            <v>2008</v>
          </cell>
          <cell r="L12202" t="str">
            <v>351.941</v>
          </cell>
        </row>
        <row r="12203">
          <cell r="J12203" t="str">
            <v>9789860138269</v>
          </cell>
          <cell r="K12203">
            <v>2008</v>
          </cell>
          <cell r="L12203" t="str">
            <v>443.21</v>
          </cell>
        </row>
        <row r="12204">
          <cell r="J12204" t="str">
            <v>1009700783</v>
          </cell>
          <cell r="K12204">
            <v>2008</v>
          </cell>
          <cell r="L12204" t="str">
            <v>443.3</v>
          </cell>
        </row>
        <row r="12205">
          <cell r="J12205" t="str">
            <v>9789860138290</v>
          </cell>
          <cell r="K12205">
            <v>2008</v>
          </cell>
          <cell r="L12205" t="str">
            <v>444.94029</v>
          </cell>
        </row>
        <row r="12206">
          <cell r="J12206" t="str">
            <v>9789860138221</v>
          </cell>
          <cell r="K12206">
            <v>2008</v>
          </cell>
          <cell r="L12206" t="str">
            <v>557.52</v>
          </cell>
        </row>
        <row r="12207">
          <cell r="J12207" t="str">
            <v>1009700786</v>
          </cell>
          <cell r="K12207">
            <v>2008</v>
          </cell>
          <cell r="L12207" t="str">
            <v>442.24</v>
          </cell>
        </row>
        <row r="12208">
          <cell r="J12208" t="str">
            <v>9789860138009</v>
          </cell>
          <cell r="K12208">
            <v>2008</v>
          </cell>
          <cell r="L12208" t="str">
            <v>351.9029</v>
          </cell>
        </row>
        <row r="12209">
          <cell r="J12209" t="str">
            <v>1009700788</v>
          </cell>
          <cell r="K12209">
            <v>2008</v>
          </cell>
          <cell r="L12209" t="str">
            <v>445.5</v>
          </cell>
        </row>
        <row r="12210">
          <cell r="J12210" t="str">
            <v>9789860138450</v>
          </cell>
          <cell r="K12210">
            <v>2008</v>
          </cell>
          <cell r="L12210" t="str">
            <v>445.5</v>
          </cell>
        </row>
        <row r="12211">
          <cell r="J12211" t="str">
            <v>1009700790</v>
          </cell>
          <cell r="K12211">
            <v>2008</v>
          </cell>
          <cell r="L12211" t="str">
            <v>443.33</v>
          </cell>
        </row>
        <row r="12212">
          <cell r="J12212" t="str">
            <v>1009700798</v>
          </cell>
          <cell r="K12212">
            <v>2008</v>
          </cell>
          <cell r="L12212" t="str">
            <v>573.44</v>
          </cell>
        </row>
        <row r="12213">
          <cell r="J12213" t="str">
            <v>1009700821</v>
          </cell>
          <cell r="K12213">
            <v>2008</v>
          </cell>
          <cell r="L12213" t="str">
            <v>733.207</v>
          </cell>
        </row>
        <row r="12214">
          <cell r="J12214" t="str">
            <v>1009700832</v>
          </cell>
          <cell r="K12214">
            <v>2008</v>
          </cell>
          <cell r="L12214" t="str">
            <v>443.21</v>
          </cell>
        </row>
        <row r="12215">
          <cell r="J12215" t="str">
            <v>9789860138801</v>
          </cell>
          <cell r="K12215">
            <v>2008</v>
          </cell>
          <cell r="L12215" t="str">
            <v>443.2</v>
          </cell>
        </row>
        <row r="12216">
          <cell r="J12216" t="str">
            <v>9789860138818</v>
          </cell>
          <cell r="K12216">
            <v>2008</v>
          </cell>
          <cell r="L12216" t="str">
            <v>351.924</v>
          </cell>
        </row>
        <row r="12217">
          <cell r="J12217" t="str">
            <v>9789860138825</v>
          </cell>
          <cell r="K12217">
            <v>2008</v>
          </cell>
          <cell r="L12217" t="str">
            <v>351.941029</v>
          </cell>
        </row>
        <row r="12218">
          <cell r="J12218" t="str">
            <v>9789860139037</v>
          </cell>
          <cell r="K12218">
            <v>2008</v>
          </cell>
          <cell r="L12218" t="str">
            <v>443.2</v>
          </cell>
        </row>
        <row r="12219">
          <cell r="J12219" t="str">
            <v>9789860139020</v>
          </cell>
          <cell r="K12219">
            <v>2008</v>
          </cell>
          <cell r="L12219" t="str">
            <v>442.17</v>
          </cell>
        </row>
        <row r="12220">
          <cell r="J12220" t="str">
            <v>9789860139044</v>
          </cell>
          <cell r="K12220">
            <v>2008</v>
          </cell>
          <cell r="L12220" t="str">
            <v>443.3</v>
          </cell>
        </row>
        <row r="12221">
          <cell r="J12221" t="str">
            <v>9789860138993</v>
          </cell>
          <cell r="K12221">
            <v>2008</v>
          </cell>
          <cell r="L12221" t="str">
            <v>351.982</v>
          </cell>
        </row>
        <row r="12222">
          <cell r="J12222" t="str">
            <v>9789860139174</v>
          </cell>
          <cell r="K12222">
            <v>2008</v>
          </cell>
          <cell r="L12222" t="str">
            <v>351.982</v>
          </cell>
        </row>
        <row r="12223">
          <cell r="J12223" t="str">
            <v>9789860193013</v>
          </cell>
          <cell r="K12223">
            <v>2008</v>
          </cell>
          <cell r="L12223" t="str">
            <v>444.94029</v>
          </cell>
        </row>
        <row r="12224">
          <cell r="J12224" t="str">
            <v>1009700864</v>
          </cell>
          <cell r="K12224">
            <v>2008</v>
          </cell>
          <cell r="L12224" t="str">
            <v>599.8</v>
          </cell>
        </row>
        <row r="12225">
          <cell r="J12225" t="str">
            <v>1009700974</v>
          </cell>
          <cell r="K12225">
            <v>2008</v>
          </cell>
          <cell r="L12225" t="str">
            <v>557.93</v>
          </cell>
        </row>
        <row r="12226">
          <cell r="J12226" t="str">
            <v>1009701009</v>
          </cell>
          <cell r="K12226">
            <v>2008</v>
          </cell>
          <cell r="L12226" t="str">
            <v>573.07</v>
          </cell>
        </row>
        <row r="12227">
          <cell r="J12227" t="str">
            <v>1009701010</v>
          </cell>
          <cell r="K12227">
            <v>2008</v>
          </cell>
          <cell r="L12227" t="str">
            <v>573.07</v>
          </cell>
        </row>
        <row r="12228">
          <cell r="J12228" t="str">
            <v>1009701015</v>
          </cell>
          <cell r="K12228">
            <v>2008</v>
          </cell>
          <cell r="L12228" t="str">
            <v>443.2029</v>
          </cell>
        </row>
        <row r="12229">
          <cell r="J12229" t="str">
            <v>9789860140088</v>
          </cell>
          <cell r="K12229">
            <v>2008</v>
          </cell>
          <cell r="L12229" t="str">
            <v>557.49029</v>
          </cell>
        </row>
        <row r="12230">
          <cell r="J12230" t="str">
            <v>9789860140064</v>
          </cell>
          <cell r="K12230">
            <v>2008</v>
          </cell>
          <cell r="L12230" t="str">
            <v>443.2029</v>
          </cell>
        </row>
        <row r="12231">
          <cell r="J12231" t="str">
            <v>1009701018</v>
          </cell>
          <cell r="K12231">
            <v>2008</v>
          </cell>
          <cell r="L12231" t="str">
            <v>443.2029</v>
          </cell>
        </row>
        <row r="12232">
          <cell r="J12232" t="str">
            <v>1009701019</v>
          </cell>
          <cell r="K12232">
            <v>2008</v>
          </cell>
          <cell r="L12232" t="str">
            <v>443.029</v>
          </cell>
        </row>
        <row r="12233">
          <cell r="J12233" t="str">
            <v>9789860140538</v>
          </cell>
          <cell r="K12233">
            <v>2008</v>
          </cell>
          <cell r="L12233" t="str">
            <v>351.941</v>
          </cell>
        </row>
        <row r="12234">
          <cell r="J12234" t="str">
            <v>9789860140798</v>
          </cell>
          <cell r="K12234">
            <v>2008</v>
          </cell>
          <cell r="L12234" t="str">
            <v>444.94</v>
          </cell>
        </row>
        <row r="12235">
          <cell r="J12235" t="str">
            <v>9789860140576</v>
          </cell>
          <cell r="K12235">
            <v>2008</v>
          </cell>
          <cell r="L12235" t="str">
            <v>441.555</v>
          </cell>
        </row>
        <row r="12236">
          <cell r="J12236" t="str">
            <v>1009701023</v>
          </cell>
          <cell r="K12236">
            <v>2008</v>
          </cell>
          <cell r="L12236" t="str">
            <v>443.2029</v>
          </cell>
        </row>
        <row r="12237">
          <cell r="J12237" t="str">
            <v>9789860140569</v>
          </cell>
          <cell r="K12237">
            <v>2008</v>
          </cell>
          <cell r="L12237" t="str">
            <v>351.9719</v>
          </cell>
        </row>
        <row r="12238">
          <cell r="J12238" t="str">
            <v>1009701025</v>
          </cell>
          <cell r="K12238">
            <v>2008</v>
          </cell>
          <cell r="L12238" t="str">
            <v>568.93309</v>
          </cell>
        </row>
        <row r="12239">
          <cell r="J12239" t="str">
            <v>9789860141238</v>
          </cell>
          <cell r="K12239">
            <v>2008</v>
          </cell>
          <cell r="L12239" t="str">
            <v>557.52</v>
          </cell>
        </row>
        <row r="12240">
          <cell r="J12240" t="str">
            <v>9789860140552</v>
          </cell>
          <cell r="K12240">
            <v>2008</v>
          </cell>
          <cell r="L12240" t="str">
            <v>443.2029</v>
          </cell>
        </row>
        <row r="12241">
          <cell r="J12241" t="str">
            <v>9789860141269</v>
          </cell>
          <cell r="K12241">
            <v>2008</v>
          </cell>
          <cell r="L12241" t="str">
            <v>557.52</v>
          </cell>
        </row>
        <row r="12242">
          <cell r="J12242" t="str">
            <v>9789860140514</v>
          </cell>
          <cell r="K12242">
            <v>2008</v>
          </cell>
          <cell r="L12242" t="str">
            <v>351.982</v>
          </cell>
        </row>
        <row r="12243">
          <cell r="J12243" t="str">
            <v>9789860140804</v>
          </cell>
          <cell r="K12243">
            <v>2008</v>
          </cell>
          <cell r="L12243" t="str">
            <v>444.94</v>
          </cell>
        </row>
        <row r="12244">
          <cell r="J12244" t="str">
            <v>1009701039</v>
          </cell>
          <cell r="K12244">
            <v>2008</v>
          </cell>
          <cell r="L12244" t="str">
            <v>444.33</v>
          </cell>
        </row>
        <row r="12245">
          <cell r="J12245" t="str">
            <v>9789860141252</v>
          </cell>
          <cell r="K12245">
            <v>2008</v>
          </cell>
          <cell r="L12245" t="str">
            <v>443.2029</v>
          </cell>
        </row>
        <row r="12246">
          <cell r="J12246" t="str">
            <v>9789860140811</v>
          </cell>
          <cell r="K12246">
            <v>2008</v>
          </cell>
          <cell r="L12246" t="str">
            <v>443.2029</v>
          </cell>
        </row>
        <row r="12247">
          <cell r="J12247" t="str">
            <v>9789860141245</v>
          </cell>
          <cell r="K12247">
            <v>2008</v>
          </cell>
          <cell r="L12247" t="str">
            <v>557.52</v>
          </cell>
        </row>
        <row r="12248">
          <cell r="J12248" t="str">
            <v>9789860140781</v>
          </cell>
          <cell r="K12248">
            <v>2008</v>
          </cell>
          <cell r="L12248" t="str">
            <v>443.2</v>
          </cell>
        </row>
        <row r="12249">
          <cell r="J12249" t="str">
            <v>9789860140521</v>
          </cell>
          <cell r="K12249">
            <v>2008</v>
          </cell>
          <cell r="L12249" t="str">
            <v>557.52</v>
          </cell>
        </row>
        <row r="12250">
          <cell r="J12250" t="str">
            <v>9789860140828</v>
          </cell>
          <cell r="K12250">
            <v>2008</v>
          </cell>
          <cell r="L12250" t="str">
            <v>557.52029</v>
          </cell>
        </row>
        <row r="12251">
          <cell r="J12251" t="str">
            <v>1009701047</v>
          </cell>
          <cell r="K12251">
            <v>2008</v>
          </cell>
          <cell r="L12251" t="str">
            <v>557</v>
          </cell>
        </row>
        <row r="12252">
          <cell r="J12252" t="str">
            <v>1009701048</v>
          </cell>
          <cell r="K12252">
            <v>2008</v>
          </cell>
          <cell r="L12252" t="str">
            <v>557</v>
          </cell>
        </row>
        <row r="12253">
          <cell r="J12253" t="str">
            <v>1009701049</v>
          </cell>
          <cell r="K12253">
            <v>2008</v>
          </cell>
          <cell r="L12253" t="str">
            <v>557</v>
          </cell>
        </row>
        <row r="12254">
          <cell r="J12254" t="str">
            <v>1009701050</v>
          </cell>
          <cell r="K12254">
            <v>2008</v>
          </cell>
          <cell r="L12254" t="str">
            <v>557</v>
          </cell>
        </row>
        <row r="12255">
          <cell r="J12255" t="str">
            <v>9789860142082</v>
          </cell>
          <cell r="K12255">
            <v>2008</v>
          </cell>
          <cell r="L12255" t="str">
            <v>557.23</v>
          </cell>
        </row>
        <row r="12256">
          <cell r="J12256" t="str">
            <v>1009701053</v>
          </cell>
          <cell r="K12256">
            <v>2008</v>
          </cell>
          <cell r="L12256" t="str">
            <v>557.33</v>
          </cell>
        </row>
        <row r="12257">
          <cell r="J12257" t="str">
            <v>9789860145304</v>
          </cell>
          <cell r="K12257">
            <v>2008</v>
          </cell>
          <cell r="L12257" t="str">
            <v>557.41029</v>
          </cell>
        </row>
        <row r="12258">
          <cell r="J12258" t="str">
            <v>1009701085</v>
          </cell>
          <cell r="K12258">
            <v>2008</v>
          </cell>
          <cell r="L12258" t="str">
            <v>573.07</v>
          </cell>
        </row>
        <row r="12259">
          <cell r="J12259" t="str">
            <v>1009701102</v>
          </cell>
          <cell r="K12259">
            <v>2008</v>
          </cell>
          <cell r="L12259" t="str">
            <v>375.233</v>
          </cell>
        </row>
        <row r="12260">
          <cell r="J12260" t="str">
            <v>1009701104</v>
          </cell>
          <cell r="K12260">
            <v>2008</v>
          </cell>
          <cell r="L12260" t="str">
            <v>375.233</v>
          </cell>
        </row>
        <row r="12261">
          <cell r="J12261" t="str">
            <v>9789860142099</v>
          </cell>
          <cell r="K12261">
            <v>2008</v>
          </cell>
          <cell r="L12261" t="str">
            <v>557.16</v>
          </cell>
        </row>
        <row r="12262">
          <cell r="J12262" t="str">
            <v>1009701155</v>
          </cell>
          <cell r="K12262">
            <v>2008</v>
          </cell>
          <cell r="L12262" t="str">
            <v>554.333029</v>
          </cell>
        </row>
        <row r="12263">
          <cell r="J12263" t="str">
            <v>1009701158</v>
          </cell>
          <cell r="K12263">
            <v>2008</v>
          </cell>
          <cell r="L12263" t="str">
            <v>557.371</v>
          </cell>
        </row>
        <row r="12264">
          <cell r="J12264" t="str">
            <v>1009701190</v>
          </cell>
          <cell r="K12264">
            <v>2008</v>
          </cell>
          <cell r="L12264" t="str">
            <v>599.41</v>
          </cell>
        </row>
        <row r="12265">
          <cell r="J12265" t="str">
            <v>9789860142525</v>
          </cell>
          <cell r="K12265">
            <v>2008</v>
          </cell>
          <cell r="L12265" t="str">
            <v>441.15</v>
          </cell>
        </row>
        <row r="12266">
          <cell r="J12266" t="str">
            <v>9789860142389</v>
          </cell>
          <cell r="K12266">
            <v>2008</v>
          </cell>
          <cell r="L12266" t="str">
            <v>573.561</v>
          </cell>
        </row>
        <row r="12267">
          <cell r="J12267" t="str">
            <v>1009701309</v>
          </cell>
          <cell r="K12267">
            <v>2008</v>
          </cell>
          <cell r="L12267" t="str">
            <v>573.82</v>
          </cell>
        </row>
        <row r="12268">
          <cell r="J12268" t="str">
            <v>1009701319</v>
          </cell>
          <cell r="K12268">
            <v>2008</v>
          </cell>
          <cell r="L12268" t="str">
            <v>573.9029</v>
          </cell>
        </row>
        <row r="12269">
          <cell r="J12269" t="str">
            <v>9789860145342</v>
          </cell>
          <cell r="K12269">
            <v>2008</v>
          </cell>
          <cell r="L12269" t="str">
            <v>557.15029</v>
          </cell>
        </row>
        <row r="12270">
          <cell r="J12270" t="str">
            <v>1009701341</v>
          </cell>
          <cell r="K12270">
            <v>2008</v>
          </cell>
          <cell r="L12270" t="str">
            <v>557.15029</v>
          </cell>
        </row>
        <row r="12271">
          <cell r="J12271" t="str">
            <v>9789860145335</v>
          </cell>
          <cell r="K12271">
            <v>2008</v>
          </cell>
          <cell r="L12271" t="str">
            <v>557.15029</v>
          </cell>
        </row>
        <row r="12272">
          <cell r="J12272" t="str">
            <v>9789860145397</v>
          </cell>
          <cell r="K12272">
            <v>2008</v>
          </cell>
          <cell r="L12272" t="str">
            <v>557.35</v>
          </cell>
        </row>
        <row r="12273">
          <cell r="J12273" t="str">
            <v>1009701344</v>
          </cell>
          <cell r="K12273">
            <v>2008</v>
          </cell>
          <cell r="L12273" t="str">
            <v>557</v>
          </cell>
        </row>
        <row r="12274">
          <cell r="J12274" t="str">
            <v>9789860145403</v>
          </cell>
          <cell r="K12274">
            <v>2008</v>
          </cell>
          <cell r="L12274" t="str">
            <v>557.33029</v>
          </cell>
        </row>
        <row r="12275">
          <cell r="J12275" t="str">
            <v>9789860145434</v>
          </cell>
          <cell r="K12275">
            <v>2008</v>
          </cell>
          <cell r="L12275" t="str">
            <v>557.15029</v>
          </cell>
        </row>
        <row r="12276">
          <cell r="J12276" t="str">
            <v>9789860145298</v>
          </cell>
          <cell r="K12276">
            <v>2008</v>
          </cell>
          <cell r="L12276" t="str">
            <v>557.8</v>
          </cell>
        </row>
        <row r="12277">
          <cell r="J12277" t="str">
            <v>1009701366</v>
          </cell>
          <cell r="K12277">
            <v>2008</v>
          </cell>
          <cell r="L12277" t="str">
            <v>554.28</v>
          </cell>
        </row>
        <row r="12278">
          <cell r="J12278" t="str">
            <v>1009701396</v>
          </cell>
          <cell r="K12278">
            <v>2008</v>
          </cell>
          <cell r="L12278" t="str">
            <v>599.952</v>
          </cell>
        </row>
        <row r="12279">
          <cell r="J12279" t="str">
            <v>9789860147995</v>
          </cell>
          <cell r="K12279">
            <v>2008</v>
          </cell>
          <cell r="L12279" t="str">
            <v>557.822</v>
          </cell>
        </row>
        <row r="12280">
          <cell r="J12280" t="str">
            <v>1009701407</v>
          </cell>
          <cell r="K12280">
            <v>2008</v>
          </cell>
          <cell r="L12280" t="str">
            <v>574.437</v>
          </cell>
        </row>
        <row r="12281">
          <cell r="J12281" t="str">
            <v>1009701430</v>
          </cell>
          <cell r="K12281">
            <v>2008</v>
          </cell>
          <cell r="L12281" t="str">
            <v>548.2028</v>
          </cell>
        </row>
        <row r="12282">
          <cell r="J12282" t="str">
            <v>1009701442</v>
          </cell>
          <cell r="K12282">
            <v>2008</v>
          </cell>
          <cell r="L12282" t="str">
            <v>570</v>
          </cell>
        </row>
        <row r="12283">
          <cell r="J12283" t="str">
            <v>9789860147988</v>
          </cell>
          <cell r="K12283">
            <v>2008</v>
          </cell>
          <cell r="L12283" t="str">
            <v>557.822</v>
          </cell>
        </row>
        <row r="12284">
          <cell r="J12284" t="str">
            <v>1009701503</v>
          </cell>
          <cell r="K12284">
            <v>2008</v>
          </cell>
          <cell r="L12284" t="str">
            <v>443.6433</v>
          </cell>
        </row>
        <row r="12285">
          <cell r="J12285" t="str">
            <v>1009701505</v>
          </cell>
          <cell r="K12285">
            <v>2008</v>
          </cell>
          <cell r="L12285" t="str">
            <v>441.9</v>
          </cell>
        </row>
        <row r="12286">
          <cell r="J12286" t="str">
            <v>1009701540</v>
          </cell>
          <cell r="K12286">
            <v>2008</v>
          </cell>
          <cell r="L12286" t="str">
            <v>441.9</v>
          </cell>
        </row>
        <row r="12287">
          <cell r="J12287" t="str">
            <v>9789860147551</v>
          </cell>
          <cell r="K12287">
            <v>2008</v>
          </cell>
          <cell r="L12287" t="str">
            <v>557.76</v>
          </cell>
        </row>
        <row r="12288">
          <cell r="J12288" t="str">
            <v>9789860146141</v>
          </cell>
          <cell r="K12288">
            <v>2008</v>
          </cell>
          <cell r="L12288" t="str">
            <v>442.83</v>
          </cell>
        </row>
        <row r="12289">
          <cell r="J12289" t="str">
            <v>1009701616</v>
          </cell>
          <cell r="K12289">
            <v>2008</v>
          </cell>
          <cell r="L12289" t="str">
            <v>557.771</v>
          </cell>
        </row>
        <row r="12290">
          <cell r="J12290" t="str">
            <v>1009701623</v>
          </cell>
          <cell r="K12290">
            <v>2008</v>
          </cell>
          <cell r="L12290" t="str">
            <v>992.2</v>
          </cell>
        </row>
        <row r="12291">
          <cell r="J12291" t="str">
            <v>1009701625</v>
          </cell>
          <cell r="K12291">
            <v>2008</v>
          </cell>
          <cell r="L12291" t="str">
            <v>557.33</v>
          </cell>
        </row>
        <row r="12292">
          <cell r="J12292" t="str">
            <v>1009701626</v>
          </cell>
          <cell r="K12292">
            <v>2008</v>
          </cell>
          <cell r="L12292" t="str">
            <v>557</v>
          </cell>
        </row>
        <row r="12293">
          <cell r="J12293" t="str">
            <v>9789860148008</v>
          </cell>
          <cell r="K12293">
            <v>2008</v>
          </cell>
          <cell r="L12293" t="str">
            <v>557.12</v>
          </cell>
        </row>
        <row r="12294">
          <cell r="J12294" t="str">
            <v>9789860148022</v>
          </cell>
          <cell r="K12294">
            <v>2008</v>
          </cell>
          <cell r="L12294" t="str">
            <v>557.345</v>
          </cell>
        </row>
        <row r="12295">
          <cell r="J12295" t="str">
            <v>1009701695</v>
          </cell>
          <cell r="K12295">
            <v>2008</v>
          </cell>
          <cell r="L12295" t="str">
            <v>557</v>
          </cell>
        </row>
        <row r="12296">
          <cell r="J12296" t="str">
            <v>1009701709</v>
          </cell>
          <cell r="K12296">
            <v>2008</v>
          </cell>
          <cell r="L12296" t="str">
            <v>573.82</v>
          </cell>
        </row>
        <row r="12297">
          <cell r="J12297" t="str">
            <v>1009701719</v>
          </cell>
          <cell r="K12297">
            <v>2008</v>
          </cell>
          <cell r="L12297" t="str">
            <v>572.42</v>
          </cell>
        </row>
        <row r="12298">
          <cell r="J12298" t="str">
            <v>1009701720</v>
          </cell>
          <cell r="K12298">
            <v>2008</v>
          </cell>
          <cell r="L12298" t="str">
            <v>572.42</v>
          </cell>
        </row>
        <row r="12299">
          <cell r="J12299" t="str">
            <v>1009701721</v>
          </cell>
          <cell r="K12299">
            <v>2008</v>
          </cell>
          <cell r="L12299" t="str">
            <v>572.42</v>
          </cell>
        </row>
        <row r="12300">
          <cell r="J12300" t="str">
            <v>1009701741</v>
          </cell>
          <cell r="K12300">
            <v>2008</v>
          </cell>
          <cell r="L12300" t="str">
            <v>557.239</v>
          </cell>
        </row>
        <row r="12301">
          <cell r="J12301" t="str">
            <v>1009701756</v>
          </cell>
          <cell r="K12301">
            <v>2008</v>
          </cell>
          <cell r="L12301" t="str">
            <v>563.525</v>
          </cell>
        </row>
        <row r="12302">
          <cell r="J12302" t="str">
            <v>1009701774</v>
          </cell>
          <cell r="K12302">
            <v>2008</v>
          </cell>
          <cell r="L12302" t="str">
            <v>312.162</v>
          </cell>
        </row>
        <row r="12303">
          <cell r="J12303" t="str">
            <v>1009701865</v>
          </cell>
          <cell r="K12303">
            <v>2008</v>
          </cell>
          <cell r="L12303" t="str">
            <v>548.13</v>
          </cell>
        </row>
        <row r="12304">
          <cell r="J12304" t="str">
            <v>1009701884</v>
          </cell>
          <cell r="K12304">
            <v>2008</v>
          </cell>
          <cell r="L12304" t="str">
            <v>570</v>
          </cell>
        </row>
        <row r="12305">
          <cell r="J12305" t="str">
            <v>1009701885</v>
          </cell>
          <cell r="K12305">
            <v>2008</v>
          </cell>
          <cell r="L12305" t="str">
            <v>400.15</v>
          </cell>
        </row>
        <row r="12306">
          <cell r="J12306" t="str">
            <v>9789860148978</v>
          </cell>
          <cell r="K12306">
            <v>2008</v>
          </cell>
          <cell r="L12306" t="str">
            <v>992.933</v>
          </cell>
        </row>
        <row r="12307">
          <cell r="J12307" t="str">
            <v>9789860150872</v>
          </cell>
          <cell r="K12307">
            <v>2008</v>
          </cell>
          <cell r="L12307" t="str">
            <v>557.15029</v>
          </cell>
        </row>
        <row r="12308">
          <cell r="J12308" t="str">
            <v>9789860150889</v>
          </cell>
          <cell r="K12308">
            <v>2008</v>
          </cell>
          <cell r="L12308" t="str">
            <v>557.8029</v>
          </cell>
        </row>
        <row r="12309">
          <cell r="J12309" t="str">
            <v>9789860150896</v>
          </cell>
          <cell r="K12309">
            <v>2008</v>
          </cell>
          <cell r="L12309" t="str">
            <v>557.8029</v>
          </cell>
        </row>
        <row r="12310">
          <cell r="J12310" t="str">
            <v>1009701919</v>
          </cell>
          <cell r="K12310">
            <v>2008</v>
          </cell>
          <cell r="L12310" t="str">
            <v>447.89</v>
          </cell>
        </row>
        <row r="12311">
          <cell r="J12311" t="str">
            <v>9789860150902</v>
          </cell>
          <cell r="K12311">
            <v>2008</v>
          </cell>
          <cell r="L12311" t="str">
            <v>441.88</v>
          </cell>
        </row>
        <row r="12312">
          <cell r="J12312" t="str">
            <v>9789860150957</v>
          </cell>
          <cell r="K12312">
            <v>2008</v>
          </cell>
          <cell r="L12312" t="str">
            <v>557.15029</v>
          </cell>
        </row>
        <row r="12313">
          <cell r="J12313" t="str">
            <v>9789860151084</v>
          </cell>
          <cell r="K12313">
            <v>2008</v>
          </cell>
          <cell r="L12313" t="str">
            <v>557.15029</v>
          </cell>
        </row>
        <row r="12314">
          <cell r="J12314" t="str">
            <v>9789860150971</v>
          </cell>
          <cell r="K12314">
            <v>2008</v>
          </cell>
          <cell r="L12314" t="str">
            <v>557.8</v>
          </cell>
        </row>
        <row r="12315">
          <cell r="J12315" t="str">
            <v>9789860151077</v>
          </cell>
          <cell r="K12315">
            <v>2008</v>
          </cell>
          <cell r="L12315" t="str">
            <v>528.39</v>
          </cell>
        </row>
        <row r="12316">
          <cell r="J12316" t="str">
            <v>1009702025</v>
          </cell>
          <cell r="K12316">
            <v>2008</v>
          </cell>
          <cell r="L12316" t="str">
            <v>443.6933</v>
          </cell>
        </row>
        <row r="12317">
          <cell r="J12317" t="str">
            <v>1009702061</v>
          </cell>
          <cell r="K12317">
            <v>2008</v>
          </cell>
          <cell r="L12317" t="str">
            <v>573.82</v>
          </cell>
        </row>
        <row r="12318">
          <cell r="J12318" t="str">
            <v>9789860151251</v>
          </cell>
          <cell r="K12318">
            <v>2008</v>
          </cell>
          <cell r="L12318" t="str">
            <v>992.028</v>
          </cell>
        </row>
        <row r="12319">
          <cell r="J12319" t="str">
            <v>1009702086</v>
          </cell>
          <cell r="K12319">
            <v>2008</v>
          </cell>
          <cell r="L12319" t="str">
            <v>443.6029</v>
          </cell>
        </row>
        <row r="12320">
          <cell r="J12320" t="str">
            <v>1009702114</v>
          </cell>
          <cell r="K12320">
            <v>2008</v>
          </cell>
          <cell r="L12320" t="str">
            <v>556.028</v>
          </cell>
        </row>
        <row r="12321">
          <cell r="J12321" t="str">
            <v>1009702161</v>
          </cell>
          <cell r="K12321">
            <v>2008</v>
          </cell>
          <cell r="L12321" t="str">
            <v>571.98</v>
          </cell>
        </row>
        <row r="12322">
          <cell r="J12322" t="str">
            <v>1009702186</v>
          </cell>
          <cell r="K12322">
            <v>2008</v>
          </cell>
          <cell r="L12322" t="str">
            <v>557.822029</v>
          </cell>
        </row>
        <row r="12323">
          <cell r="J12323" t="str">
            <v>1009702209</v>
          </cell>
          <cell r="K12323">
            <v>2008</v>
          </cell>
          <cell r="L12323" t="str">
            <v>523.36</v>
          </cell>
        </row>
        <row r="12324">
          <cell r="J12324" t="str">
            <v>1009702222</v>
          </cell>
          <cell r="K12324">
            <v>2008</v>
          </cell>
          <cell r="L12324" t="str">
            <v>573.4</v>
          </cell>
        </row>
        <row r="12325">
          <cell r="J12325" t="str">
            <v>1009702223</v>
          </cell>
          <cell r="K12325">
            <v>2008</v>
          </cell>
          <cell r="L12325" t="str">
            <v>556.1</v>
          </cell>
        </row>
        <row r="12326">
          <cell r="J12326" t="str">
            <v>1009702233</v>
          </cell>
          <cell r="K12326">
            <v>2008</v>
          </cell>
          <cell r="L12326" t="str">
            <v>573.434</v>
          </cell>
        </row>
        <row r="12327">
          <cell r="J12327" t="str">
            <v>9789860152784</v>
          </cell>
          <cell r="K12327">
            <v>2008</v>
          </cell>
          <cell r="L12327" t="str">
            <v>992.028</v>
          </cell>
        </row>
        <row r="12328">
          <cell r="J12328" t="str">
            <v>1009702330</v>
          </cell>
          <cell r="K12328">
            <v>2008</v>
          </cell>
          <cell r="L12328" t="str">
            <v>368</v>
          </cell>
        </row>
        <row r="12329">
          <cell r="J12329" t="str">
            <v>9789860153576</v>
          </cell>
          <cell r="K12329">
            <v>2008</v>
          </cell>
          <cell r="L12329" t="str">
            <v>673.19</v>
          </cell>
        </row>
        <row r="12330">
          <cell r="J12330" t="str">
            <v>1009702392</v>
          </cell>
          <cell r="K12330">
            <v>2008</v>
          </cell>
          <cell r="L12330" t="str">
            <v>556.028</v>
          </cell>
        </row>
        <row r="12331">
          <cell r="J12331" t="str">
            <v>9789860154757</v>
          </cell>
          <cell r="K12331">
            <v>2008</v>
          </cell>
          <cell r="L12331" t="str">
            <v>544.75</v>
          </cell>
        </row>
        <row r="12332">
          <cell r="J12332" t="str">
            <v>1009702418</v>
          </cell>
          <cell r="K12332">
            <v>2008</v>
          </cell>
          <cell r="L12332" t="str">
            <v>935</v>
          </cell>
        </row>
        <row r="12333">
          <cell r="J12333" t="str">
            <v>1009702431</v>
          </cell>
          <cell r="K12333">
            <v>2008</v>
          </cell>
          <cell r="L12333" t="str">
            <v>992.1</v>
          </cell>
        </row>
        <row r="12334">
          <cell r="J12334" t="str">
            <v>1009702444</v>
          </cell>
          <cell r="K12334">
            <v>2008</v>
          </cell>
          <cell r="L12334" t="str">
            <v>964</v>
          </cell>
        </row>
        <row r="12335">
          <cell r="J12335" t="str">
            <v>1009702499</v>
          </cell>
          <cell r="K12335">
            <v>2008</v>
          </cell>
          <cell r="L12335" t="str">
            <v>859.6</v>
          </cell>
        </row>
        <row r="12336">
          <cell r="J12336" t="str">
            <v>1009702506</v>
          </cell>
          <cell r="K12336">
            <v>2008</v>
          </cell>
          <cell r="L12336" t="str">
            <v>564.7022</v>
          </cell>
        </row>
        <row r="12337">
          <cell r="J12337" t="str">
            <v>9789860155648</v>
          </cell>
          <cell r="K12337">
            <v>2008</v>
          </cell>
          <cell r="L12337" t="str">
            <v>447.17</v>
          </cell>
        </row>
        <row r="12338">
          <cell r="J12338" t="str">
            <v>1009702540</v>
          </cell>
          <cell r="K12338">
            <v>2008</v>
          </cell>
          <cell r="L12338" t="str">
            <v>328.1116</v>
          </cell>
        </row>
        <row r="12339">
          <cell r="J12339" t="str">
            <v>1009702541</v>
          </cell>
          <cell r="K12339">
            <v>2008</v>
          </cell>
          <cell r="L12339" t="str">
            <v>557</v>
          </cell>
        </row>
        <row r="12340">
          <cell r="J12340" t="str">
            <v>1009702543</v>
          </cell>
          <cell r="K12340">
            <v>2008</v>
          </cell>
          <cell r="L12340" t="str">
            <v>557</v>
          </cell>
        </row>
        <row r="12341">
          <cell r="J12341" t="str">
            <v>1009702544</v>
          </cell>
          <cell r="K12341">
            <v>2008</v>
          </cell>
          <cell r="L12341" t="str">
            <v>557</v>
          </cell>
        </row>
        <row r="12342">
          <cell r="J12342" t="str">
            <v>1009702545</v>
          </cell>
          <cell r="K12342">
            <v>2008</v>
          </cell>
          <cell r="L12342" t="str">
            <v>557</v>
          </cell>
        </row>
        <row r="12343">
          <cell r="J12343" t="str">
            <v>1009702546</v>
          </cell>
          <cell r="K12343">
            <v>2008</v>
          </cell>
          <cell r="L12343" t="str">
            <v>557</v>
          </cell>
        </row>
        <row r="12344">
          <cell r="J12344" t="str">
            <v>1009702547</v>
          </cell>
          <cell r="K12344">
            <v>2008</v>
          </cell>
          <cell r="L12344" t="str">
            <v>557</v>
          </cell>
        </row>
        <row r="12345">
          <cell r="J12345" t="str">
            <v>1009702548</v>
          </cell>
          <cell r="K12345">
            <v>2008</v>
          </cell>
          <cell r="L12345" t="str">
            <v>328.1116</v>
          </cell>
        </row>
        <row r="12346">
          <cell r="J12346" t="str">
            <v>1009702549</v>
          </cell>
          <cell r="K12346">
            <v>2008</v>
          </cell>
          <cell r="L12346" t="str">
            <v>328.1116</v>
          </cell>
        </row>
        <row r="12347">
          <cell r="J12347" t="str">
            <v>1009702550</v>
          </cell>
          <cell r="K12347">
            <v>2008</v>
          </cell>
          <cell r="L12347" t="str">
            <v>328.1116</v>
          </cell>
        </row>
        <row r="12348">
          <cell r="J12348" t="str">
            <v>1009702551</v>
          </cell>
          <cell r="K12348">
            <v>2008</v>
          </cell>
          <cell r="L12348" t="str">
            <v>328.1116</v>
          </cell>
        </row>
        <row r="12349">
          <cell r="J12349" t="str">
            <v>9789860155518_2</v>
          </cell>
          <cell r="K12349">
            <v>2008</v>
          </cell>
          <cell r="L12349" t="str">
            <v>328.1116</v>
          </cell>
        </row>
        <row r="12350">
          <cell r="J12350" t="str">
            <v>9789860155518_4</v>
          </cell>
          <cell r="K12350">
            <v>2008</v>
          </cell>
          <cell r="L12350" t="str">
            <v>328.1116</v>
          </cell>
        </row>
        <row r="12351">
          <cell r="J12351" t="str">
            <v>1009702554</v>
          </cell>
          <cell r="K12351">
            <v>2008</v>
          </cell>
          <cell r="L12351" t="str">
            <v>328.1116</v>
          </cell>
        </row>
        <row r="12352">
          <cell r="J12352" t="str">
            <v>1009702613</v>
          </cell>
          <cell r="K12352">
            <v>2008</v>
          </cell>
          <cell r="L12352" t="str">
            <v>575.81</v>
          </cell>
        </row>
        <row r="12353">
          <cell r="J12353" t="str">
            <v>1009702638</v>
          </cell>
          <cell r="K12353">
            <v>2008</v>
          </cell>
          <cell r="L12353" t="str">
            <v>412.133</v>
          </cell>
        </row>
        <row r="12354">
          <cell r="J12354" t="str">
            <v>1009702694</v>
          </cell>
          <cell r="K12354">
            <v>2008</v>
          </cell>
          <cell r="L12354" t="str">
            <v>572.93</v>
          </cell>
        </row>
        <row r="12355">
          <cell r="J12355" t="str">
            <v>9789860160550</v>
          </cell>
          <cell r="K12355">
            <v>2008</v>
          </cell>
          <cell r="L12355" t="str">
            <v>557.16</v>
          </cell>
        </row>
        <row r="12356">
          <cell r="J12356" t="str">
            <v>1009702716</v>
          </cell>
          <cell r="K12356">
            <v>2008</v>
          </cell>
          <cell r="L12356" t="str">
            <v>573.556</v>
          </cell>
        </row>
        <row r="12357">
          <cell r="J12357" t="str">
            <v>1009702717</v>
          </cell>
          <cell r="K12357">
            <v>2008</v>
          </cell>
          <cell r="L12357" t="str">
            <v>573.556</v>
          </cell>
        </row>
        <row r="12358">
          <cell r="J12358" t="str">
            <v>1009702721</v>
          </cell>
          <cell r="K12358">
            <v>2008</v>
          </cell>
          <cell r="L12358" t="str">
            <v>574.717</v>
          </cell>
        </row>
        <row r="12359">
          <cell r="J12359" t="str">
            <v>1009702727</v>
          </cell>
          <cell r="K12359">
            <v>2008</v>
          </cell>
          <cell r="L12359" t="str">
            <v>371.45</v>
          </cell>
        </row>
        <row r="12360">
          <cell r="J12360" t="str">
            <v>1009702781</v>
          </cell>
          <cell r="K12360">
            <v>2008</v>
          </cell>
          <cell r="L12360" t="str">
            <v>545.4</v>
          </cell>
        </row>
        <row r="12361">
          <cell r="J12361" t="str">
            <v>1009702809</v>
          </cell>
          <cell r="K12361">
            <v>2008</v>
          </cell>
          <cell r="L12361" t="str">
            <v>542.7107</v>
          </cell>
        </row>
        <row r="12362">
          <cell r="J12362" t="str">
            <v>1009702813</v>
          </cell>
          <cell r="K12362">
            <v>2008</v>
          </cell>
          <cell r="L12362" t="str">
            <v>441.555</v>
          </cell>
        </row>
        <row r="12363">
          <cell r="J12363" t="str">
            <v>1009702819</v>
          </cell>
          <cell r="K12363">
            <v>2008</v>
          </cell>
          <cell r="L12363" t="str">
            <v>590.7</v>
          </cell>
        </row>
        <row r="12364">
          <cell r="J12364" t="str">
            <v>1009702859</v>
          </cell>
          <cell r="K12364">
            <v>2008</v>
          </cell>
          <cell r="L12364" t="str">
            <v>567.25023</v>
          </cell>
        </row>
        <row r="12365">
          <cell r="J12365" t="str">
            <v>1009702860</v>
          </cell>
          <cell r="K12365">
            <v>2008</v>
          </cell>
          <cell r="L12365" t="str">
            <v>588.34</v>
          </cell>
        </row>
        <row r="12366">
          <cell r="J12366" t="str">
            <v>9789860158397</v>
          </cell>
          <cell r="K12366">
            <v>2008</v>
          </cell>
          <cell r="L12366" t="str">
            <v>445</v>
          </cell>
        </row>
        <row r="12367">
          <cell r="J12367" t="str">
            <v>9789860158809</v>
          </cell>
          <cell r="K12367">
            <v>2008</v>
          </cell>
          <cell r="L12367" t="str">
            <v>527.47</v>
          </cell>
        </row>
        <row r="12368">
          <cell r="J12368" t="str">
            <v>9789860159134</v>
          </cell>
          <cell r="K12368">
            <v>2008</v>
          </cell>
          <cell r="L12368" t="str">
            <v>992.061</v>
          </cell>
        </row>
        <row r="12369">
          <cell r="J12369" t="str">
            <v>1009702947</v>
          </cell>
          <cell r="K12369">
            <v>2008</v>
          </cell>
          <cell r="L12369" t="str">
            <v>992.2</v>
          </cell>
        </row>
        <row r="12370">
          <cell r="J12370" t="str">
            <v>1009702958</v>
          </cell>
          <cell r="K12370">
            <v>2008</v>
          </cell>
          <cell r="L12370" t="str">
            <v>442.11</v>
          </cell>
        </row>
        <row r="12371">
          <cell r="J12371" t="str">
            <v>9789860160543</v>
          </cell>
          <cell r="K12371">
            <v>2008</v>
          </cell>
          <cell r="L12371" t="str">
            <v>557</v>
          </cell>
        </row>
        <row r="12372">
          <cell r="J12372" t="str">
            <v>9789860160536</v>
          </cell>
          <cell r="K12372">
            <v>2008</v>
          </cell>
          <cell r="L12372" t="str">
            <v>557.15</v>
          </cell>
        </row>
        <row r="12373">
          <cell r="J12373" t="str">
            <v>9789860160529</v>
          </cell>
          <cell r="K12373">
            <v>2008</v>
          </cell>
          <cell r="L12373" t="str">
            <v>557.15029</v>
          </cell>
        </row>
        <row r="12374">
          <cell r="J12374" t="str">
            <v>9789860161847</v>
          </cell>
          <cell r="K12374">
            <v>2008</v>
          </cell>
          <cell r="L12374" t="str">
            <v>557.15029</v>
          </cell>
        </row>
        <row r="12375">
          <cell r="J12375" t="str">
            <v>1009702966</v>
          </cell>
          <cell r="K12375">
            <v>2008</v>
          </cell>
          <cell r="L12375" t="str">
            <v>567.1</v>
          </cell>
        </row>
        <row r="12376">
          <cell r="J12376" t="str">
            <v>9789860160635</v>
          </cell>
          <cell r="K12376">
            <v>2008</v>
          </cell>
          <cell r="L12376" t="str">
            <v>544.703</v>
          </cell>
        </row>
        <row r="12377">
          <cell r="J12377" t="str">
            <v>1009702995</v>
          </cell>
          <cell r="K12377">
            <v>2008</v>
          </cell>
          <cell r="L12377" t="str">
            <v>592.407</v>
          </cell>
        </row>
        <row r="12378">
          <cell r="J12378" t="str">
            <v>1009703028</v>
          </cell>
          <cell r="K12378">
            <v>2008</v>
          </cell>
          <cell r="L12378" t="str">
            <v>441.8</v>
          </cell>
        </row>
        <row r="12379">
          <cell r="J12379" t="str">
            <v>9789860160185</v>
          </cell>
          <cell r="K12379">
            <v>2008</v>
          </cell>
          <cell r="L12379" t="str">
            <v>557.15</v>
          </cell>
        </row>
        <row r="12380">
          <cell r="J12380" t="str">
            <v>1009703075</v>
          </cell>
          <cell r="K12380">
            <v>2008</v>
          </cell>
          <cell r="L12380" t="str">
            <v>441.528</v>
          </cell>
        </row>
        <row r="12381">
          <cell r="J12381" t="str">
            <v>1009703098</v>
          </cell>
          <cell r="K12381">
            <v>2008</v>
          </cell>
          <cell r="L12381" t="str">
            <v>588.15</v>
          </cell>
        </row>
        <row r="12382">
          <cell r="J12382" t="str">
            <v>1009703129</v>
          </cell>
          <cell r="K12382">
            <v>2008</v>
          </cell>
          <cell r="L12382" t="str">
            <v>578.2</v>
          </cell>
        </row>
        <row r="12383">
          <cell r="J12383" t="str">
            <v>1009703166</v>
          </cell>
          <cell r="K12383">
            <v>2008</v>
          </cell>
          <cell r="L12383" t="str">
            <v>351.91028</v>
          </cell>
        </row>
        <row r="12384">
          <cell r="J12384" t="str">
            <v>1009703167</v>
          </cell>
          <cell r="K12384">
            <v>2008</v>
          </cell>
          <cell r="L12384" t="str">
            <v>351.91028</v>
          </cell>
        </row>
        <row r="12385">
          <cell r="J12385" t="str">
            <v>1009703168</v>
          </cell>
          <cell r="K12385">
            <v>2008</v>
          </cell>
          <cell r="L12385" t="str">
            <v>351.91028</v>
          </cell>
        </row>
        <row r="12386">
          <cell r="J12386" t="str">
            <v>1009703169</v>
          </cell>
          <cell r="K12386">
            <v>2008</v>
          </cell>
          <cell r="L12386" t="str">
            <v>351.91028</v>
          </cell>
        </row>
        <row r="12387">
          <cell r="J12387" t="str">
            <v>1009703170</v>
          </cell>
          <cell r="K12387">
            <v>2008</v>
          </cell>
          <cell r="L12387" t="str">
            <v>351.91028</v>
          </cell>
        </row>
        <row r="12388">
          <cell r="J12388" t="str">
            <v>1009703171</v>
          </cell>
          <cell r="K12388">
            <v>2008</v>
          </cell>
          <cell r="L12388" t="str">
            <v>351.91028</v>
          </cell>
        </row>
        <row r="12389">
          <cell r="J12389" t="str">
            <v>1009703172</v>
          </cell>
          <cell r="K12389">
            <v>2008</v>
          </cell>
          <cell r="L12389" t="str">
            <v>351.91028</v>
          </cell>
        </row>
        <row r="12390">
          <cell r="J12390" t="str">
            <v>1009703173</v>
          </cell>
          <cell r="K12390">
            <v>2008</v>
          </cell>
          <cell r="L12390" t="str">
            <v>351.91028</v>
          </cell>
        </row>
        <row r="12391">
          <cell r="J12391" t="str">
            <v>1009703181</v>
          </cell>
          <cell r="K12391">
            <v>2008</v>
          </cell>
          <cell r="L12391" t="str">
            <v>463.028</v>
          </cell>
        </row>
        <row r="12392">
          <cell r="J12392" t="str">
            <v>1009703190</v>
          </cell>
          <cell r="K12392">
            <v>2008</v>
          </cell>
          <cell r="L12392" t="str">
            <v>440.023</v>
          </cell>
        </row>
        <row r="12393">
          <cell r="J12393" t="str">
            <v>1009703195</v>
          </cell>
          <cell r="K12393">
            <v>2008</v>
          </cell>
          <cell r="L12393" t="str">
            <v>443.6933</v>
          </cell>
        </row>
        <row r="12394">
          <cell r="J12394" t="str">
            <v>1009703221</v>
          </cell>
          <cell r="K12394">
            <v>2008</v>
          </cell>
          <cell r="L12394" t="str">
            <v>536.3393</v>
          </cell>
        </row>
        <row r="12395">
          <cell r="J12395" t="str">
            <v>9789860161755</v>
          </cell>
          <cell r="K12395">
            <v>2008</v>
          </cell>
          <cell r="L12395" t="str">
            <v>991.1</v>
          </cell>
        </row>
        <row r="12396">
          <cell r="J12396" t="str">
            <v>1009703298</v>
          </cell>
          <cell r="K12396">
            <v>2008</v>
          </cell>
          <cell r="L12396" t="str">
            <v>573.29023</v>
          </cell>
        </row>
        <row r="12397">
          <cell r="J12397" t="str">
            <v>1009703320</v>
          </cell>
          <cell r="K12397">
            <v>2008</v>
          </cell>
          <cell r="L12397" t="str">
            <v>943.6</v>
          </cell>
        </row>
        <row r="12398">
          <cell r="J12398" t="str">
            <v>1009703328</v>
          </cell>
          <cell r="K12398">
            <v>2008</v>
          </cell>
          <cell r="L12398" t="str">
            <v>567.5</v>
          </cell>
        </row>
        <row r="12399">
          <cell r="J12399" t="str">
            <v>1009703333</v>
          </cell>
          <cell r="K12399">
            <v>2008</v>
          </cell>
          <cell r="L12399" t="str">
            <v>445</v>
          </cell>
        </row>
        <row r="12400">
          <cell r="J12400" t="str">
            <v>1009703408</v>
          </cell>
          <cell r="K12400">
            <v>2008</v>
          </cell>
          <cell r="L12400" t="str">
            <v>579.141029</v>
          </cell>
        </row>
        <row r="12401">
          <cell r="J12401" t="str">
            <v>1009703479</v>
          </cell>
          <cell r="K12401">
            <v>2008</v>
          </cell>
          <cell r="L12401" t="str">
            <v>592.9287</v>
          </cell>
        </row>
        <row r="12402">
          <cell r="J12402" t="str">
            <v>1009703499</v>
          </cell>
          <cell r="K12402">
            <v>2008</v>
          </cell>
          <cell r="L12402" t="str">
            <v>362.07</v>
          </cell>
        </row>
        <row r="12403">
          <cell r="J12403" t="str">
            <v>1009703538</v>
          </cell>
          <cell r="K12403">
            <v>2008</v>
          </cell>
          <cell r="L12403" t="str">
            <v>783.32</v>
          </cell>
        </row>
        <row r="12404">
          <cell r="J12404" t="str">
            <v>1009703551</v>
          </cell>
          <cell r="K12404">
            <v>2008</v>
          </cell>
          <cell r="L12404" t="str">
            <v>541.73</v>
          </cell>
        </row>
        <row r="12405">
          <cell r="J12405" t="str">
            <v>9789860165012</v>
          </cell>
          <cell r="K12405">
            <v>2008</v>
          </cell>
          <cell r="L12405" t="str">
            <v>443.62029</v>
          </cell>
        </row>
        <row r="12406">
          <cell r="J12406" t="str">
            <v>1009703574</v>
          </cell>
          <cell r="K12406">
            <v>2008</v>
          </cell>
          <cell r="L12406" t="str">
            <v>443.6933</v>
          </cell>
        </row>
        <row r="12407">
          <cell r="J12407" t="str">
            <v>1009703583</v>
          </cell>
          <cell r="K12407">
            <v>2008</v>
          </cell>
          <cell r="L12407" t="str">
            <v>733.9</v>
          </cell>
        </row>
        <row r="12408">
          <cell r="J12408" t="str">
            <v>1009703613</v>
          </cell>
          <cell r="K12408">
            <v>2008</v>
          </cell>
          <cell r="L12408" t="str">
            <v>599.707</v>
          </cell>
        </row>
        <row r="12409">
          <cell r="J12409" t="str">
            <v>9789868282728</v>
          </cell>
          <cell r="K12409">
            <v>2008</v>
          </cell>
          <cell r="L12409" t="str">
            <v>443.6897</v>
          </cell>
        </row>
        <row r="12410">
          <cell r="J12410" t="str">
            <v>1009703656</v>
          </cell>
          <cell r="K12410">
            <v>2008</v>
          </cell>
          <cell r="L12410" t="str">
            <v>588.29</v>
          </cell>
        </row>
        <row r="12411">
          <cell r="J12411" t="str">
            <v>1009703663</v>
          </cell>
          <cell r="K12411">
            <v>2008</v>
          </cell>
          <cell r="L12411" t="str">
            <v>441.81</v>
          </cell>
        </row>
        <row r="12412">
          <cell r="J12412" t="str">
            <v>1009703738</v>
          </cell>
          <cell r="K12412">
            <v>2008</v>
          </cell>
          <cell r="L12412" t="str">
            <v>590.7</v>
          </cell>
        </row>
        <row r="12413">
          <cell r="J12413" t="str">
            <v>1009703748</v>
          </cell>
          <cell r="K12413">
            <v>2008</v>
          </cell>
          <cell r="L12413" t="str">
            <v>592.45</v>
          </cell>
        </row>
        <row r="12414">
          <cell r="J12414" t="str">
            <v>9789860166989</v>
          </cell>
          <cell r="K12414">
            <v>2008</v>
          </cell>
          <cell r="L12414" t="str">
            <v>542.7107</v>
          </cell>
        </row>
        <row r="12415">
          <cell r="J12415" t="str">
            <v>1009703765</v>
          </cell>
          <cell r="K12415">
            <v>2008</v>
          </cell>
          <cell r="L12415" t="str">
            <v>443.6933</v>
          </cell>
        </row>
        <row r="12416">
          <cell r="J12416" t="str">
            <v>1009703768</v>
          </cell>
          <cell r="K12416">
            <v>2008</v>
          </cell>
          <cell r="L12416" t="str">
            <v>592.9286</v>
          </cell>
        </row>
        <row r="12417">
          <cell r="J12417" t="str">
            <v>1009703798</v>
          </cell>
          <cell r="K12417">
            <v>2008</v>
          </cell>
          <cell r="L12417" t="str">
            <v>481.07</v>
          </cell>
        </row>
        <row r="12418">
          <cell r="J12418" t="str">
            <v>1009703824</v>
          </cell>
          <cell r="K12418">
            <v>2008</v>
          </cell>
          <cell r="L12418" t="str">
            <v>442.1</v>
          </cell>
        </row>
        <row r="12419">
          <cell r="J12419" t="str">
            <v>1009703849</v>
          </cell>
          <cell r="K12419">
            <v>2008</v>
          </cell>
          <cell r="L12419" t="str">
            <v>442.1</v>
          </cell>
        </row>
        <row r="12420">
          <cell r="J12420" t="str">
            <v>9789860169270</v>
          </cell>
          <cell r="K12420">
            <v>2008</v>
          </cell>
          <cell r="L12420" t="str">
            <v>449.8026</v>
          </cell>
        </row>
        <row r="12421">
          <cell r="J12421" t="str">
            <v>9789860168402</v>
          </cell>
          <cell r="K12421">
            <v>2008</v>
          </cell>
          <cell r="L12421" t="str">
            <v>585.34</v>
          </cell>
        </row>
        <row r="12422">
          <cell r="J12422" t="str">
            <v>1009703887</v>
          </cell>
          <cell r="K12422">
            <v>2008</v>
          </cell>
          <cell r="L12422" t="str">
            <v>443.6933</v>
          </cell>
        </row>
        <row r="12423">
          <cell r="J12423" t="str">
            <v>1009703890</v>
          </cell>
          <cell r="K12423">
            <v>2008</v>
          </cell>
          <cell r="L12423" t="str">
            <v>733.64</v>
          </cell>
        </row>
        <row r="12424">
          <cell r="J12424" t="str">
            <v>1009703891</v>
          </cell>
          <cell r="K12424">
            <v>2008</v>
          </cell>
          <cell r="L12424" t="str">
            <v>733.9</v>
          </cell>
        </row>
        <row r="12425">
          <cell r="J12425" t="str">
            <v>9789860171884</v>
          </cell>
          <cell r="K12425">
            <v>2008</v>
          </cell>
          <cell r="L12425" t="str">
            <v>588.14</v>
          </cell>
        </row>
        <row r="12426">
          <cell r="J12426" t="str">
            <v>1009703915</v>
          </cell>
          <cell r="K12426">
            <v>2008</v>
          </cell>
          <cell r="L12426" t="str">
            <v>556</v>
          </cell>
        </row>
        <row r="12427">
          <cell r="J12427" t="str">
            <v>1009703945</v>
          </cell>
          <cell r="K12427">
            <v>2008</v>
          </cell>
          <cell r="L12427" t="str">
            <v>579.141</v>
          </cell>
        </row>
        <row r="12428">
          <cell r="J12428" t="str">
            <v>1009703956</v>
          </cell>
          <cell r="K12428">
            <v>2008</v>
          </cell>
          <cell r="L12428" t="str">
            <v>572.9</v>
          </cell>
        </row>
        <row r="12429">
          <cell r="J12429" t="str">
            <v>1009703984</v>
          </cell>
          <cell r="K12429">
            <v>2008</v>
          </cell>
          <cell r="L12429" t="str">
            <v>442.24</v>
          </cell>
        </row>
        <row r="12430">
          <cell r="J12430" t="str">
            <v>1009704017</v>
          </cell>
          <cell r="K12430">
            <v>2008</v>
          </cell>
          <cell r="L12430" t="str">
            <v>431.2</v>
          </cell>
        </row>
        <row r="12431">
          <cell r="J12431" t="str">
            <v>1009704020</v>
          </cell>
          <cell r="K12431">
            <v>2008</v>
          </cell>
          <cell r="L12431" t="str">
            <v>431.2</v>
          </cell>
        </row>
        <row r="12432">
          <cell r="J12432" t="str">
            <v>1009704031</v>
          </cell>
          <cell r="K12432">
            <v>2008</v>
          </cell>
          <cell r="L12432" t="str">
            <v>554.68</v>
          </cell>
        </row>
        <row r="12433">
          <cell r="J12433" t="str">
            <v>1009704032</v>
          </cell>
          <cell r="K12433">
            <v>2008</v>
          </cell>
          <cell r="L12433" t="str">
            <v>333.79</v>
          </cell>
        </row>
        <row r="12434">
          <cell r="J12434" t="str">
            <v>1009704033</v>
          </cell>
          <cell r="K12434">
            <v>2008</v>
          </cell>
          <cell r="L12434" t="str">
            <v>457.01</v>
          </cell>
        </row>
        <row r="12435">
          <cell r="J12435" t="str">
            <v>1009704034</v>
          </cell>
          <cell r="K12435">
            <v>2008</v>
          </cell>
          <cell r="L12435" t="str">
            <v>552.2</v>
          </cell>
        </row>
        <row r="12436">
          <cell r="J12436" t="str">
            <v>1009704035</v>
          </cell>
          <cell r="K12436">
            <v>2008</v>
          </cell>
          <cell r="L12436" t="str">
            <v>552.2</v>
          </cell>
        </row>
        <row r="12437">
          <cell r="J12437" t="str">
            <v>1009704036</v>
          </cell>
          <cell r="K12437">
            <v>2008</v>
          </cell>
          <cell r="L12437" t="str">
            <v>552.2</v>
          </cell>
        </row>
        <row r="12438">
          <cell r="J12438" t="str">
            <v>1009704037</v>
          </cell>
          <cell r="K12438">
            <v>2008</v>
          </cell>
          <cell r="L12438" t="str">
            <v>552.2</v>
          </cell>
        </row>
        <row r="12439">
          <cell r="J12439" t="str">
            <v>1009704038</v>
          </cell>
          <cell r="K12439">
            <v>2008</v>
          </cell>
          <cell r="L12439" t="str">
            <v>552.2</v>
          </cell>
        </row>
        <row r="12440">
          <cell r="J12440" t="str">
            <v>1009704039</v>
          </cell>
          <cell r="K12440">
            <v>2008</v>
          </cell>
          <cell r="L12440" t="str">
            <v>552.2</v>
          </cell>
        </row>
        <row r="12441">
          <cell r="J12441" t="str">
            <v>1009704040</v>
          </cell>
          <cell r="K12441">
            <v>2008</v>
          </cell>
          <cell r="L12441" t="str">
            <v>552.2</v>
          </cell>
        </row>
        <row r="12442">
          <cell r="J12442" t="str">
            <v>9789860171750</v>
          </cell>
          <cell r="K12442">
            <v>2008</v>
          </cell>
          <cell r="L12442" t="str">
            <v>548.58</v>
          </cell>
        </row>
        <row r="12443">
          <cell r="J12443" t="str">
            <v>1009704206</v>
          </cell>
          <cell r="K12443">
            <v>2008</v>
          </cell>
          <cell r="L12443" t="str">
            <v>563.79</v>
          </cell>
        </row>
        <row r="12444">
          <cell r="J12444" t="str">
            <v>1009704207</v>
          </cell>
          <cell r="K12444">
            <v>2008</v>
          </cell>
          <cell r="L12444" t="str">
            <v>563.79</v>
          </cell>
        </row>
        <row r="12445">
          <cell r="J12445" t="str">
            <v>1009704208</v>
          </cell>
          <cell r="K12445">
            <v>2008</v>
          </cell>
          <cell r="L12445" t="str">
            <v>563.79</v>
          </cell>
        </row>
        <row r="12446">
          <cell r="J12446" t="str">
            <v>1009704233</v>
          </cell>
          <cell r="K12446">
            <v>2008</v>
          </cell>
          <cell r="L12446" t="str">
            <v>525.93307</v>
          </cell>
        </row>
        <row r="12447">
          <cell r="J12447" t="str">
            <v>1009704256</v>
          </cell>
          <cell r="K12447">
            <v>2008</v>
          </cell>
          <cell r="L12447" t="str">
            <v>442.165</v>
          </cell>
        </row>
        <row r="12448">
          <cell r="J12448" t="str">
            <v>1009704287</v>
          </cell>
          <cell r="K12448">
            <v>2008</v>
          </cell>
          <cell r="L12448" t="str">
            <v>964.4</v>
          </cell>
        </row>
        <row r="12449">
          <cell r="J12449" t="str">
            <v>1009704336</v>
          </cell>
          <cell r="K12449">
            <v>2008</v>
          </cell>
          <cell r="L12449" t="str">
            <v>542.77</v>
          </cell>
        </row>
        <row r="12450">
          <cell r="J12450" t="str">
            <v>9789860135428</v>
          </cell>
          <cell r="K12450">
            <v>2008</v>
          </cell>
          <cell r="L12450" t="str">
            <v>960</v>
          </cell>
        </row>
        <row r="12451">
          <cell r="J12451" t="str">
            <v>9789860137156</v>
          </cell>
          <cell r="K12451">
            <v>2008</v>
          </cell>
          <cell r="L12451" t="str">
            <v>933</v>
          </cell>
        </row>
        <row r="12452">
          <cell r="J12452" t="str">
            <v>9789860079777</v>
          </cell>
          <cell r="K12452">
            <v>2008</v>
          </cell>
          <cell r="L12452" t="str">
            <v>375.232</v>
          </cell>
        </row>
        <row r="12453">
          <cell r="J12453" t="str">
            <v>9789860138863</v>
          </cell>
          <cell r="K12453">
            <v>2008</v>
          </cell>
          <cell r="L12453" t="str">
            <v>557.041</v>
          </cell>
        </row>
        <row r="12454">
          <cell r="J12454" t="str">
            <v>9789860133073</v>
          </cell>
          <cell r="K12454">
            <v>2008</v>
          </cell>
          <cell r="L12454" t="str">
            <v>969</v>
          </cell>
        </row>
        <row r="12455">
          <cell r="J12455" t="str">
            <v>9789860133677</v>
          </cell>
          <cell r="K12455">
            <v>2008</v>
          </cell>
          <cell r="L12455" t="str">
            <v>969</v>
          </cell>
        </row>
        <row r="12456">
          <cell r="J12456" t="str">
            <v>1009700528</v>
          </cell>
          <cell r="K12456">
            <v>2008</v>
          </cell>
          <cell r="L12456" t="str">
            <v>412.78</v>
          </cell>
        </row>
        <row r="12457">
          <cell r="J12457" t="str">
            <v>1009700530</v>
          </cell>
          <cell r="K12457">
            <v>2008</v>
          </cell>
          <cell r="L12457" t="str">
            <v>412.78</v>
          </cell>
        </row>
        <row r="12458">
          <cell r="J12458" t="str">
            <v>1009700533</v>
          </cell>
          <cell r="K12458">
            <v>2008</v>
          </cell>
          <cell r="L12458" t="str">
            <v>412.78</v>
          </cell>
        </row>
        <row r="12459">
          <cell r="J12459" t="str">
            <v>1009700535</v>
          </cell>
          <cell r="K12459">
            <v>2008</v>
          </cell>
          <cell r="L12459" t="str">
            <v>412.78</v>
          </cell>
        </row>
        <row r="12460">
          <cell r="J12460" t="str">
            <v>1009700538</v>
          </cell>
          <cell r="K12460">
            <v>2008</v>
          </cell>
          <cell r="L12460" t="str">
            <v>412.78</v>
          </cell>
        </row>
        <row r="12461">
          <cell r="J12461" t="str">
            <v>1009700539</v>
          </cell>
          <cell r="K12461">
            <v>2008</v>
          </cell>
          <cell r="L12461" t="str">
            <v>412.78</v>
          </cell>
        </row>
        <row r="12462">
          <cell r="J12462" t="str">
            <v>1009700541</v>
          </cell>
          <cell r="K12462">
            <v>2008</v>
          </cell>
          <cell r="L12462" t="str">
            <v>412.78</v>
          </cell>
        </row>
        <row r="12463">
          <cell r="J12463" t="str">
            <v>1009700543</v>
          </cell>
          <cell r="K12463">
            <v>2008</v>
          </cell>
          <cell r="L12463" t="str">
            <v>412.78</v>
          </cell>
        </row>
        <row r="12464">
          <cell r="J12464" t="str">
            <v>1009700544</v>
          </cell>
          <cell r="K12464">
            <v>2008</v>
          </cell>
          <cell r="L12464" t="str">
            <v>412.78</v>
          </cell>
        </row>
        <row r="12465">
          <cell r="J12465" t="str">
            <v>1009700545</v>
          </cell>
          <cell r="K12465">
            <v>2008</v>
          </cell>
          <cell r="L12465" t="str">
            <v>412.78</v>
          </cell>
        </row>
        <row r="12466">
          <cell r="J12466" t="str">
            <v>1009700547</v>
          </cell>
          <cell r="K12466">
            <v>2008</v>
          </cell>
          <cell r="L12466" t="str">
            <v>412.78</v>
          </cell>
        </row>
        <row r="12467">
          <cell r="J12467" t="str">
            <v>1009700548</v>
          </cell>
          <cell r="K12467">
            <v>2008</v>
          </cell>
          <cell r="L12467" t="str">
            <v>412.78</v>
          </cell>
        </row>
        <row r="12468">
          <cell r="J12468" t="str">
            <v>1009700550</v>
          </cell>
          <cell r="K12468">
            <v>2008</v>
          </cell>
          <cell r="L12468" t="str">
            <v>412.78</v>
          </cell>
        </row>
        <row r="12469">
          <cell r="J12469" t="str">
            <v>1009700551</v>
          </cell>
          <cell r="K12469">
            <v>2008</v>
          </cell>
          <cell r="L12469" t="str">
            <v>412.78</v>
          </cell>
        </row>
        <row r="12470">
          <cell r="J12470" t="str">
            <v>1009700552</v>
          </cell>
          <cell r="K12470">
            <v>2008</v>
          </cell>
          <cell r="L12470" t="str">
            <v>412.78</v>
          </cell>
        </row>
        <row r="12471">
          <cell r="J12471" t="str">
            <v>1009700553</v>
          </cell>
          <cell r="K12471">
            <v>2008</v>
          </cell>
          <cell r="L12471" t="str">
            <v>412.78</v>
          </cell>
        </row>
        <row r="12472">
          <cell r="J12472" t="str">
            <v>9789860135008</v>
          </cell>
          <cell r="K12472">
            <v>2008</v>
          </cell>
          <cell r="L12472" t="str">
            <v>971.5</v>
          </cell>
        </row>
        <row r="12473">
          <cell r="J12473" t="str">
            <v>1009700569</v>
          </cell>
          <cell r="K12473">
            <v>2008</v>
          </cell>
          <cell r="L12473" t="str">
            <v>412.78</v>
          </cell>
        </row>
        <row r="12474">
          <cell r="J12474" t="str">
            <v>1009700587</v>
          </cell>
          <cell r="K12474">
            <v>2008</v>
          </cell>
          <cell r="L12474" t="str">
            <v>412.78</v>
          </cell>
        </row>
        <row r="12475">
          <cell r="J12475" t="str">
            <v>1009700589</v>
          </cell>
          <cell r="K12475">
            <v>2008</v>
          </cell>
          <cell r="L12475" t="str">
            <v>412.78</v>
          </cell>
        </row>
        <row r="12476">
          <cell r="J12476" t="str">
            <v>1009700592</v>
          </cell>
          <cell r="K12476">
            <v>2008</v>
          </cell>
          <cell r="L12476" t="str">
            <v>412.78</v>
          </cell>
        </row>
        <row r="12477">
          <cell r="J12477" t="str">
            <v>1009700593</v>
          </cell>
          <cell r="K12477">
            <v>2008</v>
          </cell>
          <cell r="L12477" t="str">
            <v>412.78</v>
          </cell>
        </row>
        <row r="12478">
          <cell r="J12478" t="str">
            <v>1009700603</v>
          </cell>
          <cell r="K12478">
            <v>2008</v>
          </cell>
          <cell r="L12478" t="str">
            <v>412.78</v>
          </cell>
        </row>
        <row r="12479">
          <cell r="J12479" t="str">
            <v>1009700605</v>
          </cell>
          <cell r="K12479">
            <v>2008</v>
          </cell>
          <cell r="L12479" t="str">
            <v>412.78</v>
          </cell>
        </row>
        <row r="12480">
          <cell r="J12480" t="str">
            <v>1009700608</v>
          </cell>
          <cell r="K12480">
            <v>2008</v>
          </cell>
          <cell r="L12480" t="str">
            <v>412.78</v>
          </cell>
        </row>
        <row r="12481">
          <cell r="J12481" t="str">
            <v>1009700609</v>
          </cell>
          <cell r="K12481">
            <v>2008</v>
          </cell>
          <cell r="L12481" t="str">
            <v>412.78</v>
          </cell>
        </row>
        <row r="12482">
          <cell r="J12482" t="str">
            <v>1009700611</v>
          </cell>
          <cell r="K12482">
            <v>2008</v>
          </cell>
          <cell r="L12482" t="str">
            <v>412.78</v>
          </cell>
        </row>
        <row r="12483">
          <cell r="J12483" t="str">
            <v>1009700615</v>
          </cell>
          <cell r="K12483">
            <v>2008</v>
          </cell>
          <cell r="L12483" t="str">
            <v>412.78</v>
          </cell>
        </row>
        <row r="12484">
          <cell r="J12484" t="str">
            <v>1009700616</v>
          </cell>
          <cell r="K12484">
            <v>2008</v>
          </cell>
          <cell r="L12484" t="str">
            <v>412.78</v>
          </cell>
        </row>
        <row r="12485">
          <cell r="J12485" t="str">
            <v>1009700617</v>
          </cell>
          <cell r="K12485">
            <v>2008</v>
          </cell>
          <cell r="L12485" t="str">
            <v>412.78</v>
          </cell>
        </row>
        <row r="12486">
          <cell r="J12486" t="str">
            <v>1009700618</v>
          </cell>
          <cell r="K12486">
            <v>2008</v>
          </cell>
          <cell r="L12486" t="str">
            <v>412.78</v>
          </cell>
        </row>
        <row r="12487">
          <cell r="J12487" t="str">
            <v>1009700621</v>
          </cell>
          <cell r="K12487">
            <v>2008</v>
          </cell>
          <cell r="L12487" t="str">
            <v>412.78</v>
          </cell>
        </row>
        <row r="12488">
          <cell r="J12488" t="str">
            <v>1009700622</v>
          </cell>
          <cell r="K12488">
            <v>2008</v>
          </cell>
          <cell r="L12488" t="str">
            <v>412.78</v>
          </cell>
        </row>
        <row r="12489">
          <cell r="J12489" t="str">
            <v>1009700623</v>
          </cell>
          <cell r="K12489">
            <v>2008</v>
          </cell>
          <cell r="L12489" t="str">
            <v>412.78</v>
          </cell>
        </row>
        <row r="12490">
          <cell r="J12490" t="str">
            <v>1009700624</v>
          </cell>
          <cell r="K12490">
            <v>2008</v>
          </cell>
          <cell r="L12490" t="str">
            <v>412.78</v>
          </cell>
        </row>
        <row r="12491">
          <cell r="J12491" t="str">
            <v>1009700628</v>
          </cell>
          <cell r="K12491">
            <v>2008</v>
          </cell>
          <cell r="L12491" t="str">
            <v>412.78</v>
          </cell>
        </row>
        <row r="12492">
          <cell r="J12492" t="str">
            <v>1009700629</v>
          </cell>
          <cell r="K12492">
            <v>2008</v>
          </cell>
          <cell r="L12492" t="str">
            <v>412.78</v>
          </cell>
        </row>
        <row r="12493">
          <cell r="J12493" t="str">
            <v>1009700697</v>
          </cell>
          <cell r="K12493">
            <v>2008</v>
          </cell>
          <cell r="L12493" t="str">
            <v>412.78</v>
          </cell>
        </row>
        <row r="12494">
          <cell r="J12494" t="str">
            <v>1009700698</v>
          </cell>
          <cell r="K12494">
            <v>2008</v>
          </cell>
          <cell r="L12494" t="str">
            <v>412.78</v>
          </cell>
        </row>
        <row r="12495">
          <cell r="J12495" t="str">
            <v>1009700702</v>
          </cell>
          <cell r="K12495">
            <v>2008</v>
          </cell>
          <cell r="L12495" t="str">
            <v>412.78</v>
          </cell>
        </row>
        <row r="12496">
          <cell r="J12496" t="str">
            <v>1009700706</v>
          </cell>
          <cell r="K12496">
            <v>2008</v>
          </cell>
          <cell r="L12496" t="str">
            <v>412.78</v>
          </cell>
        </row>
        <row r="12497">
          <cell r="J12497" t="str">
            <v>1009700720</v>
          </cell>
          <cell r="K12497">
            <v>2008</v>
          </cell>
          <cell r="L12497" t="str">
            <v>412.78</v>
          </cell>
        </row>
        <row r="12498">
          <cell r="J12498" t="str">
            <v>1009700721</v>
          </cell>
          <cell r="K12498">
            <v>2008</v>
          </cell>
          <cell r="L12498" t="str">
            <v>412.78</v>
          </cell>
        </row>
        <row r="12499">
          <cell r="J12499" t="str">
            <v>1009700722</v>
          </cell>
          <cell r="K12499">
            <v>2008</v>
          </cell>
          <cell r="L12499" t="str">
            <v>412.78</v>
          </cell>
        </row>
        <row r="12500">
          <cell r="J12500" t="str">
            <v>1009700723</v>
          </cell>
          <cell r="K12500">
            <v>2008</v>
          </cell>
          <cell r="L12500" t="str">
            <v>412.78</v>
          </cell>
        </row>
        <row r="12501">
          <cell r="J12501" t="str">
            <v>1009700724</v>
          </cell>
          <cell r="K12501">
            <v>2008</v>
          </cell>
          <cell r="L12501" t="str">
            <v>412.78</v>
          </cell>
        </row>
        <row r="12502">
          <cell r="J12502" t="str">
            <v>1009700725</v>
          </cell>
          <cell r="K12502">
            <v>2008</v>
          </cell>
          <cell r="L12502" t="str">
            <v>412.78</v>
          </cell>
        </row>
        <row r="12503">
          <cell r="J12503" t="str">
            <v>1009700726</v>
          </cell>
          <cell r="K12503">
            <v>2008</v>
          </cell>
          <cell r="L12503" t="str">
            <v>412.78</v>
          </cell>
        </row>
        <row r="12504">
          <cell r="J12504" t="str">
            <v>1009700727</v>
          </cell>
          <cell r="K12504">
            <v>2008</v>
          </cell>
          <cell r="L12504" t="str">
            <v>412.78</v>
          </cell>
        </row>
        <row r="12505">
          <cell r="J12505" t="str">
            <v>1009700728</v>
          </cell>
          <cell r="K12505">
            <v>2008</v>
          </cell>
          <cell r="L12505" t="str">
            <v>412.78</v>
          </cell>
        </row>
        <row r="12506">
          <cell r="J12506" t="str">
            <v>1009700730</v>
          </cell>
          <cell r="K12506">
            <v>2008</v>
          </cell>
          <cell r="L12506" t="str">
            <v>412.78</v>
          </cell>
        </row>
        <row r="12507">
          <cell r="J12507" t="str">
            <v>1009700731</v>
          </cell>
          <cell r="K12507">
            <v>2008</v>
          </cell>
          <cell r="L12507" t="str">
            <v>412.78</v>
          </cell>
        </row>
        <row r="12508">
          <cell r="J12508" t="str">
            <v>1009700733</v>
          </cell>
          <cell r="K12508">
            <v>2008</v>
          </cell>
          <cell r="L12508" t="str">
            <v>412.78</v>
          </cell>
        </row>
        <row r="12509">
          <cell r="J12509" t="str">
            <v>1009700734</v>
          </cell>
          <cell r="K12509">
            <v>2008</v>
          </cell>
          <cell r="L12509" t="str">
            <v>412.78</v>
          </cell>
        </row>
        <row r="12510">
          <cell r="J12510" t="str">
            <v>1009700735</v>
          </cell>
          <cell r="K12510">
            <v>2008</v>
          </cell>
          <cell r="L12510" t="str">
            <v>412.78</v>
          </cell>
        </row>
        <row r="12511">
          <cell r="J12511" t="str">
            <v>1009700754</v>
          </cell>
          <cell r="K12511">
            <v>2008</v>
          </cell>
          <cell r="L12511" t="str">
            <v>412.78</v>
          </cell>
        </row>
        <row r="12512">
          <cell r="J12512" t="str">
            <v>1009700792</v>
          </cell>
          <cell r="K12512">
            <v>2008</v>
          </cell>
          <cell r="L12512" t="str">
            <v>412.78</v>
          </cell>
        </row>
        <row r="12513">
          <cell r="J12513" t="str">
            <v>1009700804</v>
          </cell>
          <cell r="K12513">
            <v>2008</v>
          </cell>
          <cell r="L12513" t="str">
            <v>412.78</v>
          </cell>
        </row>
        <row r="12514">
          <cell r="J12514" t="str">
            <v>1009700844</v>
          </cell>
          <cell r="K12514">
            <v>2008</v>
          </cell>
          <cell r="L12514" t="str">
            <v>412.78</v>
          </cell>
        </row>
        <row r="12515">
          <cell r="J12515" t="str">
            <v>1009700845</v>
          </cell>
          <cell r="K12515">
            <v>2008</v>
          </cell>
          <cell r="L12515" t="str">
            <v>412.78</v>
          </cell>
        </row>
        <row r="12516">
          <cell r="J12516" t="str">
            <v>1009700847</v>
          </cell>
          <cell r="K12516">
            <v>2008</v>
          </cell>
          <cell r="L12516" t="str">
            <v>412.78</v>
          </cell>
        </row>
        <row r="12517">
          <cell r="J12517" t="str">
            <v>1009700848</v>
          </cell>
          <cell r="K12517">
            <v>2008</v>
          </cell>
          <cell r="L12517" t="str">
            <v>412.78</v>
          </cell>
        </row>
        <row r="12518">
          <cell r="J12518" t="str">
            <v>1009700850</v>
          </cell>
          <cell r="K12518">
            <v>2008</v>
          </cell>
          <cell r="L12518" t="str">
            <v>412.78</v>
          </cell>
        </row>
        <row r="12519">
          <cell r="J12519" t="str">
            <v>1009700851</v>
          </cell>
          <cell r="K12519">
            <v>2008</v>
          </cell>
          <cell r="L12519" t="str">
            <v>412.78</v>
          </cell>
        </row>
        <row r="12520">
          <cell r="J12520" t="str">
            <v>1009700888</v>
          </cell>
          <cell r="K12520">
            <v>2008</v>
          </cell>
          <cell r="L12520" t="str">
            <v>412.78</v>
          </cell>
        </row>
        <row r="12521">
          <cell r="J12521" t="str">
            <v>1009700915</v>
          </cell>
          <cell r="K12521">
            <v>2008</v>
          </cell>
          <cell r="L12521" t="str">
            <v>412.78</v>
          </cell>
        </row>
        <row r="12522">
          <cell r="J12522" t="str">
            <v>1009700917</v>
          </cell>
          <cell r="K12522">
            <v>2008</v>
          </cell>
          <cell r="L12522" t="str">
            <v>412.78</v>
          </cell>
        </row>
        <row r="12523">
          <cell r="J12523" t="str">
            <v>1009700947</v>
          </cell>
          <cell r="K12523">
            <v>2008</v>
          </cell>
          <cell r="L12523" t="str">
            <v>527</v>
          </cell>
        </row>
        <row r="12524">
          <cell r="J12524" t="str">
            <v>1009700956</v>
          </cell>
          <cell r="K12524">
            <v>2008</v>
          </cell>
          <cell r="L12524" t="str">
            <v>412.78</v>
          </cell>
        </row>
        <row r="12525">
          <cell r="J12525" t="str">
            <v>1009700958</v>
          </cell>
          <cell r="K12525">
            <v>2008</v>
          </cell>
          <cell r="L12525" t="str">
            <v>412.78</v>
          </cell>
        </row>
        <row r="12526">
          <cell r="J12526" t="str">
            <v>1009700959</v>
          </cell>
          <cell r="K12526">
            <v>2008</v>
          </cell>
          <cell r="L12526" t="str">
            <v>412.78</v>
          </cell>
        </row>
        <row r="12527">
          <cell r="J12527" t="str">
            <v>1009700960</v>
          </cell>
          <cell r="K12527">
            <v>2008</v>
          </cell>
          <cell r="L12527" t="str">
            <v>556.83</v>
          </cell>
        </row>
        <row r="12528">
          <cell r="J12528" t="str">
            <v>1009700962</v>
          </cell>
          <cell r="K12528">
            <v>2008</v>
          </cell>
          <cell r="L12528" t="str">
            <v>412.78</v>
          </cell>
        </row>
        <row r="12529">
          <cell r="J12529" t="str">
            <v>1009700963</v>
          </cell>
          <cell r="K12529">
            <v>2008</v>
          </cell>
          <cell r="L12529" t="str">
            <v>412.78</v>
          </cell>
        </row>
        <row r="12530">
          <cell r="J12530" t="str">
            <v>1009700967</v>
          </cell>
          <cell r="K12530">
            <v>2008</v>
          </cell>
          <cell r="L12530" t="str">
            <v>412.133</v>
          </cell>
        </row>
        <row r="12531">
          <cell r="J12531" t="str">
            <v>1009700998</v>
          </cell>
          <cell r="K12531">
            <v>2008</v>
          </cell>
          <cell r="L12531" t="str">
            <v>412.78</v>
          </cell>
        </row>
        <row r="12532">
          <cell r="J12532" t="str">
            <v>1009701064</v>
          </cell>
          <cell r="K12532">
            <v>2008</v>
          </cell>
          <cell r="L12532" t="str">
            <v>412.78</v>
          </cell>
        </row>
        <row r="12533">
          <cell r="J12533" t="str">
            <v>1009701126</v>
          </cell>
          <cell r="K12533">
            <v>2008</v>
          </cell>
          <cell r="L12533" t="str">
            <v>412.78</v>
          </cell>
        </row>
        <row r="12534">
          <cell r="J12534" t="str">
            <v>1009701137</v>
          </cell>
          <cell r="K12534">
            <v>2008</v>
          </cell>
          <cell r="L12534" t="str">
            <v>412.78</v>
          </cell>
        </row>
        <row r="12535">
          <cell r="J12535" t="str">
            <v>1009701156</v>
          </cell>
          <cell r="K12535">
            <v>2008</v>
          </cell>
          <cell r="L12535" t="str">
            <v>412.78</v>
          </cell>
        </row>
        <row r="12536">
          <cell r="J12536" t="str">
            <v>1009701165</v>
          </cell>
          <cell r="K12536">
            <v>2008</v>
          </cell>
          <cell r="L12536" t="str">
            <v>412.78</v>
          </cell>
        </row>
        <row r="12537">
          <cell r="J12537" t="str">
            <v>1009701166</v>
          </cell>
          <cell r="K12537">
            <v>2008</v>
          </cell>
          <cell r="L12537" t="str">
            <v>412.78</v>
          </cell>
        </row>
        <row r="12538">
          <cell r="J12538" t="str">
            <v>1009701167</v>
          </cell>
          <cell r="K12538">
            <v>2008</v>
          </cell>
          <cell r="L12538" t="str">
            <v>412.78</v>
          </cell>
        </row>
        <row r="12539">
          <cell r="J12539" t="str">
            <v>1009701189</v>
          </cell>
          <cell r="K12539">
            <v>2008</v>
          </cell>
          <cell r="L12539" t="str">
            <v>412.78</v>
          </cell>
        </row>
        <row r="12540">
          <cell r="J12540" t="str">
            <v>9789860142358</v>
          </cell>
          <cell r="K12540">
            <v>2008</v>
          </cell>
          <cell r="L12540" t="str">
            <v>966</v>
          </cell>
        </row>
        <row r="12541">
          <cell r="J12541" t="str">
            <v>9789860144765</v>
          </cell>
          <cell r="K12541">
            <v>2008</v>
          </cell>
          <cell r="L12541" t="str">
            <v>579.141</v>
          </cell>
        </row>
        <row r="12542">
          <cell r="J12542" t="str">
            <v>9789860145359</v>
          </cell>
          <cell r="K12542">
            <v>2008</v>
          </cell>
          <cell r="L12542" t="str">
            <v>972</v>
          </cell>
        </row>
        <row r="12543">
          <cell r="J12543" t="str">
            <v>1009701909</v>
          </cell>
          <cell r="K12543">
            <v>2008</v>
          </cell>
          <cell r="L12543" t="str">
            <v>440.7</v>
          </cell>
        </row>
        <row r="12544">
          <cell r="J12544" t="str">
            <v>9789860151800</v>
          </cell>
          <cell r="K12544">
            <v>2008</v>
          </cell>
          <cell r="L12544" t="str">
            <v>969</v>
          </cell>
        </row>
        <row r="12545">
          <cell r="J12545" t="str">
            <v>1009702370</v>
          </cell>
          <cell r="K12545">
            <v>2008</v>
          </cell>
          <cell r="L12545" t="str">
            <v>673.19</v>
          </cell>
        </row>
        <row r="12546">
          <cell r="J12546" t="str">
            <v>9789860155495</v>
          </cell>
          <cell r="K12546">
            <v>2008</v>
          </cell>
          <cell r="L12546" t="str">
            <v>548.13028</v>
          </cell>
        </row>
        <row r="12547">
          <cell r="J12547" t="str">
            <v>9789860153934</v>
          </cell>
          <cell r="K12547">
            <v>2008</v>
          </cell>
          <cell r="L12547" t="str">
            <v>547.16</v>
          </cell>
        </row>
        <row r="12548">
          <cell r="J12548" t="str">
            <v>9789860156904</v>
          </cell>
          <cell r="K12548">
            <v>2008</v>
          </cell>
          <cell r="L12548" t="str">
            <v>960</v>
          </cell>
        </row>
        <row r="12549">
          <cell r="J12549" t="str">
            <v>1009703014</v>
          </cell>
          <cell r="K12549">
            <v>2008</v>
          </cell>
          <cell r="L12549" t="str">
            <v>966.6</v>
          </cell>
        </row>
        <row r="12550">
          <cell r="J12550" t="str">
            <v>9789860165708</v>
          </cell>
          <cell r="K12550">
            <v>2008</v>
          </cell>
          <cell r="L12550" t="str">
            <v>940.9933</v>
          </cell>
        </row>
        <row r="12551">
          <cell r="J12551" t="str">
            <v>9789860168358</v>
          </cell>
          <cell r="K12551">
            <v>2008</v>
          </cell>
          <cell r="L12551" t="str">
            <v>970</v>
          </cell>
        </row>
        <row r="12552">
          <cell r="J12552" t="str">
            <v>1009703677</v>
          </cell>
          <cell r="K12552">
            <v>2008</v>
          </cell>
          <cell r="L12552" t="str">
            <v>960</v>
          </cell>
        </row>
        <row r="12553">
          <cell r="J12553" t="str">
            <v>1009704022</v>
          </cell>
          <cell r="K12553">
            <v>2008</v>
          </cell>
          <cell r="L12553" t="str">
            <v>356.33</v>
          </cell>
        </row>
        <row r="12554">
          <cell r="J12554" t="str">
            <v>9789860134759</v>
          </cell>
          <cell r="K12554">
            <v>2008</v>
          </cell>
          <cell r="L12554" t="str">
            <v>440.5</v>
          </cell>
        </row>
        <row r="12555">
          <cell r="J12555" t="str">
            <v>9789860147438</v>
          </cell>
          <cell r="K12555">
            <v>2008</v>
          </cell>
          <cell r="L12555" t="str">
            <v>544.6058</v>
          </cell>
        </row>
        <row r="12556">
          <cell r="J12556" t="str">
            <v>9789860145908</v>
          </cell>
          <cell r="K12556">
            <v>2008</v>
          </cell>
          <cell r="L12556" t="str">
            <v>575.8933</v>
          </cell>
        </row>
        <row r="12557">
          <cell r="J12557" t="str">
            <v>9789866732645</v>
          </cell>
          <cell r="K12557">
            <v>2008</v>
          </cell>
          <cell r="L12557" t="str">
            <v>546.1135</v>
          </cell>
        </row>
        <row r="12558">
          <cell r="J12558" t="str">
            <v>9789866732690</v>
          </cell>
          <cell r="K12558">
            <v>2008</v>
          </cell>
          <cell r="L12558" t="str">
            <v>863.51</v>
          </cell>
        </row>
        <row r="12559">
          <cell r="J12559" t="str">
            <v>9789866732737</v>
          </cell>
          <cell r="K12559">
            <v>2008</v>
          </cell>
          <cell r="L12559" t="str">
            <v>910.9886</v>
          </cell>
        </row>
        <row r="12560">
          <cell r="J12560" t="str">
            <v>9789866732683</v>
          </cell>
          <cell r="K12560">
            <v>2008</v>
          </cell>
          <cell r="L12560" t="str">
            <v>783.3886</v>
          </cell>
        </row>
        <row r="12561">
          <cell r="J12561" t="str">
            <v>9789866732577</v>
          </cell>
          <cell r="K12561">
            <v>2008</v>
          </cell>
          <cell r="L12561" t="str">
            <v>574.48</v>
          </cell>
        </row>
        <row r="12562">
          <cell r="J12562" t="str">
            <v>9789866732720</v>
          </cell>
          <cell r="K12562">
            <v>2008</v>
          </cell>
          <cell r="L12562" t="str">
            <v>603</v>
          </cell>
        </row>
        <row r="12563">
          <cell r="J12563" t="str">
            <v>9789866732881</v>
          </cell>
          <cell r="K12563">
            <v>2008</v>
          </cell>
          <cell r="L12563" t="str">
            <v>301</v>
          </cell>
        </row>
        <row r="12564">
          <cell r="J12564" t="str">
            <v>9789866732805</v>
          </cell>
          <cell r="K12564">
            <v>2008</v>
          </cell>
          <cell r="L12564" t="str">
            <v>782.886</v>
          </cell>
        </row>
        <row r="12565">
          <cell r="J12565" t="str">
            <v>9789866732898</v>
          </cell>
          <cell r="K12565">
            <v>2008</v>
          </cell>
          <cell r="L12565" t="str">
            <v>112.07</v>
          </cell>
        </row>
        <row r="12566">
          <cell r="J12566" t="str">
            <v>9789866732942</v>
          </cell>
          <cell r="K12566">
            <v>2008</v>
          </cell>
          <cell r="L12566" t="str">
            <v>572.9</v>
          </cell>
        </row>
        <row r="12567">
          <cell r="J12567" t="str">
            <v>9789866732904</v>
          </cell>
          <cell r="K12567">
            <v>2008</v>
          </cell>
          <cell r="L12567" t="str">
            <v>573.07</v>
          </cell>
        </row>
        <row r="12568">
          <cell r="J12568" t="str">
            <v>9789866732973</v>
          </cell>
          <cell r="K12568">
            <v>2008</v>
          </cell>
          <cell r="L12568" t="str">
            <v>846</v>
          </cell>
        </row>
        <row r="12569">
          <cell r="J12569" t="str">
            <v>9789862210024</v>
          </cell>
          <cell r="K12569">
            <v>2008</v>
          </cell>
          <cell r="L12569" t="str">
            <v>541.83</v>
          </cell>
        </row>
        <row r="12570">
          <cell r="J12570" t="str">
            <v>9789862210062</v>
          </cell>
          <cell r="K12570">
            <v>2008</v>
          </cell>
          <cell r="L12570" t="str">
            <v>572.9</v>
          </cell>
        </row>
        <row r="12571">
          <cell r="J12571" t="str">
            <v>9789862210031</v>
          </cell>
          <cell r="K12571">
            <v>2008</v>
          </cell>
          <cell r="L12571" t="str">
            <v>857.49</v>
          </cell>
        </row>
        <row r="12572">
          <cell r="J12572" t="str">
            <v>9789862210055</v>
          </cell>
          <cell r="K12572">
            <v>2008</v>
          </cell>
          <cell r="L12572" t="str">
            <v>820.9505</v>
          </cell>
        </row>
        <row r="12573">
          <cell r="J12573" t="str">
            <v>9789862210093</v>
          </cell>
          <cell r="K12573">
            <v>2008</v>
          </cell>
          <cell r="L12573" t="str">
            <v>820.9104</v>
          </cell>
        </row>
        <row r="12574">
          <cell r="J12574" t="str">
            <v>9789866732980</v>
          </cell>
          <cell r="K12574">
            <v>2008</v>
          </cell>
          <cell r="L12574" t="str">
            <v>863.2</v>
          </cell>
        </row>
        <row r="12575">
          <cell r="J12575" t="str">
            <v>9789862210086</v>
          </cell>
          <cell r="K12575">
            <v>2008</v>
          </cell>
          <cell r="L12575" t="str">
            <v>783.3886</v>
          </cell>
        </row>
        <row r="12576">
          <cell r="J12576" t="str">
            <v>9789862210000</v>
          </cell>
          <cell r="K12576">
            <v>2008</v>
          </cell>
          <cell r="L12576" t="str">
            <v>573.09</v>
          </cell>
        </row>
        <row r="12577">
          <cell r="J12577" t="str">
            <v>9789866732959</v>
          </cell>
          <cell r="K12577">
            <v>2008</v>
          </cell>
          <cell r="L12577" t="str">
            <v>120</v>
          </cell>
        </row>
        <row r="12578">
          <cell r="J12578" t="str">
            <v>9789862210161</v>
          </cell>
          <cell r="K12578">
            <v>2008</v>
          </cell>
          <cell r="L12578" t="str">
            <v>523.207</v>
          </cell>
        </row>
        <row r="12579">
          <cell r="J12579" t="str">
            <v>9789862210147</v>
          </cell>
          <cell r="K12579">
            <v>2008</v>
          </cell>
          <cell r="L12579" t="str">
            <v>494.3</v>
          </cell>
        </row>
        <row r="12580">
          <cell r="J12580" t="str">
            <v>9789862210154</v>
          </cell>
          <cell r="K12580">
            <v>2008</v>
          </cell>
          <cell r="L12580" t="str">
            <v>527.48</v>
          </cell>
        </row>
        <row r="12581">
          <cell r="J12581" t="str">
            <v>9789862210116</v>
          </cell>
          <cell r="K12581">
            <v>2008</v>
          </cell>
          <cell r="L12581" t="str">
            <v>857.27</v>
          </cell>
        </row>
        <row r="12582">
          <cell r="J12582" t="str">
            <v>9789862210208</v>
          </cell>
          <cell r="K12582">
            <v>2008</v>
          </cell>
          <cell r="L12582" t="str">
            <v>576.2307</v>
          </cell>
        </row>
        <row r="12583">
          <cell r="J12583" t="str">
            <v>9789862210246</v>
          </cell>
          <cell r="K12583">
            <v>2008</v>
          </cell>
          <cell r="L12583" t="str">
            <v>496.34</v>
          </cell>
        </row>
        <row r="12584">
          <cell r="J12584" t="str">
            <v>9789862210109</v>
          </cell>
          <cell r="K12584">
            <v>2008</v>
          </cell>
          <cell r="L12584" t="str">
            <v>982.58</v>
          </cell>
        </row>
        <row r="12585">
          <cell r="J12585" t="str">
            <v>9789862210291</v>
          </cell>
          <cell r="K12585">
            <v>2008</v>
          </cell>
          <cell r="L12585" t="str">
            <v>525.33</v>
          </cell>
        </row>
        <row r="12586">
          <cell r="J12586" t="str">
            <v>9789862210239</v>
          </cell>
          <cell r="K12586">
            <v>2008</v>
          </cell>
          <cell r="L12586" t="str">
            <v>848.6</v>
          </cell>
        </row>
        <row r="12587">
          <cell r="J12587" t="str">
            <v>9789862210307</v>
          </cell>
          <cell r="K12587">
            <v>2008</v>
          </cell>
          <cell r="L12587" t="str">
            <v>863.27</v>
          </cell>
        </row>
        <row r="12588">
          <cell r="J12588" t="str">
            <v>9789862210413</v>
          </cell>
          <cell r="K12588">
            <v>2008</v>
          </cell>
          <cell r="L12588" t="str">
            <v>782.18</v>
          </cell>
        </row>
        <row r="12589">
          <cell r="J12589" t="str">
            <v>9789862210390</v>
          </cell>
          <cell r="K12589">
            <v>2008</v>
          </cell>
          <cell r="L12589" t="str">
            <v>820.9708</v>
          </cell>
        </row>
        <row r="12590">
          <cell r="J12590" t="str">
            <v>9789862210420</v>
          </cell>
          <cell r="K12590">
            <v>2008</v>
          </cell>
          <cell r="L12590" t="str">
            <v>528.3</v>
          </cell>
        </row>
        <row r="12591">
          <cell r="J12591" t="str">
            <v>9789862210598</v>
          </cell>
          <cell r="K12591">
            <v>2008</v>
          </cell>
          <cell r="L12591" t="str">
            <v>982.1</v>
          </cell>
        </row>
        <row r="12592">
          <cell r="J12592" t="str">
            <v>9789862210604</v>
          </cell>
          <cell r="K12592">
            <v>2008</v>
          </cell>
          <cell r="L12592" t="str">
            <v>854.6</v>
          </cell>
        </row>
        <row r="12593">
          <cell r="J12593" t="str">
            <v>9789862210567</v>
          </cell>
          <cell r="K12593">
            <v>2008</v>
          </cell>
          <cell r="L12593" t="str">
            <v>574.1</v>
          </cell>
        </row>
        <row r="12594">
          <cell r="J12594" t="str">
            <v>9789862210574</v>
          </cell>
          <cell r="K12594">
            <v>2008</v>
          </cell>
          <cell r="L12594" t="str">
            <v>642.5</v>
          </cell>
        </row>
        <row r="12595">
          <cell r="J12595" t="str">
            <v>9789862210628</v>
          </cell>
          <cell r="K12595">
            <v>2008</v>
          </cell>
          <cell r="L12595" t="str">
            <v>800.3</v>
          </cell>
        </row>
        <row r="12596">
          <cell r="J12596" t="str">
            <v>9789866732652</v>
          </cell>
          <cell r="K12596">
            <v>2008</v>
          </cell>
          <cell r="L12596" t="str">
            <v>748.9</v>
          </cell>
        </row>
        <row r="12597">
          <cell r="J12597" t="str">
            <v>9789866732676</v>
          </cell>
          <cell r="K12597">
            <v>2008</v>
          </cell>
          <cell r="L12597" t="str">
            <v>731.75219</v>
          </cell>
        </row>
        <row r="12598">
          <cell r="J12598" t="str">
            <v>9789862210383</v>
          </cell>
          <cell r="K12598">
            <v>2008</v>
          </cell>
          <cell r="L12598" t="str">
            <v>855</v>
          </cell>
        </row>
        <row r="12599">
          <cell r="J12599" t="str">
            <v>9789866732515</v>
          </cell>
          <cell r="K12599">
            <v>2008</v>
          </cell>
          <cell r="L12599" t="str">
            <v>859.4</v>
          </cell>
        </row>
        <row r="12600">
          <cell r="J12600" t="str">
            <v>9789866732607</v>
          </cell>
          <cell r="K12600">
            <v>2008</v>
          </cell>
          <cell r="L12600" t="str">
            <v>859.4</v>
          </cell>
        </row>
        <row r="12601">
          <cell r="J12601" t="str">
            <v>9789866732621</v>
          </cell>
          <cell r="K12601">
            <v>2008</v>
          </cell>
          <cell r="L12601" t="str">
            <v>855</v>
          </cell>
        </row>
        <row r="12602">
          <cell r="J12602" t="str">
            <v>9789866732669</v>
          </cell>
          <cell r="K12602">
            <v>2008</v>
          </cell>
          <cell r="L12602" t="str">
            <v>851.486</v>
          </cell>
        </row>
        <row r="12603">
          <cell r="J12603" t="str">
            <v>9789866732638</v>
          </cell>
          <cell r="K12603">
            <v>2008</v>
          </cell>
          <cell r="L12603" t="str">
            <v>857.63</v>
          </cell>
        </row>
        <row r="12604">
          <cell r="J12604" t="str">
            <v>9789866732744</v>
          </cell>
          <cell r="K12604">
            <v>2008</v>
          </cell>
          <cell r="L12604" t="str">
            <v>855</v>
          </cell>
        </row>
        <row r="12605">
          <cell r="J12605" t="str">
            <v>9789866732539</v>
          </cell>
          <cell r="K12605">
            <v>2008</v>
          </cell>
          <cell r="L12605" t="str">
            <v>855</v>
          </cell>
        </row>
        <row r="12606">
          <cell r="J12606" t="str">
            <v>9789866732546</v>
          </cell>
          <cell r="K12606">
            <v>2008</v>
          </cell>
          <cell r="L12606" t="str">
            <v>855</v>
          </cell>
        </row>
        <row r="12607">
          <cell r="J12607" t="str">
            <v>9789866732553</v>
          </cell>
          <cell r="K12607">
            <v>2008</v>
          </cell>
          <cell r="L12607" t="str">
            <v>855</v>
          </cell>
        </row>
        <row r="12608">
          <cell r="J12608" t="str">
            <v>9789866732560</v>
          </cell>
          <cell r="K12608">
            <v>2008</v>
          </cell>
          <cell r="L12608" t="str">
            <v>855</v>
          </cell>
        </row>
        <row r="12609">
          <cell r="J12609" t="str">
            <v>9789866732706</v>
          </cell>
          <cell r="K12609">
            <v>2008</v>
          </cell>
          <cell r="L12609" t="str">
            <v>848.6</v>
          </cell>
        </row>
        <row r="12610">
          <cell r="J12610" t="str">
            <v>9789866732614</v>
          </cell>
          <cell r="K12610">
            <v>2008</v>
          </cell>
          <cell r="L12610" t="str">
            <v>898.38</v>
          </cell>
        </row>
        <row r="12611">
          <cell r="J12611" t="str">
            <v>9789866732713</v>
          </cell>
          <cell r="K12611">
            <v>2008</v>
          </cell>
          <cell r="L12611" t="str">
            <v>863.55</v>
          </cell>
        </row>
        <row r="12612">
          <cell r="J12612" t="str">
            <v>9789866732867</v>
          </cell>
          <cell r="K12612">
            <v>2008</v>
          </cell>
          <cell r="L12612" t="str">
            <v>782.228</v>
          </cell>
        </row>
        <row r="12613">
          <cell r="J12613" t="str">
            <v>9789866732775</v>
          </cell>
          <cell r="K12613">
            <v>2008</v>
          </cell>
          <cell r="L12613" t="str">
            <v>782.248</v>
          </cell>
        </row>
        <row r="12614">
          <cell r="J12614" t="str">
            <v>9789866732768</v>
          </cell>
          <cell r="K12614">
            <v>2008</v>
          </cell>
          <cell r="L12614" t="str">
            <v>742.89</v>
          </cell>
        </row>
        <row r="12615">
          <cell r="J12615" t="str">
            <v>9789866732836</v>
          </cell>
          <cell r="K12615">
            <v>2008</v>
          </cell>
          <cell r="L12615" t="str">
            <v>782.248</v>
          </cell>
        </row>
        <row r="12616">
          <cell r="J12616" t="str">
            <v>9789866732331</v>
          </cell>
          <cell r="K12616">
            <v>2008</v>
          </cell>
          <cell r="L12616" t="str">
            <v>783.3882</v>
          </cell>
        </row>
        <row r="12617">
          <cell r="J12617" t="str">
            <v>9789866732812</v>
          </cell>
          <cell r="K12617">
            <v>2008</v>
          </cell>
          <cell r="L12617" t="str">
            <v>782.298</v>
          </cell>
        </row>
        <row r="12618">
          <cell r="J12618" t="str">
            <v>9789866732799</v>
          </cell>
          <cell r="K12618">
            <v>2008</v>
          </cell>
          <cell r="L12618" t="str">
            <v>011.69</v>
          </cell>
        </row>
        <row r="12619">
          <cell r="J12619" t="str">
            <v>9789866732843</v>
          </cell>
          <cell r="K12619">
            <v>2008</v>
          </cell>
          <cell r="L12619" t="str">
            <v>851.486</v>
          </cell>
        </row>
        <row r="12620">
          <cell r="J12620" t="str">
            <v>9789866732782</v>
          </cell>
          <cell r="K12620">
            <v>2008</v>
          </cell>
          <cell r="L12620" t="str">
            <v>863.55</v>
          </cell>
        </row>
        <row r="12621">
          <cell r="J12621" t="str">
            <v>9789866732874</v>
          </cell>
          <cell r="K12621">
            <v>2008</v>
          </cell>
          <cell r="L12621" t="str">
            <v>851.486</v>
          </cell>
        </row>
        <row r="12622">
          <cell r="J12622" t="str">
            <v>9789866732751</v>
          </cell>
          <cell r="K12622">
            <v>2008</v>
          </cell>
          <cell r="L12622" t="str">
            <v>578.18</v>
          </cell>
        </row>
        <row r="12623">
          <cell r="J12623" t="str">
            <v>9789866732911</v>
          </cell>
          <cell r="K12623">
            <v>2008</v>
          </cell>
          <cell r="L12623" t="str">
            <v>597.931</v>
          </cell>
        </row>
        <row r="12624">
          <cell r="J12624" t="str">
            <v>9789862210017</v>
          </cell>
          <cell r="K12624">
            <v>2008</v>
          </cell>
          <cell r="L12624" t="str">
            <v>855</v>
          </cell>
        </row>
        <row r="12625">
          <cell r="J12625" t="str">
            <v>9789862210079</v>
          </cell>
          <cell r="K12625">
            <v>2008</v>
          </cell>
          <cell r="L12625" t="str">
            <v>782.248</v>
          </cell>
        </row>
        <row r="12626">
          <cell r="J12626" t="str">
            <v>9789862210130</v>
          </cell>
          <cell r="K12626">
            <v>2008</v>
          </cell>
          <cell r="L12626" t="str">
            <v>783.3886</v>
          </cell>
        </row>
        <row r="12627">
          <cell r="J12627" t="str">
            <v>9789866732928</v>
          </cell>
          <cell r="K12627">
            <v>2008</v>
          </cell>
          <cell r="L12627" t="str">
            <v>293.11</v>
          </cell>
        </row>
        <row r="12628">
          <cell r="J12628" t="str">
            <v>9789866732997</v>
          </cell>
          <cell r="K12628">
            <v>2008</v>
          </cell>
          <cell r="L12628" t="str">
            <v>782.248</v>
          </cell>
        </row>
        <row r="12629">
          <cell r="J12629" t="str">
            <v>9789866732966</v>
          </cell>
          <cell r="K12629">
            <v>2008</v>
          </cell>
          <cell r="L12629" t="str">
            <v>851.486</v>
          </cell>
        </row>
        <row r="12630">
          <cell r="J12630" t="str">
            <v>9789862210123</v>
          </cell>
          <cell r="K12630">
            <v>2008</v>
          </cell>
          <cell r="L12630" t="str">
            <v>855</v>
          </cell>
        </row>
        <row r="12631">
          <cell r="J12631" t="str">
            <v>9789862210185</v>
          </cell>
          <cell r="K12631">
            <v>2008</v>
          </cell>
          <cell r="L12631" t="str">
            <v>782.887</v>
          </cell>
        </row>
        <row r="12632">
          <cell r="J12632" t="str">
            <v>9789866732850</v>
          </cell>
          <cell r="K12632">
            <v>2008</v>
          </cell>
          <cell r="L12632" t="str">
            <v>863.3</v>
          </cell>
        </row>
        <row r="12633">
          <cell r="J12633" t="str">
            <v>9789866732935</v>
          </cell>
          <cell r="K12633">
            <v>2008</v>
          </cell>
          <cell r="L12633" t="str">
            <v>573.07</v>
          </cell>
        </row>
        <row r="12634">
          <cell r="J12634" t="str">
            <v>9789862210215</v>
          </cell>
          <cell r="K12634">
            <v>2008</v>
          </cell>
          <cell r="L12634" t="str">
            <v>062.1</v>
          </cell>
        </row>
        <row r="12635">
          <cell r="J12635" t="str">
            <v>9789862210222</v>
          </cell>
          <cell r="K12635">
            <v>2008</v>
          </cell>
          <cell r="L12635" t="str">
            <v>857.7</v>
          </cell>
        </row>
        <row r="12636">
          <cell r="J12636" t="str">
            <v>9789862210178</v>
          </cell>
          <cell r="K12636">
            <v>2008</v>
          </cell>
          <cell r="L12636" t="str">
            <v>078</v>
          </cell>
        </row>
        <row r="12637">
          <cell r="J12637" t="str">
            <v>9789862210253</v>
          </cell>
          <cell r="K12637">
            <v>2008</v>
          </cell>
          <cell r="L12637" t="str">
            <v>546.1135</v>
          </cell>
        </row>
        <row r="12638">
          <cell r="J12638" t="str">
            <v>9789862210260</v>
          </cell>
          <cell r="K12638">
            <v>2008</v>
          </cell>
          <cell r="L12638" t="str">
            <v>851.486</v>
          </cell>
        </row>
        <row r="12639">
          <cell r="J12639" t="str">
            <v>9789862210321</v>
          </cell>
          <cell r="K12639">
            <v>2008</v>
          </cell>
          <cell r="L12639" t="str">
            <v>859.7</v>
          </cell>
        </row>
        <row r="12640">
          <cell r="J12640" t="str">
            <v>9789862210314</v>
          </cell>
          <cell r="K12640">
            <v>2008</v>
          </cell>
          <cell r="L12640" t="str">
            <v>586.7</v>
          </cell>
        </row>
        <row r="12641">
          <cell r="J12641" t="str">
            <v>9789862210376</v>
          </cell>
          <cell r="K12641">
            <v>2008</v>
          </cell>
          <cell r="L12641" t="str">
            <v>582.189022</v>
          </cell>
        </row>
        <row r="12642">
          <cell r="J12642" t="str">
            <v>9789862210345</v>
          </cell>
          <cell r="K12642">
            <v>2008</v>
          </cell>
          <cell r="L12642" t="str">
            <v>857.7</v>
          </cell>
        </row>
        <row r="12643">
          <cell r="J12643" t="str">
            <v>9789862210352</v>
          </cell>
          <cell r="K12643">
            <v>2008</v>
          </cell>
          <cell r="L12643" t="str">
            <v>078</v>
          </cell>
        </row>
        <row r="12644">
          <cell r="J12644" t="str">
            <v>9789862210406</v>
          </cell>
          <cell r="K12644">
            <v>2008</v>
          </cell>
          <cell r="L12644" t="str">
            <v>855</v>
          </cell>
        </row>
        <row r="12645">
          <cell r="J12645" t="str">
            <v>9789862210369</v>
          </cell>
          <cell r="K12645">
            <v>2008</v>
          </cell>
          <cell r="L12645" t="str">
            <v>859.6</v>
          </cell>
        </row>
        <row r="12646">
          <cell r="J12646" t="str">
            <v>9789862210444</v>
          </cell>
          <cell r="K12646">
            <v>2008</v>
          </cell>
          <cell r="L12646" t="str">
            <v>475</v>
          </cell>
        </row>
        <row r="12647">
          <cell r="J12647" t="str">
            <v>9789862210505</v>
          </cell>
          <cell r="K12647">
            <v>2008</v>
          </cell>
          <cell r="L12647" t="str">
            <v>857.63</v>
          </cell>
        </row>
        <row r="12648">
          <cell r="J12648" t="str">
            <v>9789862210192</v>
          </cell>
          <cell r="K12648">
            <v>2008</v>
          </cell>
          <cell r="L12648" t="str">
            <v>851.486</v>
          </cell>
        </row>
        <row r="12649">
          <cell r="J12649" t="str">
            <v>9789862210048</v>
          </cell>
          <cell r="K12649">
            <v>2008</v>
          </cell>
          <cell r="L12649" t="str">
            <v>857.7</v>
          </cell>
        </row>
        <row r="12650">
          <cell r="J12650" t="str">
            <v>9789862210475</v>
          </cell>
          <cell r="K12650">
            <v>2008</v>
          </cell>
          <cell r="L12650" t="str">
            <v>857.49</v>
          </cell>
        </row>
        <row r="12651">
          <cell r="J12651" t="str">
            <v>9789862210482</v>
          </cell>
          <cell r="K12651">
            <v>2008</v>
          </cell>
          <cell r="L12651" t="str">
            <v>857.49</v>
          </cell>
        </row>
        <row r="12652">
          <cell r="J12652" t="str">
            <v>9789862210499</v>
          </cell>
          <cell r="K12652">
            <v>2008</v>
          </cell>
          <cell r="L12652" t="str">
            <v>857.49</v>
          </cell>
        </row>
        <row r="12653">
          <cell r="J12653" t="str">
            <v>9789862210437</v>
          </cell>
          <cell r="K12653">
            <v>2008</v>
          </cell>
          <cell r="L12653" t="str">
            <v>078</v>
          </cell>
        </row>
        <row r="12654">
          <cell r="J12654" t="str">
            <v>9789862210550</v>
          </cell>
          <cell r="K12654">
            <v>2008</v>
          </cell>
          <cell r="L12654" t="str">
            <v>851.486</v>
          </cell>
        </row>
        <row r="12655">
          <cell r="J12655" t="str">
            <v>9789862210536</v>
          </cell>
          <cell r="K12655">
            <v>2008</v>
          </cell>
          <cell r="L12655" t="str">
            <v>782.886</v>
          </cell>
        </row>
        <row r="12656">
          <cell r="J12656" t="str">
            <v>9789862210512</v>
          </cell>
          <cell r="K12656">
            <v>2008</v>
          </cell>
          <cell r="L12656" t="str">
            <v>577.67</v>
          </cell>
        </row>
        <row r="12657">
          <cell r="J12657" t="str">
            <v>9789866732829</v>
          </cell>
          <cell r="K12657">
            <v>2008</v>
          </cell>
          <cell r="L12657" t="str">
            <v>820.9</v>
          </cell>
        </row>
        <row r="12658">
          <cell r="J12658" t="str">
            <v>9789862210581</v>
          </cell>
          <cell r="K12658">
            <v>2008</v>
          </cell>
          <cell r="L12658" t="str">
            <v>820.9</v>
          </cell>
        </row>
        <row r="12659">
          <cell r="J12659" t="str">
            <v>9789862210888</v>
          </cell>
          <cell r="K12659">
            <v>2008</v>
          </cell>
          <cell r="L12659" t="str">
            <v>820.908</v>
          </cell>
        </row>
        <row r="12660">
          <cell r="J12660" t="str">
            <v>9789574151035</v>
          </cell>
          <cell r="K12660">
            <v>2008</v>
          </cell>
          <cell r="L12660" t="str">
            <v>848.6</v>
          </cell>
        </row>
        <row r="12661">
          <cell r="J12661" t="str">
            <v>9789574151042</v>
          </cell>
          <cell r="K12661">
            <v>2008</v>
          </cell>
          <cell r="L12661" t="str">
            <v>848.6</v>
          </cell>
        </row>
        <row r="12662">
          <cell r="J12662" t="str">
            <v>9789574151059</v>
          </cell>
          <cell r="K12662">
            <v>2008</v>
          </cell>
          <cell r="L12662" t="str">
            <v>848.6</v>
          </cell>
        </row>
        <row r="12663">
          <cell r="J12663" t="str">
            <v>9789862210635</v>
          </cell>
          <cell r="K12663">
            <v>2008</v>
          </cell>
          <cell r="L12663" t="str">
            <v>855</v>
          </cell>
        </row>
        <row r="12664">
          <cell r="J12664" t="str">
            <v>9789862210642</v>
          </cell>
          <cell r="K12664">
            <v>2008</v>
          </cell>
          <cell r="L12664" t="str">
            <v>855</v>
          </cell>
        </row>
        <row r="12665">
          <cell r="J12665" t="str">
            <v>9789862210987</v>
          </cell>
          <cell r="K12665">
            <v>2008</v>
          </cell>
          <cell r="L12665" t="str">
            <v>783.2886</v>
          </cell>
        </row>
        <row r="12666">
          <cell r="J12666" t="str">
            <v>9789862211229</v>
          </cell>
          <cell r="K12666">
            <v>2008</v>
          </cell>
          <cell r="L12666" t="str">
            <v>856.186</v>
          </cell>
        </row>
        <row r="12667">
          <cell r="J12667" t="str">
            <v>9789862211250</v>
          </cell>
          <cell r="K12667">
            <v>2008</v>
          </cell>
          <cell r="L12667" t="str">
            <v>805.18</v>
          </cell>
        </row>
        <row r="12668">
          <cell r="J12668" t="str">
            <v>9789862211373</v>
          </cell>
          <cell r="K12668">
            <v>2008</v>
          </cell>
          <cell r="L12668" t="str">
            <v>863.27</v>
          </cell>
        </row>
        <row r="12669">
          <cell r="J12669" t="str">
            <v>9789860136470</v>
          </cell>
          <cell r="K12669">
            <v>2008</v>
          </cell>
          <cell r="L12669" t="str">
            <v>523.36</v>
          </cell>
        </row>
        <row r="12670">
          <cell r="J12670" t="str">
            <v>9789867025258</v>
          </cell>
          <cell r="K12670">
            <v>2008</v>
          </cell>
          <cell r="L12670" t="str">
            <v>805.189</v>
          </cell>
        </row>
        <row r="12671">
          <cell r="J12671" t="str">
            <v>9789867025296</v>
          </cell>
          <cell r="K12671">
            <v>2008</v>
          </cell>
          <cell r="L12671" t="str">
            <v>805.1895</v>
          </cell>
        </row>
        <row r="12672">
          <cell r="J12672" t="str">
            <v>9789867025302</v>
          </cell>
          <cell r="K12672">
            <v>2008</v>
          </cell>
          <cell r="L12672" t="str">
            <v>805.16</v>
          </cell>
        </row>
        <row r="12673">
          <cell r="J12673" t="str">
            <v>9789572061633</v>
          </cell>
          <cell r="K12673">
            <v>2008</v>
          </cell>
          <cell r="L12673" t="str">
            <v>802.86</v>
          </cell>
        </row>
        <row r="12674">
          <cell r="J12674" t="str">
            <v>9789867999917</v>
          </cell>
          <cell r="K12674">
            <v>2008</v>
          </cell>
          <cell r="L12674" t="str">
            <v>523.41</v>
          </cell>
        </row>
        <row r="12675">
          <cell r="J12675" t="str">
            <v>9789571514314</v>
          </cell>
          <cell r="K12675">
            <v>2008</v>
          </cell>
          <cell r="L12675" t="str">
            <v>090.92</v>
          </cell>
        </row>
        <row r="12676">
          <cell r="J12676" t="str">
            <v>9789571514277</v>
          </cell>
          <cell r="K12676">
            <v>2008</v>
          </cell>
          <cell r="L12676" t="str">
            <v>800.7</v>
          </cell>
        </row>
        <row r="12677">
          <cell r="J12677" t="str">
            <v>9789571514260</v>
          </cell>
          <cell r="K12677">
            <v>2008</v>
          </cell>
          <cell r="L12677" t="str">
            <v>821.88</v>
          </cell>
        </row>
        <row r="12678">
          <cell r="J12678" t="str">
            <v>9789860167177</v>
          </cell>
          <cell r="K12678">
            <v>2008</v>
          </cell>
          <cell r="L12678" t="str">
            <v>433.407</v>
          </cell>
        </row>
        <row r="12679">
          <cell r="J12679" t="str">
            <v>9789576394621</v>
          </cell>
          <cell r="K12679">
            <v>2008</v>
          </cell>
          <cell r="L12679" t="str">
            <v>848.7</v>
          </cell>
        </row>
        <row r="12680">
          <cell r="J12680" t="str">
            <v>9789867266545</v>
          </cell>
          <cell r="K12680">
            <v>2008</v>
          </cell>
          <cell r="L12680" t="str">
            <v>411.94</v>
          </cell>
        </row>
        <row r="12681">
          <cell r="J12681" t="str">
            <v>9789867266699</v>
          </cell>
          <cell r="K12681">
            <v>2008</v>
          </cell>
          <cell r="L12681" t="str">
            <v>427.31</v>
          </cell>
        </row>
        <row r="12682">
          <cell r="J12682" t="str">
            <v>9789867266590</v>
          </cell>
          <cell r="K12682">
            <v>2008</v>
          </cell>
          <cell r="L12682" t="str">
            <v>427.1</v>
          </cell>
        </row>
        <row r="12683">
          <cell r="J12683" t="str">
            <v>9789867266606</v>
          </cell>
          <cell r="K12683">
            <v>2008</v>
          </cell>
          <cell r="L12683" t="str">
            <v>427.1</v>
          </cell>
        </row>
        <row r="12684">
          <cell r="J12684" t="str">
            <v>9789868471504</v>
          </cell>
          <cell r="K12684">
            <v>2008</v>
          </cell>
          <cell r="L12684" t="str">
            <v>427.17</v>
          </cell>
        </row>
        <row r="12685">
          <cell r="J12685" t="str">
            <v>9789868150867</v>
          </cell>
          <cell r="K12685">
            <v>2008</v>
          </cell>
          <cell r="L12685" t="str">
            <v>427.3</v>
          </cell>
        </row>
        <row r="12686">
          <cell r="J12686" t="str">
            <v>9789867266637</v>
          </cell>
          <cell r="K12686">
            <v>2008</v>
          </cell>
          <cell r="L12686" t="str">
            <v>427.4</v>
          </cell>
        </row>
        <row r="12687">
          <cell r="J12687" t="str">
            <v>9789867577498</v>
          </cell>
          <cell r="K12687">
            <v>2008</v>
          </cell>
          <cell r="L12687" t="str">
            <v>425.307</v>
          </cell>
        </row>
        <row r="12688">
          <cell r="J12688" t="str">
            <v>9789867577481</v>
          </cell>
          <cell r="K12688">
            <v>2008</v>
          </cell>
          <cell r="L12688" t="str">
            <v>415.945</v>
          </cell>
        </row>
        <row r="12689">
          <cell r="J12689" t="str">
            <v>9789868369078</v>
          </cell>
          <cell r="K12689">
            <v>2008</v>
          </cell>
          <cell r="L12689" t="str">
            <v>415.271</v>
          </cell>
        </row>
        <row r="12690">
          <cell r="J12690" t="str">
            <v>9789868369016</v>
          </cell>
          <cell r="K12690">
            <v>2008</v>
          </cell>
          <cell r="L12690" t="str">
            <v>192.1</v>
          </cell>
        </row>
        <row r="12691">
          <cell r="J12691" t="str">
            <v>9789868369023</v>
          </cell>
          <cell r="K12691">
            <v>2008</v>
          </cell>
          <cell r="L12691" t="str">
            <v>415.95</v>
          </cell>
        </row>
        <row r="12692">
          <cell r="J12692" t="str">
            <v>9789868369030</v>
          </cell>
          <cell r="K12692">
            <v>2008</v>
          </cell>
          <cell r="L12692" t="str">
            <v>192.1</v>
          </cell>
        </row>
        <row r="12693">
          <cell r="J12693" t="str">
            <v>9789868369061</v>
          </cell>
          <cell r="K12693">
            <v>2008</v>
          </cell>
          <cell r="L12693" t="str">
            <v>177.2</v>
          </cell>
        </row>
        <row r="12694">
          <cell r="J12694" t="str">
            <v>9789868369054</v>
          </cell>
          <cell r="K12694">
            <v>2008</v>
          </cell>
          <cell r="L12694" t="str">
            <v>528.2</v>
          </cell>
        </row>
        <row r="12695">
          <cell r="J12695" t="str">
            <v>9789868369047</v>
          </cell>
          <cell r="K12695">
            <v>2008</v>
          </cell>
          <cell r="L12695" t="str">
            <v>177.2</v>
          </cell>
        </row>
        <row r="12696">
          <cell r="J12696" t="str">
            <v>9789868369085</v>
          </cell>
          <cell r="K12696">
            <v>2008</v>
          </cell>
          <cell r="L12696" t="str">
            <v>175.9</v>
          </cell>
        </row>
        <row r="12697">
          <cell r="J12697" t="str">
            <v>9789575984410</v>
          </cell>
          <cell r="K12697">
            <v>2008</v>
          </cell>
          <cell r="L12697" t="str">
            <v>220.163</v>
          </cell>
        </row>
        <row r="12698">
          <cell r="J12698" t="str">
            <v>9789575984328</v>
          </cell>
          <cell r="K12698">
            <v>2008</v>
          </cell>
          <cell r="L12698" t="str">
            <v>676.669</v>
          </cell>
        </row>
        <row r="12699">
          <cell r="J12699" t="str">
            <v>9789575984489</v>
          </cell>
          <cell r="K12699">
            <v>2008</v>
          </cell>
          <cell r="L12699" t="str">
            <v>547.16</v>
          </cell>
        </row>
        <row r="12700">
          <cell r="J12700" t="str">
            <v>9789575984199</v>
          </cell>
          <cell r="K12700">
            <v>2008</v>
          </cell>
          <cell r="L12700" t="str">
            <v>224.517</v>
          </cell>
        </row>
        <row r="12701">
          <cell r="J12701" t="str">
            <v>9789575984250</v>
          </cell>
          <cell r="K12701">
            <v>2008</v>
          </cell>
          <cell r="L12701" t="str">
            <v>225.87</v>
          </cell>
        </row>
        <row r="12702">
          <cell r="J12702" t="str">
            <v>9789575984373</v>
          </cell>
          <cell r="K12702">
            <v>2008</v>
          </cell>
          <cell r="L12702" t="str">
            <v>225.87</v>
          </cell>
        </row>
        <row r="12703">
          <cell r="J12703" t="str">
            <v>9789575984359</v>
          </cell>
          <cell r="K12703">
            <v>2008</v>
          </cell>
          <cell r="L12703" t="str">
            <v>221.8</v>
          </cell>
        </row>
        <row r="12704">
          <cell r="J12704" t="str">
            <v>9789575984403</v>
          </cell>
          <cell r="K12704">
            <v>2008</v>
          </cell>
          <cell r="L12704" t="str">
            <v>226.69</v>
          </cell>
        </row>
        <row r="12705">
          <cell r="J12705" t="str">
            <v>9789575984366</v>
          </cell>
          <cell r="K12705">
            <v>2008</v>
          </cell>
          <cell r="L12705" t="str">
            <v>848.6</v>
          </cell>
        </row>
        <row r="12706">
          <cell r="J12706" t="str">
            <v>9789575984397</v>
          </cell>
          <cell r="K12706">
            <v>2008</v>
          </cell>
          <cell r="L12706" t="str">
            <v>224.518</v>
          </cell>
        </row>
        <row r="12707">
          <cell r="J12707" t="str">
            <v>9789575984427</v>
          </cell>
          <cell r="K12707">
            <v>2008</v>
          </cell>
          <cell r="L12707" t="str">
            <v>229</v>
          </cell>
        </row>
        <row r="12708">
          <cell r="J12708" t="str">
            <v>9789575984465</v>
          </cell>
          <cell r="K12708">
            <v>2008</v>
          </cell>
          <cell r="L12708" t="str">
            <v>220.7</v>
          </cell>
        </row>
        <row r="12709">
          <cell r="J12709" t="str">
            <v>9789575984458</v>
          </cell>
          <cell r="K12709">
            <v>2008</v>
          </cell>
          <cell r="L12709" t="str">
            <v>226.42</v>
          </cell>
        </row>
        <row r="12710">
          <cell r="J12710" t="str">
            <v>9789575984137</v>
          </cell>
          <cell r="K12710">
            <v>2008</v>
          </cell>
          <cell r="L12710" t="str">
            <v>226.62</v>
          </cell>
        </row>
        <row r="12711">
          <cell r="J12711" t="str">
            <v>9789575984243</v>
          </cell>
          <cell r="K12711">
            <v>2008</v>
          </cell>
          <cell r="L12711" t="str">
            <v>226.6</v>
          </cell>
        </row>
        <row r="12712">
          <cell r="J12712" t="str">
            <v>9789575984335</v>
          </cell>
          <cell r="K12712">
            <v>2008</v>
          </cell>
          <cell r="L12712" t="str">
            <v>224.517</v>
          </cell>
        </row>
        <row r="12713">
          <cell r="J12713" t="str">
            <v>9789575984342</v>
          </cell>
          <cell r="K12713">
            <v>2008</v>
          </cell>
          <cell r="L12713" t="str">
            <v>224.517</v>
          </cell>
        </row>
        <row r="12714">
          <cell r="J12714" t="str">
            <v>9578473427</v>
          </cell>
          <cell r="K12714">
            <v>2008</v>
          </cell>
          <cell r="L12714" t="str">
            <v>228.266</v>
          </cell>
        </row>
        <row r="12715">
          <cell r="J12715" t="str">
            <v>9789867107893</v>
          </cell>
          <cell r="K12715">
            <v>2008</v>
          </cell>
          <cell r="L12715" t="str">
            <v>859.6</v>
          </cell>
        </row>
        <row r="12716">
          <cell r="J12716" t="str">
            <v>9789866544040</v>
          </cell>
          <cell r="K12716">
            <v>2008</v>
          </cell>
          <cell r="L12716" t="str">
            <v>859.6</v>
          </cell>
        </row>
        <row r="12717">
          <cell r="J12717" t="str">
            <v>9789867107817</v>
          </cell>
          <cell r="K12717">
            <v>2008</v>
          </cell>
          <cell r="L12717" t="str">
            <v>859.6</v>
          </cell>
        </row>
        <row r="12718">
          <cell r="J12718" t="str">
            <v>9789867107916</v>
          </cell>
          <cell r="K12718">
            <v>2008</v>
          </cell>
          <cell r="L12718" t="str">
            <v>859.6</v>
          </cell>
        </row>
        <row r="12719">
          <cell r="J12719" t="str">
            <v>9789867107800</v>
          </cell>
          <cell r="K12719">
            <v>2008</v>
          </cell>
          <cell r="L12719" t="str">
            <v>859.6</v>
          </cell>
        </row>
        <row r="12720">
          <cell r="J12720" t="str">
            <v>9789867107909</v>
          </cell>
          <cell r="K12720">
            <v>2008</v>
          </cell>
          <cell r="L12720" t="str">
            <v>859.6</v>
          </cell>
        </row>
        <row r="12721">
          <cell r="J12721" t="str">
            <v>9789867107923</v>
          </cell>
          <cell r="K12721">
            <v>2008</v>
          </cell>
          <cell r="L12721" t="str">
            <v>859.6</v>
          </cell>
        </row>
        <row r="12722">
          <cell r="J12722" t="str">
            <v>9789867107930</v>
          </cell>
          <cell r="K12722">
            <v>2008</v>
          </cell>
          <cell r="L12722" t="str">
            <v>859.6</v>
          </cell>
        </row>
        <row r="12723">
          <cell r="J12723" t="str">
            <v>9789867107978</v>
          </cell>
          <cell r="K12723">
            <v>2008</v>
          </cell>
          <cell r="L12723" t="str">
            <v>859.6</v>
          </cell>
        </row>
        <row r="12724">
          <cell r="J12724" t="str">
            <v>9789866544057</v>
          </cell>
          <cell r="K12724">
            <v>2008</v>
          </cell>
          <cell r="L12724" t="str">
            <v>859.6</v>
          </cell>
        </row>
        <row r="12725">
          <cell r="J12725" t="str">
            <v>9867107942</v>
          </cell>
          <cell r="K12725">
            <v>2008</v>
          </cell>
          <cell r="L12725" t="str">
            <v>859.6</v>
          </cell>
        </row>
        <row r="12726">
          <cell r="J12726" t="str">
            <v>9789578418486</v>
          </cell>
          <cell r="K12726">
            <v>2008</v>
          </cell>
          <cell r="L12726" t="str">
            <v>554.89023</v>
          </cell>
        </row>
        <row r="12727">
          <cell r="J12727" t="str">
            <v>9789868260573</v>
          </cell>
          <cell r="K12727">
            <v>2008</v>
          </cell>
          <cell r="L12727" t="str">
            <v>554.89022</v>
          </cell>
        </row>
        <row r="12728">
          <cell r="J12728" t="str">
            <v>9789866820519</v>
          </cell>
          <cell r="K12728">
            <v>2008</v>
          </cell>
          <cell r="L12728" t="str">
            <v>177.2</v>
          </cell>
        </row>
        <row r="12729">
          <cell r="J12729" t="str">
            <v>9789866998478</v>
          </cell>
          <cell r="K12729">
            <v>2008</v>
          </cell>
          <cell r="L12729" t="str">
            <v>563.52</v>
          </cell>
        </row>
        <row r="12730">
          <cell r="J12730" t="str">
            <v>9789868451018</v>
          </cell>
          <cell r="K12730">
            <v>2008</v>
          </cell>
          <cell r="L12730" t="str">
            <v>857.63</v>
          </cell>
        </row>
        <row r="12731">
          <cell r="J12731" t="str">
            <v>9789868451032</v>
          </cell>
          <cell r="K12731">
            <v>2008</v>
          </cell>
          <cell r="L12731" t="str">
            <v>857.7</v>
          </cell>
        </row>
        <row r="12732">
          <cell r="J12732" t="str">
            <v>9789868451001</v>
          </cell>
          <cell r="K12732">
            <v>2008</v>
          </cell>
          <cell r="L12732" t="str">
            <v>411.1</v>
          </cell>
        </row>
        <row r="12733">
          <cell r="J12733" t="str">
            <v>9789868451025</v>
          </cell>
          <cell r="K12733">
            <v>2008</v>
          </cell>
          <cell r="L12733" t="str">
            <v>292.22</v>
          </cell>
        </row>
        <row r="12734">
          <cell r="J12734" t="str">
            <v>9789867599285</v>
          </cell>
          <cell r="K12734">
            <v>2008</v>
          </cell>
          <cell r="L12734" t="str">
            <v>548.15</v>
          </cell>
        </row>
        <row r="12735">
          <cell r="J12735" t="str">
            <v>9789867599292</v>
          </cell>
          <cell r="K12735">
            <v>2008</v>
          </cell>
          <cell r="L12735" t="str">
            <v>544.3</v>
          </cell>
        </row>
        <row r="12736">
          <cell r="J12736" t="str">
            <v>9789868332720</v>
          </cell>
          <cell r="K12736">
            <v>2008</v>
          </cell>
          <cell r="L12736" t="str">
            <v>170</v>
          </cell>
        </row>
        <row r="12737">
          <cell r="J12737" t="str">
            <v>9789866855634</v>
          </cell>
          <cell r="K12737">
            <v>2008</v>
          </cell>
          <cell r="L12737" t="str">
            <v>716</v>
          </cell>
        </row>
        <row r="12738">
          <cell r="J12738" t="str">
            <v>9789993731139</v>
          </cell>
          <cell r="K12738">
            <v>2008</v>
          </cell>
          <cell r="L12738" t="str">
            <v>020.7</v>
          </cell>
        </row>
        <row r="12739">
          <cell r="J12739" t="str">
            <v>9789993731146</v>
          </cell>
          <cell r="K12739">
            <v>2008</v>
          </cell>
          <cell r="L12739" t="str">
            <v>020.7</v>
          </cell>
        </row>
        <row r="12740">
          <cell r="J12740" t="str">
            <v>9789993731122</v>
          </cell>
          <cell r="K12740">
            <v>2008</v>
          </cell>
          <cell r="L12740" t="str">
            <v>019.1</v>
          </cell>
        </row>
        <row r="12741">
          <cell r="J12741" t="str">
            <v>9789572165355</v>
          </cell>
          <cell r="K12741">
            <v>2008</v>
          </cell>
          <cell r="L12741" t="str">
            <v>357.81</v>
          </cell>
        </row>
        <row r="12742">
          <cell r="J12742" t="str">
            <v>9789572165379</v>
          </cell>
          <cell r="K12742">
            <v>2008</v>
          </cell>
          <cell r="L12742" t="str">
            <v>357.81</v>
          </cell>
        </row>
        <row r="12743">
          <cell r="J12743" t="str">
            <v>9789572165362</v>
          </cell>
          <cell r="K12743">
            <v>2008</v>
          </cell>
          <cell r="L12743" t="str">
            <v>357.81</v>
          </cell>
        </row>
        <row r="12744">
          <cell r="J12744" t="str">
            <v>9789572164884</v>
          </cell>
          <cell r="K12744">
            <v>2008</v>
          </cell>
          <cell r="L12744" t="str">
            <v>446.8927</v>
          </cell>
        </row>
        <row r="12745">
          <cell r="J12745" t="str">
            <v>9789572166062</v>
          </cell>
          <cell r="K12745">
            <v>2008</v>
          </cell>
          <cell r="L12745" t="str">
            <v>312.32C</v>
          </cell>
        </row>
        <row r="12746">
          <cell r="J12746" t="str">
            <v>9789572165713</v>
          </cell>
          <cell r="K12746">
            <v>2008</v>
          </cell>
          <cell r="L12746" t="str">
            <v>448.9</v>
          </cell>
        </row>
        <row r="12747">
          <cell r="J12747" t="str">
            <v>9789572157299</v>
          </cell>
          <cell r="K12747">
            <v>2008</v>
          </cell>
          <cell r="L12747" t="str">
            <v>312.949022</v>
          </cell>
        </row>
        <row r="12748">
          <cell r="J12748" t="str">
            <v>9789572167007</v>
          </cell>
          <cell r="K12748">
            <v>2008</v>
          </cell>
          <cell r="L12748" t="str">
            <v>312.32B3</v>
          </cell>
        </row>
        <row r="12749">
          <cell r="J12749" t="str">
            <v>9789572166444</v>
          </cell>
          <cell r="K12749">
            <v>2008</v>
          </cell>
          <cell r="L12749" t="str">
            <v>448.62</v>
          </cell>
        </row>
        <row r="12750">
          <cell r="J12750" t="str">
            <v>9789572164969</v>
          </cell>
          <cell r="K12750">
            <v>2008</v>
          </cell>
          <cell r="L12750" t="str">
            <v>177.3</v>
          </cell>
        </row>
        <row r="12751">
          <cell r="J12751" t="str">
            <v>9789867704955</v>
          </cell>
          <cell r="K12751">
            <v>2008</v>
          </cell>
          <cell r="L12751" t="str">
            <v>781.05</v>
          </cell>
        </row>
        <row r="12752">
          <cell r="J12752" t="str">
            <v>9789867704979</v>
          </cell>
          <cell r="K12752">
            <v>2008</v>
          </cell>
          <cell r="L12752" t="str">
            <v>781.05</v>
          </cell>
        </row>
        <row r="12753">
          <cell r="J12753" t="str">
            <v>9789867704986</v>
          </cell>
          <cell r="K12753">
            <v>2008</v>
          </cell>
          <cell r="L12753" t="str">
            <v>781.05</v>
          </cell>
        </row>
        <row r="12754">
          <cell r="J12754" t="str">
            <v>9789867704962</v>
          </cell>
          <cell r="K12754">
            <v>2008</v>
          </cell>
          <cell r="L12754" t="str">
            <v>781.05</v>
          </cell>
        </row>
        <row r="12755">
          <cell r="J12755" t="str">
            <v>9789867704993</v>
          </cell>
          <cell r="K12755">
            <v>2008</v>
          </cell>
          <cell r="L12755" t="str">
            <v>781.05</v>
          </cell>
        </row>
        <row r="12756">
          <cell r="J12756" t="str">
            <v>9789578188990</v>
          </cell>
          <cell r="K12756">
            <v>2008</v>
          </cell>
          <cell r="L12756" t="str">
            <v>557.943</v>
          </cell>
        </row>
        <row r="12757">
          <cell r="J12757" t="str">
            <v>9789578188860</v>
          </cell>
          <cell r="K12757">
            <v>2008</v>
          </cell>
          <cell r="L12757" t="str">
            <v>177.3</v>
          </cell>
        </row>
        <row r="12758">
          <cell r="J12758" t="str">
            <v>9789578188730</v>
          </cell>
          <cell r="K12758">
            <v>2008</v>
          </cell>
          <cell r="L12758" t="str">
            <v>579.141</v>
          </cell>
        </row>
        <row r="12759">
          <cell r="J12759" t="str">
            <v>9789578188792</v>
          </cell>
          <cell r="K12759">
            <v>2008</v>
          </cell>
          <cell r="L12759" t="str">
            <v>494.311</v>
          </cell>
        </row>
        <row r="12760">
          <cell r="J12760" t="str">
            <v>9789866771651</v>
          </cell>
          <cell r="K12760">
            <v>2008</v>
          </cell>
          <cell r="L12760" t="str">
            <v>498.96</v>
          </cell>
        </row>
        <row r="12761">
          <cell r="J12761" t="str">
            <v>9789866771422</v>
          </cell>
          <cell r="K12761">
            <v>2008</v>
          </cell>
          <cell r="L12761" t="str">
            <v>426</v>
          </cell>
        </row>
        <row r="12762">
          <cell r="J12762" t="str">
            <v>9789866771477</v>
          </cell>
          <cell r="K12762">
            <v>2008</v>
          </cell>
          <cell r="L12762" t="str">
            <v>420</v>
          </cell>
        </row>
        <row r="12763">
          <cell r="J12763" t="str">
            <v>9789866771491</v>
          </cell>
          <cell r="K12763">
            <v>2008</v>
          </cell>
          <cell r="L12763" t="str">
            <v>416</v>
          </cell>
        </row>
        <row r="12764">
          <cell r="J12764" t="str">
            <v>9789866771460</v>
          </cell>
          <cell r="K12764">
            <v>2008</v>
          </cell>
          <cell r="L12764" t="str">
            <v>416</v>
          </cell>
        </row>
        <row r="12765">
          <cell r="J12765" t="str">
            <v>9789866771446</v>
          </cell>
          <cell r="K12765">
            <v>2008</v>
          </cell>
          <cell r="L12765" t="str">
            <v>425</v>
          </cell>
        </row>
        <row r="12766">
          <cell r="J12766" t="str">
            <v>9789866771576</v>
          </cell>
          <cell r="K12766">
            <v>2008</v>
          </cell>
          <cell r="L12766" t="str">
            <v>425</v>
          </cell>
        </row>
        <row r="12767">
          <cell r="J12767" t="str">
            <v>9789866771637</v>
          </cell>
          <cell r="K12767">
            <v>2008</v>
          </cell>
          <cell r="L12767" t="str">
            <v>425</v>
          </cell>
        </row>
        <row r="12768">
          <cell r="J12768" t="str">
            <v>9789866771545</v>
          </cell>
          <cell r="K12768">
            <v>2008</v>
          </cell>
          <cell r="L12768" t="str">
            <v>541</v>
          </cell>
        </row>
        <row r="12769">
          <cell r="J12769" t="str">
            <v>9789866771521</v>
          </cell>
          <cell r="K12769">
            <v>2008</v>
          </cell>
          <cell r="L12769" t="str">
            <v>425</v>
          </cell>
        </row>
        <row r="12770">
          <cell r="J12770" t="str">
            <v>9789868327238</v>
          </cell>
          <cell r="K12770">
            <v>2008</v>
          </cell>
          <cell r="L12770" t="str">
            <v>424</v>
          </cell>
        </row>
        <row r="12771">
          <cell r="J12771" t="str">
            <v>9789866771064</v>
          </cell>
          <cell r="K12771">
            <v>2008</v>
          </cell>
          <cell r="L12771" t="str">
            <v>425</v>
          </cell>
        </row>
        <row r="12772">
          <cell r="J12772" t="str">
            <v>9789866771132</v>
          </cell>
          <cell r="K12772">
            <v>2008</v>
          </cell>
          <cell r="L12772" t="str">
            <v>425</v>
          </cell>
        </row>
        <row r="12773">
          <cell r="J12773" t="str">
            <v>9789866771316</v>
          </cell>
          <cell r="K12773">
            <v>2008</v>
          </cell>
          <cell r="L12773" t="str">
            <v>425</v>
          </cell>
        </row>
        <row r="12774">
          <cell r="J12774" t="str">
            <v>9789866771934</v>
          </cell>
          <cell r="K12774">
            <v>2008</v>
          </cell>
          <cell r="L12774" t="str">
            <v>425</v>
          </cell>
        </row>
        <row r="12775">
          <cell r="J12775" t="str">
            <v>9789866771453_1</v>
          </cell>
          <cell r="K12775">
            <v>2008</v>
          </cell>
          <cell r="L12775" t="str">
            <v>425</v>
          </cell>
        </row>
        <row r="12776">
          <cell r="J12776" t="str">
            <v>9789866771170</v>
          </cell>
          <cell r="K12776">
            <v>2008</v>
          </cell>
          <cell r="L12776" t="str">
            <v>425</v>
          </cell>
        </row>
        <row r="12777">
          <cell r="J12777" t="str">
            <v>9789868327252</v>
          </cell>
          <cell r="K12777">
            <v>2008</v>
          </cell>
          <cell r="L12777" t="str">
            <v>425</v>
          </cell>
        </row>
        <row r="12778">
          <cell r="J12778" t="str">
            <v>9789866771323</v>
          </cell>
          <cell r="K12778">
            <v>2008</v>
          </cell>
          <cell r="L12778" t="str">
            <v>416</v>
          </cell>
        </row>
        <row r="12779">
          <cell r="J12779" t="str">
            <v>9789866771415</v>
          </cell>
          <cell r="K12779">
            <v>2008</v>
          </cell>
          <cell r="L12779" t="str">
            <v>418</v>
          </cell>
        </row>
        <row r="12780">
          <cell r="J12780" t="str">
            <v>9789866771187</v>
          </cell>
          <cell r="K12780">
            <v>2008</v>
          </cell>
          <cell r="L12780" t="str">
            <v>422</v>
          </cell>
        </row>
        <row r="12781">
          <cell r="J12781" t="str">
            <v>9789866771361</v>
          </cell>
          <cell r="K12781">
            <v>2008</v>
          </cell>
          <cell r="L12781" t="str">
            <v>420</v>
          </cell>
        </row>
        <row r="12782">
          <cell r="J12782" t="str">
            <v>9789866771439</v>
          </cell>
          <cell r="K12782">
            <v>2008</v>
          </cell>
          <cell r="L12782" t="str">
            <v>427</v>
          </cell>
        </row>
        <row r="12783">
          <cell r="J12783" t="str">
            <v>9789866771378</v>
          </cell>
          <cell r="K12783">
            <v>2008</v>
          </cell>
          <cell r="L12783" t="str">
            <v>425</v>
          </cell>
        </row>
        <row r="12784">
          <cell r="J12784" t="str">
            <v>9789866771200</v>
          </cell>
          <cell r="K12784">
            <v>2008</v>
          </cell>
          <cell r="L12784" t="str">
            <v>425</v>
          </cell>
        </row>
        <row r="12785">
          <cell r="J12785" t="str">
            <v>9789866771347</v>
          </cell>
          <cell r="K12785">
            <v>2008</v>
          </cell>
          <cell r="L12785" t="str">
            <v>976</v>
          </cell>
        </row>
        <row r="12786">
          <cell r="J12786" t="str">
            <v>9789866771484</v>
          </cell>
          <cell r="K12786">
            <v>2008</v>
          </cell>
          <cell r="L12786" t="str">
            <v>425</v>
          </cell>
        </row>
        <row r="12787">
          <cell r="J12787" t="str">
            <v>9789866771392</v>
          </cell>
          <cell r="K12787">
            <v>2008</v>
          </cell>
          <cell r="L12787" t="str">
            <v>425</v>
          </cell>
        </row>
        <row r="12788">
          <cell r="J12788" t="str">
            <v>9789868327245</v>
          </cell>
          <cell r="K12788">
            <v>2008</v>
          </cell>
          <cell r="L12788" t="str">
            <v>425</v>
          </cell>
        </row>
        <row r="12789">
          <cell r="J12789" t="str">
            <v>9789866771385</v>
          </cell>
          <cell r="K12789">
            <v>2008</v>
          </cell>
          <cell r="L12789" t="str">
            <v>425</v>
          </cell>
        </row>
        <row r="12790">
          <cell r="J12790" t="str">
            <v>9789866771194</v>
          </cell>
          <cell r="K12790">
            <v>2008</v>
          </cell>
          <cell r="L12790" t="str">
            <v>411</v>
          </cell>
        </row>
        <row r="12791">
          <cell r="J12791" t="str">
            <v>9789866771156</v>
          </cell>
          <cell r="K12791">
            <v>2008</v>
          </cell>
          <cell r="L12791" t="str">
            <v>411</v>
          </cell>
        </row>
        <row r="12792">
          <cell r="J12792" t="str">
            <v>9789866771231</v>
          </cell>
          <cell r="K12792">
            <v>2008</v>
          </cell>
          <cell r="L12792" t="str">
            <v>613</v>
          </cell>
        </row>
        <row r="12793">
          <cell r="J12793" t="str">
            <v>9789866771330</v>
          </cell>
          <cell r="K12793">
            <v>2008</v>
          </cell>
          <cell r="L12793" t="str">
            <v>415</v>
          </cell>
        </row>
        <row r="12794">
          <cell r="J12794" t="str">
            <v>9789866771408</v>
          </cell>
          <cell r="K12794">
            <v>2008</v>
          </cell>
          <cell r="L12794" t="str">
            <v>415</v>
          </cell>
        </row>
        <row r="12795">
          <cell r="J12795" t="str">
            <v>9789866771514</v>
          </cell>
          <cell r="K12795">
            <v>2008</v>
          </cell>
          <cell r="L12795" t="str">
            <v>415</v>
          </cell>
        </row>
        <row r="12796">
          <cell r="J12796" t="str">
            <v>9789867024435</v>
          </cell>
          <cell r="K12796">
            <v>2008</v>
          </cell>
          <cell r="L12796" t="str">
            <v>429</v>
          </cell>
        </row>
        <row r="12797">
          <cell r="J12797" t="str">
            <v>9789867024862</v>
          </cell>
          <cell r="K12797">
            <v>2008</v>
          </cell>
          <cell r="L12797" t="str">
            <v>544.361</v>
          </cell>
        </row>
        <row r="12798">
          <cell r="J12798" t="str">
            <v>9789867024824</v>
          </cell>
          <cell r="K12798">
            <v>2008</v>
          </cell>
          <cell r="L12798" t="str">
            <v>426.77</v>
          </cell>
        </row>
        <row r="12799">
          <cell r="J12799" t="str">
            <v>9789867024947</v>
          </cell>
          <cell r="K12799">
            <v>2008</v>
          </cell>
          <cell r="L12799" t="str">
            <v>423</v>
          </cell>
        </row>
        <row r="12800">
          <cell r="J12800" t="str">
            <v>9789867024626</v>
          </cell>
          <cell r="K12800">
            <v>2008</v>
          </cell>
          <cell r="L12800" t="str">
            <v>426</v>
          </cell>
        </row>
        <row r="12801">
          <cell r="J12801" t="str">
            <v>9789867024848</v>
          </cell>
          <cell r="K12801">
            <v>2008</v>
          </cell>
          <cell r="L12801" t="str">
            <v>426.77</v>
          </cell>
        </row>
        <row r="12802">
          <cell r="J12802" t="str">
            <v>9789867024633</v>
          </cell>
          <cell r="K12802">
            <v>2008</v>
          </cell>
          <cell r="L12802" t="str">
            <v>426.7</v>
          </cell>
        </row>
        <row r="12803">
          <cell r="J12803" t="str">
            <v>9789867024893</v>
          </cell>
          <cell r="K12803">
            <v>2008</v>
          </cell>
          <cell r="L12803" t="str">
            <v>426.7</v>
          </cell>
        </row>
        <row r="12804">
          <cell r="J12804" t="str">
            <v>9789867024725</v>
          </cell>
          <cell r="K12804">
            <v>2008</v>
          </cell>
          <cell r="L12804" t="str">
            <v>426.4</v>
          </cell>
        </row>
        <row r="12805">
          <cell r="J12805" t="str">
            <v>9789867024701</v>
          </cell>
          <cell r="K12805">
            <v>2008</v>
          </cell>
          <cell r="L12805" t="str">
            <v>427.1</v>
          </cell>
        </row>
        <row r="12806">
          <cell r="J12806" t="str">
            <v>9789867024749</v>
          </cell>
          <cell r="K12806">
            <v>2008</v>
          </cell>
          <cell r="L12806" t="str">
            <v>177</v>
          </cell>
        </row>
        <row r="12807">
          <cell r="J12807" t="str">
            <v>9789866771453_2</v>
          </cell>
          <cell r="K12807">
            <v>2008</v>
          </cell>
          <cell r="L12807" t="str">
            <v>410</v>
          </cell>
        </row>
        <row r="12808">
          <cell r="J12808" t="str">
            <v>9789868416604</v>
          </cell>
          <cell r="K12808">
            <v>2008</v>
          </cell>
          <cell r="L12808" t="str">
            <v>523.313</v>
          </cell>
        </row>
        <row r="12809">
          <cell r="J12809" t="str">
            <v>9789868416611</v>
          </cell>
          <cell r="K12809">
            <v>2008</v>
          </cell>
          <cell r="L12809" t="str">
            <v>523.313</v>
          </cell>
        </row>
        <row r="12810">
          <cell r="J12810" t="str">
            <v>9789579473668</v>
          </cell>
          <cell r="K12810">
            <v>2008</v>
          </cell>
          <cell r="L12810" t="str">
            <v>413</v>
          </cell>
        </row>
        <row r="12811">
          <cell r="J12811" t="str">
            <v>9789575747183</v>
          </cell>
          <cell r="K12811">
            <v>2008</v>
          </cell>
          <cell r="L12811" t="str">
            <v>523.313</v>
          </cell>
        </row>
        <row r="12812">
          <cell r="J12812" t="str">
            <v>9789575747022</v>
          </cell>
          <cell r="K12812">
            <v>2008</v>
          </cell>
          <cell r="L12812" t="str">
            <v>859.6</v>
          </cell>
        </row>
        <row r="12813">
          <cell r="J12813" t="str">
            <v>9789575747053</v>
          </cell>
          <cell r="K12813">
            <v>2008</v>
          </cell>
          <cell r="L12813" t="str">
            <v>528.207</v>
          </cell>
        </row>
        <row r="12814">
          <cell r="J12814" t="str">
            <v>9789575747039</v>
          </cell>
          <cell r="K12814">
            <v>2008</v>
          </cell>
          <cell r="L12814" t="str">
            <v>859.6</v>
          </cell>
        </row>
        <row r="12815">
          <cell r="J12815" t="str">
            <v>9789575746957</v>
          </cell>
          <cell r="K12815">
            <v>2008</v>
          </cell>
          <cell r="L12815" t="str">
            <v>740.1</v>
          </cell>
        </row>
        <row r="12816">
          <cell r="J12816" t="str">
            <v>9789575746933</v>
          </cell>
          <cell r="K12816">
            <v>2008</v>
          </cell>
          <cell r="L12816" t="str">
            <v>544.7</v>
          </cell>
        </row>
        <row r="12817">
          <cell r="J12817" t="str">
            <v>9789866846298</v>
          </cell>
          <cell r="K12817">
            <v>2008</v>
          </cell>
          <cell r="L12817" t="str">
            <v>191</v>
          </cell>
        </row>
        <row r="12818">
          <cell r="J12818" t="str">
            <v>9789866846328</v>
          </cell>
          <cell r="K12818">
            <v>2008</v>
          </cell>
          <cell r="L12818" t="str">
            <v>192.1</v>
          </cell>
        </row>
        <row r="12819">
          <cell r="J12819" t="str">
            <v>9789866846366</v>
          </cell>
          <cell r="K12819">
            <v>2008</v>
          </cell>
          <cell r="L12819" t="str">
            <v>177.2</v>
          </cell>
        </row>
        <row r="12820">
          <cell r="J12820" t="str">
            <v>9789866846434</v>
          </cell>
          <cell r="K12820">
            <v>2008</v>
          </cell>
          <cell r="L12820" t="str">
            <v>177.2</v>
          </cell>
        </row>
        <row r="12821">
          <cell r="J12821" t="str">
            <v>9789866846540</v>
          </cell>
          <cell r="K12821">
            <v>2008</v>
          </cell>
          <cell r="L12821" t="str">
            <v>177.2</v>
          </cell>
        </row>
        <row r="12822">
          <cell r="J12822" t="str">
            <v>9789866846359</v>
          </cell>
          <cell r="K12822">
            <v>2008</v>
          </cell>
          <cell r="L12822" t="str">
            <v>538.44026</v>
          </cell>
        </row>
        <row r="12823">
          <cell r="J12823" t="str">
            <v>9789866846250</v>
          </cell>
          <cell r="K12823">
            <v>2008</v>
          </cell>
          <cell r="L12823" t="str">
            <v>494.1</v>
          </cell>
        </row>
        <row r="12824">
          <cell r="J12824" t="str">
            <v>9789866846267</v>
          </cell>
          <cell r="K12824">
            <v>2008</v>
          </cell>
          <cell r="L12824" t="str">
            <v>483.8</v>
          </cell>
        </row>
        <row r="12825">
          <cell r="J12825" t="str">
            <v>9789866846335</v>
          </cell>
          <cell r="K12825">
            <v>2008</v>
          </cell>
          <cell r="L12825" t="str">
            <v>494.1</v>
          </cell>
        </row>
        <row r="12826">
          <cell r="J12826" t="str">
            <v>9789866846274</v>
          </cell>
          <cell r="K12826">
            <v>2008</v>
          </cell>
          <cell r="L12826" t="str">
            <v>498.2</v>
          </cell>
        </row>
        <row r="12827">
          <cell r="J12827" t="str">
            <v>9789866846373</v>
          </cell>
          <cell r="K12827">
            <v>2008</v>
          </cell>
          <cell r="L12827" t="str">
            <v>177.2</v>
          </cell>
        </row>
        <row r="12828">
          <cell r="J12828" t="str">
            <v>9789866846427</v>
          </cell>
          <cell r="K12828">
            <v>2008</v>
          </cell>
          <cell r="L12828" t="str">
            <v>494.35</v>
          </cell>
        </row>
        <row r="12829">
          <cell r="J12829" t="str">
            <v>9789866846496</v>
          </cell>
          <cell r="K12829">
            <v>2008</v>
          </cell>
          <cell r="L12829" t="str">
            <v>494</v>
          </cell>
        </row>
        <row r="12830">
          <cell r="J12830" t="str">
            <v>9789866846519</v>
          </cell>
          <cell r="K12830">
            <v>2008</v>
          </cell>
          <cell r="L12830" t="str">
            <v>498</v>
          </cell>
        </row>
        <row r="12831">
          <cell r="J12831" t="str">
            <v>9789866846533</v>
          </cell>
          <cell r="K12831">
            <v>2008</v>
          </cell>
          <cell r="L12831" t="str">
            <v>494.2</v>
          </cell>
        </row>
        <row r="12832">
          <cell r="J12832" t="str">
            <v>9789866846281</v>
          </cell>
          <cell r="K12832">
            <v>2008</v>
          </cell>
          <cell r="L12832" t="str">
            <v>490.99</v>
          </cell>
        </row>
        <row r="12833">
          <cell r="J12833" t="str">
            <v>9789866846403</v>
          </cell>
          <cell r="K12833">
            <v>2008</v>
          </cell>
          <cell r="L12833" t="str">
            <v>490.99</v>
          </cell>
        </row>
        <row r="12834">
          <cell r="J12834" t="str">
            <v>9789866846458</v>
          </cell>
          <cell r="K12834">
            <v>2008</v>
          </cell>
          <cell r="L12834" t="str">
            <v>427.1</v>
          </cell>
        </row>
        <row r="12835">
          <cell r="J12835" t="str">
            <v>9789866846243</v>
          </cell>
          <cell r="K12835">
            <v>2008</v>
          </cell>
          <cell r="L12835" t="str">
            <v>411.1</v>
          </cell>
        </row>
        <row r="12836">
          <cell r="J12836" t="str">
            <v>9789866846311</v>
          </cell>
          <cell r="K12836">
            <v>2008</v>
          </cell>
          <cell r="L12836" t="str">
            <v>413.98</v>
          </cell>
        </row>
        <row r="12837">
          <cell r="J12837" t="str">
            <v>9789866846342</v>
          </cell>
          <cell r="K12837">
            <v>2008</v>
          </cell>
          <cell r="L12837" t="str">
            <v>414.65</v>
          </cell>
        </row>
        <row r="12838">
          <cell r="J12838" t="str">
            <v>9789866846380</v>
          </cell>
          <cell r="K12838">
            <v>2008</v>
          </cell>
          <cell r="L12838" t="str">
            <v>411.1</v>
          </cell>
        </row>
        <row r="12839">
          <cell r="J12839" t="str">
            <v>9789866846397</v>
          </cell>
          <cell r="K12839">
            <v>2008</v>
          </cell>
          <cell r="L12839" t="str">
            <v>411.1</v>
          </cell>
        </row>
        <row r="12840">
          <cell r="J12840" t="str">
            <v>9789866846502</v>
          </cell>
          <cell r="K12840">
            <v>2008</v>
          </cell>
          <cell r="L12840" t="str">
            <v>411.1</v>
          </cell>
        </row>
        <row r="12841">
          <cell r="J12841" t="str">
            <v>9789866846526</v>
          </cell>
          <cell r="K12841">
            <v>2008</v>
          </cell>
          <cell r="L12841" t="str">
            <v>411.1</v>
          </cell>
        </row>
        <row r="12842">
          <cell r="J12842" t="str">
            <v>9789578219755</v>
          </cell>
          <cell r="K12842">
            <v>2008</v>
          </cell>
          <cell r="L12842" t="str">
            <v>855</v>
          </cell>
        </row>
        <row r="12843">
          <cell r="J12843" t="str">
            <v>9789578219793</v>
          </cell>
          <cell r="K12843">
            <v>2008</v>
          </cell>
          <cell r="L12843" t="str">
            <v>855</v>
          </cell>
        </row>
        <row r="12844">
          <cell r="J12844" t="str">
            <v>9789578219809</v>
          </cell>
          <cell r="K12844">
            <v>2008</v>
          </cell>
          <cell r="L12844" t="str">
            <v>855</v>
          </cell>
        </row>
        <row r="12845">
          <cell r="J12845" t="str">
            <v>9789578219779</v>
          </cell>
          <cell r="K12845">
            <v>2008</v>
          </cell>
          <cell r="L12845" t="str">
            <v>857.7</v>
          </cell>
        </row>
        <row r="12846">
          <cell r="J12846" t="str">
            <v>9789866846410</v>
          </cell>
          <cell r="K12846">
            <v>2008</v>
          </cell>
          <cell r="L12846" t="str">
            <v>552.2</v>
          </cell>
        </row>
        <row r="12847">
          <cell r="J12847" t="str">
            <v>9789866675478</v>
          </cell>
          <cell r="K12847">
            <v>2008</v>
          </cell>
          <cell r="L12847" t="str">
            <v>857.83</v>
          </cell>
        </row>
        <row r="12848">
          <cell r="J12848" t="str">
            <v>9789866675058</v>
          </cell>
          <cell r="K12848">
            <v>2008</v>
          </cell>
          <cell r="L12848" t="str">
            <v>857.7</v>
          </cell>
        </row>
        <row r="12849">
          <cell r="J12849" t="str">
            <v>9789868372689</v>
          </cell>
          <cell r="K12849">
            <v>2008</v>
          </cell>
          <cell r="L12849" t="str">
            <v>572.907</v>
          </cell>
        </row>
        <row r="12850">
          <cell r="J12850" t="str">
            <v>9789866512025</v>
          </cell>
          <cell r="K12850">
            <v>2008</v>
          </cell>
          <cell r="L12850" t="str">
            <v>572.907</v>
          </cell>
        </row>
        <row r="12851">
          <cell r="J12851" t="str">
            <v>9789571720685</v>
          </cell>
          <cell r="K12851">
            <v>2008</v>
          </cell>
          <cell r="L12851" t="str">
            <v>211.84</v>
          </cell>
        </row>
        <row r="12852">
          <cell r="J12852" t="str">
            <v>9789578970953</v>
          </cell>
          <cell r="K12852">
            <v>2008</v>
          </cell>
          <cell r="L12852" t="str">
            <v>857.63</v>
          </cell>
        </row>
        <row r="12853">
          <cell r="J12853" t="str">
            <v>9789578970960</v>
          </cell>
          <cell r="K12853">
            <v>2008</v>
          </cell>
          <cell r="L12853" t="str">
            <v>857.63</v>
          </cell>
        </row>
        <row r="12854">
          <cell r="J12854" t="str">
            <v>9789578970977</v>
          </cell>
          <cell r="K12854">
            <v>2008</v>
          </cell>
          <cell r="L12854" t="str">
            <v>857.63</v>
          </cell>
        </row>
        <row r="12855">
          <cell r="J12855" t="str">
            <v>9789571720753</v>
          </cell>
          <cell r="K12855">
            <v>2008</v>
          </cell>
          <cell r="L12855" t="str">
            <v>147.72</v>
          </cell>
        </row>
        <row r="12856">
          <cell r="J12856" t="str">
            <v>9789868341098</v>
          </cell>
          <cell r="K12856">
            <v>2008</v>
          </cell>
          <cell r="L12856" t="str">
            <v>544.5</v>
          </cell>
        </row>
        <row r="12857">
          <cell r="J12857" t="str">
            <v>9789868407411</v>
          </cell>
          <cell r="K12857">
            <v>2008</v>
          </cell>
          <cell r="L12857" t="str">
            <v>544.5</v>
          </cell>
        </row>
        <row r="12858">
          <cell r="J12858" t="str">
            <v>9789868407404</v>
          </cell>
          <cell r="K12858">
            <v>2008</v>
          </cell>
          <cell r="L12858" t="str">
            <v>177.2</v>
          </cell>
        </row>
        <row r="12859">
          <cell r="J12859" t="str">
            <v>9789868407428</v>
          </cell>
          <cell r="K12859">
            <v>2008</v>
          </cell>
          <cell r="L12859" t="str">
            <v>563.6933</v>
          </cell>
        </row>
        <row r="12860">
          <cell r="J12860" t="str">
            <v>9789868407459</v>
          </cell>
          <cell r="K12860">
            <v>2008</v>
          </cell>
          <cell r="L12860" t="str">
            <v>563.6933</v>
          </cell>
        </row>
        <row r="12861">
          <cell r="J12861" t="str">
            <v>9789868407466</v>
          </cell>
          <cell r="K12861">
            <v>2008</v>
          </cell>
          <cell r="L12861" t="str">
            <v>874.57</v>
          </cell>
        </row>
        <row r="12862">
          <cell r="J12862" t="str">
            <v>9789868407473</v>
          </cell>
          <cell r="K12862">
            <v>2008</v>
          </cell>
          <cell r="L12862" t="str">
            <v>528.2</v>
          </cell>
        </row>
        <row r="12863">
          <cell r="J12863" t="str">
            <v>9789868407015</v>
          </cell>
          <cell r="K12863">
            <v>2008</v>
          </cell>
          <cell r="L12863" t="str">
            <v>802.35</v>
          </cell>
        </row>
        <row r="12864">
          <cell r="J12864" t="str">
            <v>9789866657313</v>
          </cell>
          <cell r="K12864">
            <v>2008</v>
          </cell>
          <cell r="L12864" t="str">
            <v>625.1007</v>
          </cell>
        </row>
        <row r="12865">
          <cell r="J12865" t="str">
            <v>9789867755933</v>
          </cell>
          <cell r="K12865">
            <v>2008</v>
          </cell>
          <cell r="L12865" t="str">
            <v>494.35</v>
          </cell>
        </row>
        <row r="12866">
          <cell r="J12866" t="str">
            <v>9789867755940</v>
          </cell>
          <cell r="K12866">
            <v>2008</v>
          </cell>
          <cell r="L12866" t="str">
            <v>494.35</v>
          </cell>
        </row>
        <row r="12867">
          <cell r="J12867" t="str">
            <v>9789867755957</v>
          </cell>
          <cell r="K12867">
            <v>2008</v>
          </cell>
          <cell r="L12867" t="str">
            <v>177.2</v>
          </cell>
        </row>
        <row r="12868">
          <cell r="J12868" t="str">
            <v>9789867755964</v>
          </cell>
          <cell r="K12868">
            <v>2008</v>
          </cell>
          <cell r="L12868" t="str">
            <v>496.5</v>
          </cell>
        </row>
        <row r="12869">
          <cell r="J12869" t="str">
            <v>9789867755995</v>
          </cell>
          <cell r="K12869">
            <v>2008</v>
          </cell>
          <cell r="L12869" t="str">
            <v>177.2</v>
          </cell>
        </row>
        <row r="12870">
          <cell r="J12870" t="str">
            <v>9789866546006</v>
          </cell>
          <cell r="K12870">
            <v>2008</v>
          </cell>
          <cell r="L12870" t="str">
            <v>177.3</v>
          </cell>
        </row>
        <row r="12871">
          <cell r="J12871" t="str">
            <v>9789866546020</v>
          </cell>
          <cell r="K12871">
            <v>2008</v>
          </cell>
          <cell r="L12871" t="str">
            <v>494.35</v>
          </cell>
        </row>
        <row r="12872">
          <cell r="J12872" t="str">
            <v>9789866546037</v>
          </cell>
          <cell r="K12872">
            <v>2008</v>
          </cell>
          <cell r="L12872" t="str">
            <v>177.2</v>
          </cell>
        </row>
        <row r="12873">
          <cell r="J12873" t="str">
            <v>9789866546044</v>
          </cell>
          <cell r="K12873">
            <v>2008</v>
          </cell>
          <cell r="L12873" t="str">
            <v>177.2</v>
          </cell>
        </row>
        <row r="12874">
          <cell r="J12874" t="str">
            <v>9789867755971</v>
          </cell>
          <cell r="K12874">
            <v>2008</v>
          </cell>
          <cell r="L12874" t="str">
            <v>177.2</v>
          </cell>
        </row>
        <row r="12875">
          <cell r="J12875" t="str">
            <v>9789866546013</v>
          </cell>
          <cell r="K12875">
            <v>2008</v>
          </cell>
          <cell r="L12875" t="str">
            <v>177.2</v>
          </cell>
        </row>
        <row r="12876">
          <cell r="J12876" t="str">
            <v>9789576937262</v>
          </cell>
          <cell r="K12876">
            <v>2008</v>
          </cell>
          <cell r="L12876" t="str">
            <v>855</v>
          </cell>
        </row>
        <row r="12877">
          <cell r="J12877" t="str">
            <v>9789576937163</v>
          </cell>
          <cell r="K12877">
            <v>2008</v>
          </cell>
          <cell r="L12877" t="str">
            <v>176.54</v>
          </cell>
        </row>
        <row r="12878">
          <cell r="J12878" t="str">
            <v>9789993796510</v>
          </cell>
          <cell r="K12878">
            <v>2008</v>
          </cell>
          <cell r="L12878" t="str">
            <v>673.94</v>
          </cell>
        </row>
        <row r="12879">
          <cell r="J12879" t="str">
            <v>9789993796503</v>
          </cell>
          <cell r="K12879">
            <v>2008</v>
          </cell>
          <cell r="L12879" t="str">
            <v>574.1</v>
          </cell>
        </row>
        <row r="12880">
          <cell r="J12880" t="str">
            <v>9789993796565</v>
          </cell>
          <cell r="K12880">
            <v>2008</v>
          </cell>
          <cell r="L12880" t="str">
            <v>573.07</v>
          </cell>
        </row>
        <row r="12881">
          <cell r="J12881" t="str">
            <v>9789993796527</v>
          </cell>
          <cell r="K12881">
            <v>2008</v>
          </cell>
          <cell r="L12881" t="str">
            <v>552.2839</v>
          </cell>
        </row>
        <row r="12882">
          <cell r="J12882" t="str">
            <v>9789993796541</v>
          </cell>
          <cell r="K12882">
            <v>2008</v>
          </cell>
          <cell r="L12882" t="str">
            <v>555.1</v>
          </cell>
        </row>
        <row r="12883">
          <cell r="J12883" t="str">
            <v>9789993796534</v>
          </cell>
          <cell r="K12883">
            <v>2008</v>
          </cell>
          <cell r="L12883" t="str">
            <v>855</v>
          </cell>
        </row>
        <row r="12884">
          <cell r="J12884" t="str">
            <v>9789993796558</v>
          </cell>
          <cell r="K12884">
            <v>2008</v>
          </cell>
          <cell r="L12884" t="str">
            <v>851.487</v>
          </cell>
        </row>
        <row r="12885">
          <cell r="J12885" t="str">
            <v>9789578858503</v>
          </cell>
          <cell r="K12885">
            <v>2008</v>
          </cell>
          <cell r="L12885" t="str">
            <v>539.7</v>
          </cell>
        </row>
        <row r="12886">
          <cell r="J12886" t="str">
            <v>9789881734884</v>
          </cell>
          <cell r="K12886">
            <v>2008</v>
          </cell>
          <cell r="L12886" t="str">
            <v>494.2</v>
          </cell>
        </row>
        <row r="12887">
          <cell r="J12887" t="str">
            <v>9789881734860</v>
          </cell>
          <cell r="K12887">
            <v>2008</v>
          </cell>
          <cell r="L12887" t="str">
            <v>490</v>
          </cell>
        </row>
        <row r="12888">
          <cell r="J12888" t="str">
            <v>9789889926304</v>
          </cell>
          <cell r="K12888">
            <v>2008</v>
          </cell>
          <cell r="L12888" t="str">
            <v>410</v>
          </cell>
        </row>
        <row r="12889">
          <cell r="J12889" t="str">
            <v>9789881734815</v>
          </cell>
          <cell r="K12889">
            <v>2008</v>
          </cell>
          <cell r="L12889" t="str">
            <v>999.5</v>
          </cell>
        </row>
        <row r="12890">
          <cell r="J12890" t="str">
            <v>9789881734822</v>
          </cell>
          <cell r="K12890">
            <v>2008</v>
          </cell>
          <cell r="L12890" t="str">
            <v>490</v>
          </cell>
        </row>
        <row r="12891">
          <cell r="J12891" t="str">
            <v>9789881914972</v>
          </cell>
          <cell r="K12891">
            <v>2008</v>
          </cell>
          <cell r="L12891" t="str">
            <v>437.66</v>
          </cell>
        </row>
        <row r="12892">
          <cell r="J12892" t="str">
            <v>9789867237873</v>
          </cell>
          <cell r="K12892">
            <v>2008</v>
          </cell>
          <cell r="L12892" t="str">
            <v>855</v>
          </cell>
        </row>
        <row r="12893">
          <cell r="J12893" t="str">
            <v>9781904761679</v>
          </cell>
          <cell r="K12893">
            <v>2008</v>
          </cell>
          <cell r="L12893" t="str">
            <v>303.483</v>
          </cell>
        </row>
        <row r="12894">
          <cell r="J12894" t="str">
            <v>9781904761099</v>
          </cell>
          <cell r="K12894">
            <v>2008</v>
          </cell>
          <cell r="L12894" t="str">
            <v>494</v>
          </cell>
        </row>
        <row r="12895">
          <cell r="J12895" t="str">
            <v>9781904761761</v>
          </cell>
          <cell r="K12895">
            <v>2008</v>
          </cell>
          <cell r="L12895" t="str">
            <v>410</v>
          </cell>
        </row>
        <row r="12896">
          <cell r="J12896" t="str">
            <v>9781907284038</v>
          </cell>
          <cell r="K12896">
            <v>2008</v>
          </cell>
          <cell r="L12896" t="str">
            <v>410</v>
          </cell>
        </row>
        <row r="12897">
          <cell r="J12897" t="str">
            <v>9789866542008</v>
          </cell>
          <cell r="K12897">
            <v>2008</v>
          </cell>
          <cell r="L12897" t="str">
            <v>548.933</v>
          </cell>
        </row>
        <row r="12898">
          <cell r="J12898" t="str">
            <v>9789866542411</v>
          </cell>
          <cell r="K12898">
            <v>2008</v>
          </cell>
          <cell r="L12898" t="str">
            <v>428</v>
          </cell>
        </row>
        <row r="12899">
          <cell r="J12899" t="str">
            <v>9789866823800</v>
          </cell>
          <cell r="K12899">
            <v>2008</v>
          </cell>
          <cell r="L12899" t="str">
            <v>805.1892</v>
          </cell>
        </row>
        <row r="12900">
          <cell r="J12900" t="str">
            <v>9789866542046</v>
          </cell>
          <cell r="K12900">
            <v>2008</v>
          </cell>
          <cell r="L12900" t="str">
            <v>805.1892</v>
          </cell>
        </row>
        <row r="12901">
          <cell r="J12901" t="str">
            <v>9789866823817</v>
          </cell>
          <cell r="K12901">
            <v>2008</v>
          </cell>
          <cell r="L12901" t="str">
            <v>805.1892</v>
          </cell>
        </row>
        <row r="12902">
          <cell r="J12902" t="str">
            <v>9789866542312</v>
          </cell>
          <cell r="K12902">
            <v>2008</v>
          </cell>
          <cell r="L12902" t="str">
            <v>805.1892</v>
          </cell>
        </row>
        <row r="12903">
          <cell r="J12903" t="str">
            <v>9789867057624</v>
          </cell>
          <cell r="K12903">
            <v>2008</v>
          </cell>
          <cell r="L12903" t="str">
            <v>805.12</v>
          </cell>
        </row>
        <row r="12904">
          <cell r="J12904" t="str">
            <v>9789868074477</v>
          </cell>
          <cell r="K12904">
            <v>2008</v>
          </cell>
          <cell r="L12904" t="str">
            <v>741.719</v>
          </cell>
        </row>
        <row r="12905">
          <cell r="J12905" t="str">
            <v>9789868074484</v>
          </cell>
          <cell r="K12905">
            <v>2008</v>
          </cell>
          <cell r="L12905" t="str">
            <v>741.719</v>
          </cell>
        </row>
        <row r="12906">
          <cell r="J12906" t="str">
            <v>9789866823985</v>
          </cell>
          <cell r="K12906">
            <v>2008</v>
          </cell>
          <cell r="L12906" t="str">
            <v>624.11</v>
          </cell>
        </row>
        <row r="12907">
          <cell r="J12907" t="str">
            <v>9789866823954</v>
          </cell>
          <cell r="K12907">
            <v>2008</v>
          </cell>
          <cell r="L12907" t="str">
            <v>987.83</v>
          </cell>
        </row>
        <row r="12908">
          <cell r="J12908" t="str">
            <v>9789866542398</v>
          </cell>
          <cell r="K12908">
            <v>2008</v>
          </cell>
          <cell r="L12908" t="str">
            <v>292.6</v>
          </cell>
        </row>
        <row r="12909">
          <cell r="J12909" t="str">
            <v>9789866763168</v>
          </cell>
          <cell r="K12909">
            <v>2008</v>
          </cell>
          <cell r="L12909" t="str">
            <v>563</v>
          </cell>
        </row>
        <row r="12910">
          <cell r="J12910" t="str">
            <v>9789866763205</v>
          </cell>
          <cell r="K12910">
            <v>2008</v>
          </cell>
          <cell r="L12910" t="str">
            <v>895.31</v>
          </cell>
        </row>
        <row r="12911">
          <cell r="J12911" t="str">
            <v>9789866763595</v>
          </cell>
          <cell r="K12911">
            <v>2008</v>
          </cell>
          <cell r="L12911" t="str">
            <v>805.12</v>
          </cell>
        </row>
        <row r="12912">
          <cell r="J12912" t="str">
            <v>9789571607764</v>
          </cell>
          <cell r="K12912">
            <v>2008</v>
          </cell>
          <cell r="L12912" t="str">
            <v>573.07</v>
          </cell>
        </row>
        <row r="12913">
          <cell r="J12913" t="str">
            <v>9789571607795</v>
          </cell>
          <cell r="K12913">
            <v>2008</v>
          </cell>
          <cell r="L12913" t="str">
            <v>599.8</v>
          </cell>
        </row>
        <row r="12914">
          <cell r="J12914" t="str">
            <v>9789571607818</v>
          </cell>
          <cell r="K12914">
            <v>2008</v>
          </cell>
          <cell r="L12914" t="str">
            <v>599.7</v>
          </cell>
        </row>
        <row r="12915">
          <cell r="J12915" t="str">
            <v>9789571607771</v>
          </cell>
          <cell r="K12915">
            <v>2008</v>
          </cell>
          <cell r="L12915" t="str">
            <v>855</v>
          </cell>
        </row>
        <row r="12916">
          <cell r="J12916" t="str">
            <v>9789868406803</v>
          </cell>
          <cell r="K12916">
            <v>2008</v>
          </cell>
          <cell r="L12916" t="str">
            <v>147.72</v>
          </cell>
        </row>
        <row r="12917">
          <cell r="J12917" t="str">
            <v>9789881768537</v>
          </cell>
          <cell r="K12917">
            <v>2008</v>
          </cell>
          <cell r="L12917" t="str">
            <v>859.6</v>
          </cell>
        </row>
        <row r="12918">
          <cell r="J12918" t="str">
            <v>9789881768551</v>
          </cell>
          <cell r="K12918">
            <v>2008</v>
          </cell>
          <cell r="L12918" t="str">
            <v>857.7</v>
          </cell>
        </row>
        <row r="12919">
          <cell r="J12919" t="str">
            <v>9789881768568</v>
          </cell>
          <cell r="K12919">
            <v>2008</v>
          </cell>
          <cell r="L12919" t="str">
            <v>910</v>
          </cell>
        </row>
        <row r="12920">
          <cell r="J12920" t="str">
            <v>9789993794356</v>
          </cell>
          <cell r="K12920">
            <v>2008</v>
          </cell>
          <cell r="L12920" t="str">
            <v>550</v>
          </cell>
        </row>
        <row r="12921">
          <cell r="J12921" t="str">
            <v>9789993798606</v>
          </cell>
          <cell r="K12921">
            <v>2008</v>
          </cell>
          <cell r="L12921" t="str">
            <v>557.46</v>
          </cell>
        </row>
        <row r="12922">
          <cell r="J12922" t="str">
            <v>9789993794349</v>
          </cell>
          <cell r="K12922">
            <v>2008</v>
          </cell>
          <cell r="L12922" t="str">
            <v>823</v>
          </cell>
        </row>
        <row r="12923">
          <cell r="J12923" t="str">
            <v>9789868299771</v>
          </cell>
          <cell r="K12923">
            <v>2008</v>
          </cell>
          <cell r="L12923" t="str">
            <v>980.3</v>
          </cell>
        </row>
        <row r="12924">
          <cell r="J12924" t="str">
            <v>9789868299795</v>
          </cell>
          <cell r="K12924">
            <v>2008</v>
          </cell>
          <cell r="L12924" t="str">
            <v>855</v>
          </cell>
        </row>
        <row r="12925">
          <cell r="J12925" t="str">
            <v>EBK9900000095</v>
          </cell>
          <cell r="K12925">
            <v>2008</v>
          </cell>
          <cell r="L12925" t="str">
            <v>290</v>
          </cell>
        </row>
        <row r="12926">
          <cell r="J12926" t="str">
            <v>EBK9900000096</v>
          </cell>
          <cell r="K12926">
            <v>2008</v>
          </cell>
          <cell r="L12926" t="str">
            <v>290</v>
          </cell>
        </row>
        <row r="12927">
          <cell r="J12927" t="str">
            <v>9789889821280</v>
          </cell>
          <cell r="K12927">
            <v>2008</v>
          </cell>
          <cell r="L12927" t="str">
            <v>310</v>
          </cell>
        </row>
        <row r="12928">
          <cell r="J12928" t="str">
            <v>9789881758910</v>
          </cell>
          <cell r="K12928">
            <v>2008</v>
          </cell>
          <cell r="L12928" t="str">
            <v>290</v>
          </cell>
        </row>
        <row r="12929">
          <cell r="J12929" t="str">
            <v>9789881758941</v>
          </cell>
          <cell r="K12929">
            <v>2008</v>
          </cell>
          <cell r="L12929" t="str">
            <v>290</v>
          </cell>
        </row>
        <row r="12930">
          <cell r="J12930" t="str">
            <v>9789881758934</v>
          </cell>
          <cell r="K12930">
            <v>2008</v>
          </cell>
          <cell r="L12930" t="str">
            <v>290</v>
          </cell>
        </row>
        <row r="12931">
          <cell r="J12931" t="str">
            <v>9789624364880</v>
          </cell>
          <cell r="K12931">
            <v>2008</v>
          </cell>
          <cell r="L12931" t="str">
            <v>290</v>
          </cell>
        </row>
        <row r="12932">
          <cell r="J12932" t="str">
            <v>9789889981297</v>
          </cell>
          <cell r="K12932">
            <v>2008</v>
          </cell>
          <cell r="L12932" t="str">
            <v>080</v>
          </cell>
        </row>
        <row r="12933">
          <cell r="J12933" t="str">
            <v>9789881758958</v>
          </cell>
          <cell r="K12933">
            <v>2008</v>
          </cell>
          <cell r="L12933" t="str">
            <v>290</v>
          </cell>
        </row>
        <row r="12934">
          <cell r="J12934" t="str">
            <v>9789868443075</v>
          </cell>
          <cell r="K12934">
            <v>2008</v>
          </cell>
          <cell r="L12934" t="str">
            <v>805.18</v>
          </cell>
        </row>
        <row r="12935">
          <cell r="J12935" t="str">
            <v>9789866729799</v>
          </cell>
          <cell r="K12935">
            <v>2008</v>
          </cell>
          <cell r="L12935" t="str">
            <v>802.03</v>
          </cell>
        </row>
        <row r="12936">
          <cell r="J12936" t="str">
            <v>9788323324669</v>
          </cell>
          <cell r="K12936">
            <v>2008</v>
          </cell>
          <cell r="L12936" t="str">
            <v>870</v>
          </cell>
        </row>
        <row r="12937">
          <cell r="J12937" t="str">
            <v>9788323325857</v>
          </cell>
          <cell r="K12937">
            <v>2008</v>
          </cell>
          <cell r="L12937" t="str">
            <v>790</v>
          </cell>
        </row>
        <row r="12938">
          <cell r="J12938" t="str">
            <v>EBK9900000176</v>
          </cell>
          <cell r="K12938">
            <v>2008</v>
          </cell>
          <cell r="L12938" t="str">
            <v>484.67</v>
          </cell>
        </row>
        <row r="12939">
          <cell r="J12939" t="str">
            <v>EBK9900000177</v>
          </cell>
          <cell r="K12939">
            <v>2008</v>
          </cell>
          <cell r="L12939" t="str">
            <v>484.67</v>
          </cell>
        </row>
        <row r="12940">
          <cell r="J12940" t="str">
            <v>EBK9900000178</v>
          </cell>
          <cell r="K12940">
            <v>2008</v>
          </cell>
          <cell r="L12940" t="str">
            <v>469.45</v>
          </cell>
        </row>
        <row r="12941">
          <cell r="J12941" t="str">
            <v>EBK9900000179</v>
          </cell>
          <cell r="K12941">
            <v>2008</v>
          </cell>
          <cell r="L12941" t="str">
            <v>484.67</v>
          </cell>
        </row>
        <row r="12942">
          <cell r="J12942" t="str">
            <v>EBK9900000180</v>
          </cell>
          <cell r="K12942">
            <v>2008</v>
          </cell>
          <cell r="L12942" t="str">
            <v>484.6</v>
          </cell>
        </row>
        <row r="12943">
          <cell r="J12943" t="str">
            <v>EBK9900000181</v>
          </cell>
          <cell r="K12943">
            <v>2008</v>
          </cell>
          <cell r="L12943" t="str">
            <v>484.6</v>
          </cell>
        </row>
        <row r="12944">
          <cell r="J12944" t="str">
            <v>EBK9900000182</v>
          </cell>
          <cell r="K12944">
            <v>2008</v>
          </cell>
          <cell r="L12944" t="str">
            <v>484.63</v>
          </cell>
        </row>
        <row r="12945">
          <cell r="J12945" t="str">
            <v>EBK9900000183</v>
          </cell>
          <cell r="K12945">
            <v>2008</v>
          </cell>
          <cell r="L12945" t="str">
            <v>468.1</v>
          </cell>
        </row>
        <row r="12946">
          <cell r="J12946" t="str">
            <v>EBK9900000184</v>
          </cell>
          <cell r="K12946">
            <v>2008</v>
          </cell>
          <cell r="L12946" t="str">
            <v>469.4</v>
          </cell>
        </row>
        <row r="12947">
          <cell r="J12947" t="str">
            <v>EBK9900000185</v>
          </cell>
          <cell r="K12947">
            <v>2008</v>
          </cell>
          <cell r="L12947" t="str">
            <v>484.3</v>
          </cell>
        </row>
        <row r="12948">
          <cell r="J12948" t="str">
            <v>EBK9900000186</v>
          </cell>
          <cell r="K12948">
            <v>2008</v>
          </cell>
          <cell r="L12948" t="str">
            <v>484.5</v>
          </cell>
        </row>
        <row r="12949">
          <cell r="J12949" t="str">
            <v>EBK9900000187</v>
          </cell>
          <cell r="K12949">
            <v>2008</v>
          </cell>
          <cell r="L12949" t="str">
            <v>552.278</v>
          </cell>
        </row>
        <row r="12950">
          <cell r="J12950" t="str">
            <v>EBK9900000188</v>
          </cell>
          <cell r="K12950">
            <v>2008</v>
          </cell>
          <cell r="L12950" t="str">
            <v>552</v>
          </cell>
        </row>
        <row r="12951">
          <cell r="J12951" t="str">
            <v>EBK9900000189</v>
          </cell>
          <cell r="K12951">
            <v>2008</v>
          </cell>
          <cell r="L12951" t="str">
            <v>552</v>
          </cell>
        </row>
        <row r="12952">
          <cell r="J12952" t="str">
            <v>EBK9900000190</v>
          </cell>
          <cell r="K12952">
            <v>2008</v>
          </cell>
          <cell r="L12952" t="str">
            <v>552</v>
          </cell>
        </row>
        <row r="12953">
          <cell r="J12953" t="str">
            <v>EBK9900000191</v>
          </cell>
          <cell r="K12953">
            <v>2008</v>
          </cell>
          <cell r="L12953" t="str">
            <v>552</v>
          </cell>
        </row>
        <row r="12954">
          <cell r="J12954" t="str">
            <v>EBK9900000192</v>
          </cell>
          <cell r="K12954">
            <v>2008</v>
          </cell>
          <cell r="L12954" t="str">
            <v>552</v>
          </cell>
        </row>
        <row r="12955">
          <cell r="J12955" t="str">
            <v>EBK9900000197</v>
          </cell>
          <cell r="K12955">
            <v>2008</v>
          </cell>
          <cell r="L12955" t="str">
            <v>555.933</v>
          </cell>
        </row>
        <row r="12956">
          <cell r="J12956" t="str">
            <v>EBK9900000198</v>
          </cell>
          <cell r="K12956">
            <v>2008</v>
          </cell>
          <cell r="L12956" t="str">
            <v>555.933</v>
          </cell>
        </row>
        <row r="12957">
          <cell r="J12957" t="str">
            <v>EBK9900000199</v>
          </cell>
          <cell r="K12957">
            <v>2008</v>
          </cell>
          <cell r="L12957" t="str">
            <v>561.933</v>
          </cell>
        </row>
        <row r="12958">
          <cell r="J12958" t="str">
            <v>9789575813901</v>
          </cell>
          <cell r="K12958">
            <v>2008</v>
          </cell>
          <cell r="L12958" t="str">
            <v>484.67058</v>
          </cell>
        </row>
        <row r="12959">
          <cell r="J12959" t="str">
            <v>9789575813918</v>
          </cell>
          <cell r="K12959">
            <v>2008</v>
          </cell>
          <cell r="L12959" t="str">
            <v>484.6058</v>
          </cell>
        </row>
        <row r="12960">
          <cell r="J12960" t="str">
            <v>9789575814014</v>
          </cell>
          <cell r="K12960">
            <v>2008</v>
          </cell>
          <cell r="L12960" t="str">
            <v>484.67</v>
          </cell>
        </row>
        <row r="12961">
          <cell r="J12961" t="str">
            <v>9789575814007</v>
          </cell>
          <cell r="K12961">
            <v>2008</v>
          </cell>
          <cell r="L12961" t="str">
            <v>484.67</v>
          </cell>
        </row>
        <row r="12962">
          <cell r="J12962" t="str">
            <v>9789575813994</v>
          </cell>
          <cell r="K12962">
            <v>2008</v>
          </cell>
          <cell r="L12962" t="str">
            <v>484.67</v>
          </cell>
        </row>
        <row r="12963">
          <cell r="J12963" t="str">
            <v>9789575813963</v>
          </cell>
          <cell r="K12963">
            <v>2008</v>
          </cell>
          <cell r="L12963" t="str">
            <v>484.62</v>
          </cell>
        </row>
        <row r="12964">
          <cell r="J12964" t="str">
            <v>9789575813970</v>
          </cell>
          <cell r="K12964">
            <v>2008</v>
          </cell>
          <cell r="L12964" t="str">
            <v>484.62</v>
          </cell>
        </row>
        <row r="12965">
          <cell r="J12965" t="str">
            <v>9789575813987</v>
          </cell>
          <cell r="K12965">
            <v>2008</v>
          </cell>
          <cell r="L12965" t="str">
            <v>484.6</v>
          </cell>
        </row>
        <row r="12966">
          <cell r="J12966" t="str">
            <v>9789575813956</v>
          </cell>
          <cell r="K12966">
            <v>2008</v>
          </cell>
          <cell r="L12966" t="str">
            <v>484.67</v>
          </cell>
        </row>
        <row r="12967">
          <cell r="J12967" t="str">
            <v>9789575813949</v>
          </cell>
          <cell r="K12967">
            <v>2008</v>
          </cell>
          <cell r="L12967" t="str">
            <v>489.1</v>
          </cell>
        </row>
        <row r="12968">
          <cell r="J12968" t="str">
            <v>9789575813932</v>
          </cell>
          <cell r="K12968">
            <v>2008</v>
          </cell>
          <cell r="L12968" t="str">
            <v>484.67</v>
          </cell>
        </row>
        <row r="12969">
          <cell r="J12969" t="str">
            <v>9789575813925</v>
          </cell>
          <cell r="K12969">
            <v>2008</v>
          </cell>
          <cell r="L12969" t="str">
            <v>489.1</v>
          </cell>
        </row>
        <row r="12970">
          <cell r="J12970" t="str">
            <v>EBK9900000443</v>
          </cell>
          <cell r="K12970">
            <v>2008</v>
          </cell>
          <cell r="L12970" t="str">
            <v>484.6</v>
          </cell>
        </row>
        <row r="12971">
          <cell r="J12971" t="str">
            <v>EBK9900000444</v>
          </cell>
          <cell r="K12971">
            <v>2008</v>
          </cell>
          <cell r="L12971" t="str">
            <v>484.6</v>
          </cell>
        </row>
        <row r="12972">
          <cell r="J12972" t="str">
            <v>EBK9900000447</v>
          </cell>
          <cell r="K12972">
            <v>2008</v>
          </cell>
          <cell r="L12972" t="str">
            <v>484.6</v>
          </cell>
        </row>
        <row r="12973">
          <cell r="J12973" t="str">
            <v>EBK9900000448</v>
          </cell>
          <cell r="K12973">
            <v>2008</v>
          </cell>
          <cell r="L12973" t="str">
            <v>484.6</v>
          </cell>
        </row>
        <row r="12974">
          <cell r="J12974" t="str">
            <v>9789866725265</v>
          </cell>
          <cell r="K12974">
            <v>2008</v>
          </cell>
          <cell r="L12974" t="str">
            <v>177.2</v>
          </cell>
        </row>
        <row r="12975">
          <cell r="J12975" t="str">
            <v>9789866725203</v>
          </cell>
          <cell r="K12975">
            <v>2008</v>
          </cell>
          <cell r="L12975" t="str">
            <v>192.32</v>
          </cell>
        </row>
        <row r="12976">
          <cell r="J12976" t="str">
            <v>9789866725302</v>
          </cell>
          <cell r="K12976">
            <v>2008</v>
          </cell>
          <cell r="L12976" t="str">
            <v>859.6</v>
          </cell>
        </row>
        <row r="12977">
          <cell r="J12977" t="str">
            <v>9789866725166</v>
          </cell>
          <cell r="K12977">
            <v>2008</v>
          </cell>
          <cell r="L12977" t="str">
            <v>859.6</v>
          </cell>
        </row>
        <row r="12978">
          <cell r="J12978" t="str">
            <v>9789868366848</v>
          </cell>
          <cell r="K12978">
            <v>2008</v>
          </cell>
          <cell r="L12978" t="str">
            <v>192.1</v>
          </cell>
        </row>
        <row r="12979">
          <cell r="J12979" t="str">
            <v>9789868475038</v>
          </cell>
          <cell r="K12979">
            <v>2008</v>
          </cell>
          <cell r="L12979" t="str">
            <v>411.1</v>
          </cell>
        </row>
        <row r="12980">
          <cell r="J12980" t="str">
            <v>9789868475052</v>
          </cell>
          <cell r="K12980">
            <v>2008</v>
          </cell>
          <cell r="L12980" t="str">
            <v>783.3886</v>
          </cell>
        </row>
        <row r="12981">
          <cell r="J12981" t="str">
            <v>9789868194885</v>
          </cell>
          <cell r="K12981">
            <v>2008</v>
          </cell>
          <cell r="L12981" t="str">
            <v>528.21</v>
          </cell>
        </row>
        <row r="12982">
          <cell r="J12982" t="str">
            <v>9789866906206</v>
          </cell>
          <cell r="K12982">
            <v>2008</v>
          </cell>
          <cell r="L12982" t="str">
            <v>192.32</v>
          </cell>
        </row>
        <row r="12983">
          <cell r="J12983" t="str">
            <v>9789866906213</v>
          </cell>
          <cell r="K12983">
            <v>2008</v>
          </cell>
          <cell r="L12983" t="str">
            <v>496.5</v>
          </cell>
        </row>
        <row r="12984">
          <cell r="J12984" t="str">
            <v>9789867041586</v>
          </cell>
          <cell r="K12984">
            <v>2008</v>
          </cell>
          <cell r="L12984" t="str">
            <v>805.188</v>
          </cell>
        </row>
        <row r="12985">
          <cell r="J12985" t="str">
            <v>9789867041708</v>
          </cell>
          <cell r="K12985">
            <v>2008</v>
          </cell>
          <cell r="L12985" t="str">
            <v>805.12</v>
          </cell>
        </row>
        <row r="12986">
          <cell r="J12986" t="str">
            <v>9789868092624</v>
          </cell>
          <cell r="K12986">
            <v>2008</v>
          </cell>
          <cell r="L12986" t="str">
            <v>544.186</v>
          </cell>
        </row>
        <row r="12987">
          <cell r="J12987" t="str">
            <v>9789868092631</v>
          </cell>
          <cell r="K12987">
            <v>2008</v>
          </cell>
          <cell r="L12987" t="str">
            <v>580.7</v>
          </cell>
        </row>
        <row r="12988">
          <cell r="J12988" t="str">
            <v>9789574612161</v>
          </cell>
          <cell r="K12988">
            <v>2008</v>
          </cell>
          <cell r="L12988" t="str">
            <v>805.121</v>
          </cell>
        </row>
        <row r="12989">
          <cell r="J12989" t="str">
            <v>9789574612178</v>
          </cell>
          <cell r="K12989">
            <v>2008</v>
          </cell>
          <cell r="L12989" t="str">
            <v>805.188</v>
          </cell>
        </row>
        <row r="12990">
          <cell r="J12990" t="str">
            <v>9787508610610</v>
          </cell>
          <cell r="K12990">
            <v>2008</v>
          </cell>
          <cell r="L12990" t="str">
            <v>553.6</v>
          </cell>
        </row>
        <row r="12991">
          <cell r="J12991" t="str">
            <v>9789868340091</v>
          </cell>
          <cell r="K12991">
            <v>2008</v>
          </cell>
          <cell r="L12991" t="str">
            <v>563.53</v>
          </cell>
        </row>
        <row r="12992">
          <cell r="J12992" t="str">
            <v>9789868412835</v>
          </cell>
          <cell r="K12992">
            <v>2008</v>
          </cell>
          <cell r="L12992" t="str">
            <v>563.53</v>
          </cell>
        </row>
        <row r="12993">
          <cell r="J12993" t="str">
            <v>9789868412842</v>
          </cell>
          <cell r="K12993">
            <v>2008</v>
          </cell>
          <cell r="L12993" t="str">
            <v>563.563</v>
          </cell>
        </row>
        <row r="12994">
          <cell r="J12994" t="str">
            <v>9789868412866</v>
          </cell>
          <cell r="K12994">
            <v>2008</v>
          </cell>
          <cell r="L12994" t="str">
            <v>857.7</v>
          </cell>
        </row>
        <row r="12995">
          <cell r="J12995" t="str">
            <v>9789868412880</v>
          </cell>
          <cell r="K12995">
            <v>2008</v>
          </cell>
          <cell r="L12995" t="str">
            <v>563.53</v>
          </cell>
        </row>
        <row r="12996">
          <cell r="J12996" t="str">
            <v>9789868470705</v>
          </cell>
          <cell r="K12996">
            <v>2008</v>
          </cell>
          <cell r="L12996" t="str">
            <v>563.53</v>
          </cell>
        </row>
        <row r="12997">
          <cell r="J12997" t="str">
            <v>9789868470712</v>
          </cell>
          <cell r="K12997">
            <v>2008</v>
          </cell>
          <cell r="L12997" t="str">
            <v>563.53</v>
          </cell>
        </row>
        <row r="12998">
          <cell r="J12998" t="str">
            <v>9789868470729</v>
          </cell>
          <cell r="K12998">
            <v>2008</v>
          </cell>
          <cell r="L12998" t="str">
            <v>552.27</v>
          </cell>
        </row>
        <row r="12999">
          <cell r="J12999" t="str">
            <v>9789866773631</v>
          </cell>
          <cell r="K12999">
            <v>2008</v>
          </cell>
          <cell r="L12999" t="str">
            <v>570.92</v>
          </cell>
        </row>
        <row r="13000">
          <cell r="J13000" t="str">
            <v>9789866773181</v>
          </cell>
          <cell r="K13000">
            <v>2008</v>
          </cell>
          <cell r="L13000" t="str">
            <v>570.92</v>
          </cell>
        </row>
        <row r="13001">
          <cell r="J13001" t="str">
            <v>9789866773600</v>
          </cell>
          <cell r="K13001">
            <v>2008</v>
          </cell>
          <cell r="L13001" t="str">
            <v>811.9</v>
          </cell>
        </row>
        <row r="13002">
          <cell r="J13002" t="str">
            <v>9789866773273</v>
          </cell>
          <cell r="K13002">
            <v>2008</v>
          </cell>
          <cell r="L13002" t="str">
            <v>191</v>
          </cell>
        </row>
        <row r="13003">
          <cell r="J13003" t="str">
            <v>9789866773594</v>
          </cell>
          <cell r="K13003">
            <v>2008</v>
          </cell>
          <cell r="L13003" t="str">
            <v>857.81</v>
          </cell>
        </row>
        <row r="13004">
          <cell r="J13004" t="str">
            <v>9789866773587</v>
          </cell>
          <cell r="K13004">
            <v>2008</v>
          </cell>
          <cell r="L13004" t="str">
            <v>857.81</v>
          </cell>
        </row>
        <row r="13005">
          <cell r="J13005" t="str">
            <v>9789866773655</v>
          </cell>
          <cell r="K13005">
            <v>2008</v>
          </cell>
          <cell r="L13005" t="str">
            <v>857.7</v>
          </cell>
        </row>
        <row r="13006">
          <cell r="J13006" t="str">
            <v>9789866773495</v>
          </cell>
          <cell r="K13006">
            <v>2008</v>
          </cell>
          <cell r="L13006" t="str">
            <v>857.7</v>
          </cell>
        </row>
        <row r="13007">
          <cell r="J13007" t="str">
            <v>9789866773297</v>
          </cell>
          <cell r="K13007">
            <v>2008</v>
          </cell>
          <cell r="L13007" t="str">
            <v>176.54</v>
          </cell>
        </row>
        <row r="13008">
          <cell r="J13008" t="str">
            <v>9789866773266</v>
          </cell>
          <cell r="K13008">
            <v>2008</v>
          </cell>
          <cell r="L13008" t="str">
            <v>177.2</v>
          </cell>
        </row>
        <row r="13009">
          <cell r="J13009" t="str">
            <v>9789866773334</v>
          </cell>
          <cell r="K13009">
            <v>2008</v>
          </cell>
          <cell r="L13009" t="str">
            <v>177.3</v>
          </cell>
        </row>
        <row r="13010">
          <cell r="J13010" t="str">
            <v>9789866773303</v>
          </cell>
          <cell r="K13010">
            <v>2008</v>
          </cell>
          <cell r="L13010" t="str">
            <v>411.373</v>
          </cell>
        </row>
        <row r="13011">
          <cell r="J13011" t="str">
            <v>9789866773679</v>
          </cell>
          <cell r="K13011">
            <v>2008</v>
          </cell>
          <cell r="L13011" t="str">
            <v>224.515</v>
          </cell>
        </row>
        <row r="13012">
          <cell r="J13012" t="str">
            <v>9789866773341</v>
          </cell>
          <cell r="K13012">
            <v>2008</v>
          </cell>
          <cell r="L13012" t="str">
            <v>224.515</v>
          </cell>
        </row>
        <row r="13013">
          <cell r="J13013" t="str">
            <v>9789866773471</v>
          </cell>
          <cell r="K13013">
            <v>2008</v>
          </cell>
          <cell r="L13013" t="str">
            <v>415.208</v>
          </cell>
        </row>
        <row r="13014">
          <cell r="J13014" t="str">
            <v>9789866773440</v>
          </cell>
          <cell r="K13014">
            <v>2008</v>
          </cell>
          <cell r="L13014" t="str">
            <v>411.1</v>
          </cell>
        </row>
        <row r="13015">
          <cell r="J13015" t="str">
            <v>9789866773228</v>
          </cell>
          <cell r="K13015">
            <v>2008</v>
          </cell>
          <cell r="L13015" t="str">
            <v>411.1</v>
          </cell>
        </row>
        <row r="13016">
          <cell r="J13016" t="str">
            <v>9789866773310</v>
          </cell>
          <cell r="K13016">
            <v>2008</v>
          </cell>
          <cell r="L13016" t="str">
            <v>859.6</v>
          </cell>
        </row>
        <row r="13017">
          <cell r="J13017" t="str">
            <v>9789866773259</v>
          </cell>
          <cell r="K13017">
            <v>2008</v>
          </cell>
          <cell r="L13017" t="str">
            <v>859.6</v>
          </cell>
        </row>
        <row r="13018">
          <cell r="J13018" t="str">
            <v>9789866773211</v>
          </cell>
          <cell r="K13018">
            <v>2008</v>
          </cell>
          <cell r="L13018" t="str">
            <v>859.6</v>
          </cell>
        </row>
        <row r="13019">
          <cell r="J13019" t="str">
            <v>9789866773204</v>
          </cell>
          <cell r="K13019">
            <v>2008</v>
          </cell>
          <cell r="L13019" t="str">
            <v>859.6</v>
          </cell>
        </row>
        <row r="13020">
          <cell r="J13020" t="str">
            <v>9789866773617</v>
          </cell>
          <cell r="K13020">
            <v>2008</v>
          </cell>
          <cell r="L13020" t="str">
            <v>544.37</v>
          </cell>
        </row>
        <row r="13021">
          <cell r="J13021" t="str">
            <v>9789866773457</v>
          </cell>
          <cell r="K13021">
            <v>2008</v>
          </cell>
          <cell r="L13021" t="str">
            <v>544.37</v>
          </cell>
        </row>
        <row r="13022">
          <cell r="J13022" t="str">
            <v>9789866773402</v>
          </cell>
          <cell r="K13022">
            <v>2008</v>
          </cell>
          <cell r="L13022" t="str">
            <v>192.32</v>
          </cell>
        </row>
        <row r="13023">
          <cell r="J13023" t="str">
            <v>9789866773365</v>
          </cell>
          <cell r="K13023">
            <v>2008</v>
          </cell>
          <cell r="L13023" t="str">
            <v>494.35</v>
          </cell>
        </row>
        <row r="13024">
          <cell r="J13024" t="str">
            <v>9789866773327</v>
          </cell>
          <cell r="K13024">
            <v>2008</v>
          </cell>
          <cell r="L13024" t="str">
            <v>563</v>
          </cell>
        </row>
        <row r="13025">
          <cell r="J13025" t="str">
            <v>9789866773280</v>
          </cell>
          <cell r="K13025">
            <v>2008</v>
          </cell>
          <cell r="L13025" t="str">
            <v>177.2</v>
          </cell>
        </row>
        <row r="13026">
          <cell r="J13026" t="str">
            <v>9789866773198</v>
          </cell>
          <cell r="K13026">
            <v>2008</v>
          </cell>
          <cell r="L13026" t="str">
            <v>424</v>
          </cell>
        </row>
        <row r="13027">
          <cell r="J13027" t="str">
            <v>9789866773143</v>
          </cell>
          <cell r="K13027">
            <v>2008</v>
          </cell>
          <cell r="L13027" t="str">
            <v>177.2</v>
          </cell>
        </row>
        <row r="13028">
          <cell r="J13028" t="str">
            <v>9789866773570</v>
          </cell>
          <cell r="K13028">
            <v>2008</v>
          </cell>
          <cell r="L13028" t="str">
            <v>857.81</v>
          </cell>
        </row>
        <row r="13029">
          <cell r="J13029" t="str">
            <v>9789866773563</v>
          </cell>
          <cell r="K13029">
            <v>2008</v>
          </cell>
          <cell r="L13029" t="str">
            <v>857.81</v>
          </cell>
        </row>
        <row r="13030">
          <cell r="J13030" t="str">
            <v>9789866773525</v>
          </cell>
          <cell r="K13030">
            <v>2008</v>
          </cell>
          <cell r="L13030" t="str">
            <v>177.2</v>
          </cell>
        </row>
        <row r="13031">
          <cell r="J13031" t="str">
            <v>9789866773501</v>
          </cell>
          <cell r="K13031">
            <v>2008</v>
          </cell>
          <cell r="L13031" t="str">
            <v>179.1</v>
          </cell>
        </row>
        <row r="13032">
          <cell r="J13032" t="str">
            <v>9789866773549</v>
          </cell>
          <cell r="K13032">
            <v>2008</v>
          </cell>
          <cell r="L13032" t="str">
            <v>173.31</v>
          </cell>
        </row>
        <row r="13033">
          <cell r="J13033" t="str">
            <v>9789866773532</v>
          </cell>
          <cell r="K13033">
            <v>2008</v>
          </cell>
          <cell r="L13033" t="str">
            <v>173.32</v>
          </cell>
        </row>
        <row r="13034">
          <cell r="J13034" t="str">
            <v>9789866773464</v>
          </cell>
          <cell r="K13034">
            <v>2008</v>
          </cell>
          <cell r="L13034" t="str">
            <v>177.2</v>
          </cell>
        </row>
        <row r="13035">
          <cell r="J13035" t="str">
            <v>9789866773518</v>
          </cell>
          <cell r="K13035">
            <v>2008</v>
          </cell>
          <cell r="L13035" t="str">
            <v>179.1</v>
          </cell>
        </row>
        <row r="13036">
          <cell r="J13036" t="str">
            <v>9789866773242</v>
          </cell>
          <cell r="K13036">
            <v>2008</v>
          </cell>
          <cell r="L13036" t="str">
            <v>176.4</v>
          </cell>
        </row>
        <row r="13037">
          <cell r="J13037" t="str">
            <v>9789866773419</v>
          </cell>
          <cell r="K13037">
            <v>2008</v>
          </cell>
          <cell r="L13037" t="str">
            <v>494.35</v>
          </cell>
        </row>
        <row r="13038">
          <cell r="J13038" t="str">
            <v>9789866773624</v>
          </cell>
          <cell r="K13038">
            <v>2008</v>
          </cell>
          <cell r="L13038" t="str">
            <v>857.81</v>
          </cell>
        </row>
        <row r="13039">
          <cell r="J13039" t="str">
            <v>9789866773235</v>
          </cell>
          <cell r="K13039">
            <v>2008</v>
          </cell>
          <cell r="L13039" t="str">
            <v>177.2</v>
          </cell>
        </row>
        <row r="13040">
          <cell r="J13040" t="str">
            <v>9789866773372</v>
          </cell>
          <cell r="K13040">
            <v>2008</v>
          </cell>
          <cell r="L13040" t="str">
            <v>411.3</v>
          </cell>
        </row>
        <row r="13041">
          <cell r="J13041" t="str">
            <v>9789866773556</v>
          </cell>
          <cell r="K13041">
            <v>2008</v>
          </cell>
          <cell r="L13041" t="str">
            <v>411.3</v>
          </cell>
        </row>
        <row r="13042">
          <cell r="J13042" t="str">
            <v>9789866773686</v>
          </cell>
          <cell r="K13042">
            <v>2008</v>
          </cell>
          <cell r="L13042" t="str">
            <v>411.3</v>
          </cell>
        </row>
        <row r="13043">
          <cell r="J13043" t="str">
            <v>9789866773389</v>
          </cell>
          <cell r="K13043">
            <v>2008</v>
          </cell>
          <cell r="L13043" t="str">
            <v>418.914</v>
          </cell>
        </row>
        <row r="13044">
          <cell r="J13044" t="str">
            <v>9789866773358</v>
          </cell>
          <cell r="K13044">
            <v>2008</v>
          </cell>
          <cell r="L13044" t="str">
            <v>177.2</v>
          </cell>
        </row>
        <row r="13045">
          <cell r="J13045" t="str">
            <v>9789866773662</v>
          </cell>
          <cell r="K13045">
            <v>2008</v>
          </cell>
          <cell r="L13045" t="str">
            <v>177.2</v>
          </cell>
        </row>
        <row r="13046">
          <cell r="J13046" t="str">
            <v>9789866773396</v>
          </cell>
          <cell r="K13046">
            <v>2008</v>
          </cell>
          <cell r="L13046" t="str">
            <v>411.1</v>
          </cell>
        </row>
        <row r="13047">
          <cell r="J13047" t="str">
            <v>9789866773426</v>
          </cell>
          <cell r="K13047">
            <v>2008</v>
          </cell>
          <cell r="L13047" t="str">
            <v>176.54</v>
          </cell>
        </row>
        <row r="13048">
          <cell r="J13048" t="str">
            <v>9789866700248</v>
          </cell>
          <cell r="K13048">
            <v>2008</v>
          </cell>
          <cell r="L13048" t="str">
            <v>805.1894</v>
          </cell>
        </row>
        <row r="13049">
          <cell r="J13049" t="str">
            <v>9789866700712</v>
          </cell>
          <cell r="K13049">
            <v>2008</v>
          </cell>
          <cell r="L13049" t="str">
            <v>805.18</v>
          </cell>
        </row>
        <row r="13050">
          <cell r="J13050" t="str">
            <v>9789861814889</v>
          </cell>
          <cell r="K13050">
            <v>2008</v>
          </cell>
          <cell r="L13050" t="str">
            <v>315.53</v>
          </cell>
        </row>
        <row r="13051">
          <cell r="J13051" t="str">
            <v>9789861813929</v>
          </cell>
          <cell r="K13051">
            <v>2008</v>
          </cell>
          <cell r="L13051" t="str">
            <v>312.54</v>
          </cell>
        </row>
        <row r="13052">
          <cell r="J13052" t="str">
            <v>9789861813943</v>
          </cell>
          <cell r="K13052">
            <v>2008</v>
          </cell>
          <cell r="L13052" t="str">
            <v>494.1</v>
          </cell>
        </row>
        <row r="13053">
          <cell r="J13053" t="str">
            <v>9789861813486</v>
          </cell>
          <cell r="K13053">
            <v>2008</v>
          </cell>
          <cell r="L13053" t="str">
            <v>312.837</v>
          </cell>
        </row>
        <row r="13054">
          <cell r="J13054" t="str">
            <v>9789861814773</v>
          </cell>
          <cell r="K13054">
            <v>2008</v>
          </cell>
          <cell r="L13054" t="str">
            <v>312.49A97</v>
          </cell>
        </row>
        <row r="13055">
          <cell r="J13055" t="str">
            <v>9789861814353</v>
          </cell>
          <cell r="K13055">
            <v>2008</v>
          </cell>
          <cell r="L13055" t="str">
            <v>312.32C</v>
          </cell>
        </row>
        <row r="13056">
          <cell r="J13056" t="str">
            <v>9789861814629</v>
          </cell>
          <cell r="K13056">
            <v>2008</v>
          </cell>
          <cell r="L13056" t="str">
            <v>312.32C</v>
          </cell>
        </row>
        <row r="13057">
          <cell r="J13057" t="str">
            <v>9789861815190</v>
          </cell>
          <cell r="K13057">
            <v>2008</v>
          </cell>
          <cell r="L13057" t="str">
            <v>312.32B3</v>
          </cell>
        </row>
        <row r="13058">
          <cell r="J13058" t="str">
            <v>9789861813769</v>
          </cell>
          <cell r="K13058">
            <v>2008</v>
          </cell>
          <cell r="L13058" t="str">
            <v>312.837</v>
          </cell>
        </row>
        <row r="13059">
          <cell r="J13059" t="str">
            <v>9789861815749</v>
          </cell>
          <cell r="K13059">
            <v>2008</v>
          </cell>
          <cell r="L13059" t="str">
            <v>312.49C67</v>
          </cell>
        </row>
        <row r="13060">
          <cell r="J13060" t="str">
            <v>9789861815077</v>
          </cell>
          <cell r="K13060">
            <v>2008</v>
          </cell>
          <cell r="L13060" t="str">
            <v>952</v>
          </cell>
        </row>
        <row r="13061">
          <cell r="J13061" t="str">
            <v>9789861815695</v>
          </cell>
          <cell r="K13061">
            <v>2008</v>
          </cell>
          <cell r="L13061" t="str">
            <v>952</v>
          </cell>
        </row>
        <row r="13062">
          <cell r="J13062" t="str">
            <v>9789861814759</v>
          </cell>
          <cell r="K13062">
            <v>2008</v>
          </cell>
          <cell r="L13062" t="str">
            <v>312.49P725</v>
          </cell>
        </row>
        <row r="13063">
          <cell r="J13063" t="str">
            <v>9789861814438</v>
          </cell>
          <cell r="K13063">
            <v>2008</v>
          </cell>
          <cell r="L13063" t="str">
            <v>312.949A3</v>
          </cell>
        </row>
        <row r="13064">
          <cell r="J13064" t="str">
            <v>9789861813349</v>
          </cell>
          <cell r="K13064">
            <v>2008</v>
          </cell>
          <cell r="L13064" t="str">
            <v>523.32</v>
          </cell>
        </row>
        <row r="13065">
          <cell r="J13065" t="str">
            <v>9789861815664</v>
          </cell>
          <cell r="K13065">
            <v>2008</v>
          </cell>
          <cell r="L13065" t="str">
            <v>312.53</v>
          </cell>
        </row>
        <row r="13066">
          <cell r="J13066" t="str">
            <v>9789861813387</v>
          </cell>
          <cell r="K13066">
            <v>2008</v>
          </cell>
          <cell r="L13066" t="str">
            <v>312.949A42</v>
          </cell>
        </row>
        <row r="13067">
          <cell r="J13067" t="str">
            <v>9789572805251</v>
          </cell>
          <cell r="K13067">
            <v>2008</v>
          </cell>
          <cell r="L13067" t="str">
            <v>363</v>
          </cell>
        </row>
        <row r="13068">
          <cell r="J13068" t="str">
            <v>9789572941584</v>
          </cell>
          <cell r="K13068">
            <v>2008</v>
          </cell>
          <cell r="L13068" t="str">
            <v>590.9933</v>
          </cell>
        </row>
        <row r="13069">
          <cell r="J13069" t="str">
            <v>9789868429703</v>
          </cell>
          <cell r="K13069">
            <v>2008</v>
          </cell>
          <cell r="L13069" t="str">
            <v>590.9933</v>
          </cell>
        </row>
        <row r="13070">
          <cell r="J13070" t="str">
            <v>9577133762</v>
          </cell>
          <cell r="K13070">
            <v>2008</v>
          </cell>
          <cell r="L13070" t="str">
            <v>121.17</v>
          </cell>
        </row>
        <row r="13071">
          <cell r="J13071" t="str">
            <v>9577133754</v>
          </cell>
          <cell r="K13071">
            <v>2008</v>
          </cell>
          <cell r="L13071" t="str">
            <v>221.45</v>
          </cell>
        </row>
        <row r="13072">
          <cell r="J13072" t="str">
            <v>9789577133748</v>
          </cell>
          <cell r="K13072">
            <v>2008</v>
          </cell>
          <cell r="L13072" t="str">
            <v>782.29</v>
          </cell>
        </row>
        <row r="13073">
          <cell r="J13073" t="str">
            <v>9789577133816</v>
          </cell>
          <cell r="K13073">
            <v>2008</v>
          </cell>
          <cell r="L13073" t="str">
            <v>573.1</v>
          </cell>
        </row>
        <row r="13074">
          <cell r="J13074" t="str">
            <v>9789577133830</v>
          </cell>
          <cell r="K13074">
            <v>2008</v>
          </cell>
          <cell r="L13074" t="str">
            <v>494</v>
          </cell>
        </row>
        <row r="13075">
          <cell r="J13075" t="str">
            <v>9789577133854</v>
          </cell>
          <cell r="K13075">
            <v>2008</v>
          </cell>
          <cell r="L13075" t="str">
            <v>856.9</v>
          </cell>
        </row>
        <row r="13076">
          <cell r="J13076" t="str">
            <v>9789577133861</v>
          </cell>
          <cell r="K13076">
            <v>2008</v>
          </cell>
          <cell r="L13076" t="str">
            <v>856.9</v>
          </cell>
        </row>
        <row r="13077">
          <cell r="J13077" t="str">
            <v>9789577133908</v>
          </cell>
          <cell r="K13077">
            <v>2008</v>
          </cell>
          <cell r="L13077" t="str">
            <v>782.87</v>
          </cell>
        </row>
        <row r="13078">
          <cell r="J13078" t="str">
            <v>9789577133984</v>
          </cell>
          <cell r="K13078">
            <v>2008</v>
          </cell>
          <cell r="L13078" t="str">
            <v>625.71</v>
          </cell>
        </row>
        <row r="13079">
          <cell r="J13079" t="str">
            <v>9789577133946</v>
          </cell>
          <cell r="K13079">
            <v>2008</v>
          </cell>
          <cell r="L13079" t="str">
            <v>220.385</v>
          </cell>
        </row>
        <row r="13080">
          <cell r="J13080" t="str">
            <v>9789577133809</v>
          </cell>
          <cell r="K13080">
            <v>2008</v>
          </cell>
          <cell r="L13080" t="str">
            <v>563</v>
          </cell>
        </row>
        <row r="13081">
          <cell r="J13081" t="str">
            <v>9789577133823</v>
          </cell>
          <cell r="K13081">
            <v>2008</v>
          </cell>
          <cell r="L13081" t="str">
            <v>177.2</v>
          </cell>
        </row>
        <row r="13082">
          <cell r="J13082" t="str">
            <v>9789577133847</v>
          </cell>
          <cell r="K13082">
            <v>2008</v>
          </cell>
          <cell r="L13082" t="str">
            <v>542.77</v>
          </cell>
        </row>
        <row r="13083">
          <cell r="J13083" t="str">
            <v>9789577133878</v>
          </cell>
          <cell r="K13083">
            <v>2008</v>
          </cell>
          <cell r="L13083" t="str">
            <v>494</v>
          </cell>
        </row>
        <row r="13084">
          <cell r="J13084" t="str">
            <v>9789577133885</v>
          </cell>
          <cell r="K13084">
            <v>2008</v>
          </cell>
          <cell r="L13084" t="str">
            <v>192.32</v>
          </cell>
        </row>
        <row r="13085">
          <cell r="J13085" t="str">
            <v>9789577133892</v>
          </cell>
          <cell r="K13085">
            <v>2008</v>
          </cell>
          <cell r="L13085" t="str">
            <v>857.7</v>
          </cell>
        </row>
        <row r="13086">
          <cell r="J13086" t="str">
            <v>9789577133922</v>
          </cell>
          <cell r="K13086">
            <v>2008</v>
          </cell>
          <cell r="L13086" t="str">
            <v>192.1</v>
          </cell>
        </row>
        <row r="13087">
          <cell r="J13087" t="str">
            <v>9577133592</v>
          </cell>
          <cell r="K13087">
            <v>2008</v>
          </cell>
          <cell r="L13087" t="str">
            <v>121.33</v>
          </cell>
        </row>
        <row r="13088">
          <cell r="J13088" t="str">
            <v>9789577133601</v>
          </cell>
          <cell r="K13088">
            <v>2008</v>
          </cell>
          <cell r="L13088" t="str">
            <v>121.31</v>
          </cell>
        </row>
        <row r="13089">
          <cell r="J13089" t="str">
            <v>9789577133618</v>
          </cell>
          <cell r="K13089">
            <v>2008</v>
          </cell>
          <cell r="L13089" t="str">
            <v>121.17</v>
          </cell>
        </row>
        <row r="13090">
          <cell r="J13090" t="str">
            <v>9789577133793</v>
          </cell>
          <cell r="K13090">
            <v>2008</v>
          </cell>
          <cell r="L13090" t="str">
            <v>627</v>
          </cell>
        </row>
        <row r="13091">
          <cell r="J13091" t="str">
            <v>9789577133786</v>
          </cell>
          <cell r="K13091">
            <v>2008</v>
          </cell>
          <cell r="L13091" t="str">
            <v>626</v>
          </cell>
        </row>
        <row r="13092">
          <cell r="J13092" t="str">
            <v>9789867273505</v>
          </cell>
          <cell r="K13092">
            <v>2008</v>
          </cell>
          <cell r="L13092" t="str">
            <v>528.21</v>
          </cell>
        </row>
        <row r="13093">
          <cell r="J13093" t="str">
            <v>9789867273550</v>
          </cell>
          <cell r="K13093">
            <v>2008</v>
          </cell>
          <cell r="L13093" t="str">
            <v>528.2</v>
          </cell>
        </row>
        <row r="13094">
          <cell r="J13094" t="str">
            <v>9789867273567</v>
          </cell>
          <cell r="K13094">
            <v>2008</v>
          </cell>
          <cell r="L13094" t="str">
            <v>528.2</v>
          </cell>
        </row>
        <row r="13095">
          <cell r="J13095" t="str">
            <v>9789867273574</v>
          </cell>
          <cell r="K13095">
            <v>2008</v>
          </cell>
          <cell r="L13095" t="str">
            <v>528.2</v>
          </cell>
        </row>
        <row r="13096">
          <cell r="J13096" t="str">
            <v>9789867273536</v>
          </cell>
          <cell r="K13096">
            <v>2008</v>
          </cell>
          <cell r="L13096" t="str">
            <v>544.7</v>
          </cell>
        </row>
        <row r="13097">
          <cell r="J13097" t="str">
            <v>9789867273543</v>
          </cell>
          <cell r="K13097">
            <v>2008</v>
          </cell>
          <cell r="L13097" t="str">
            <v>544.37</v>
          </cell>
        </row>
        <row r="13098">
          <cell r="J13098" t="str">
            <v>9789867273581</v>
          </cell>
          <cell r="K13098">
            <v>2008</v>
          </cell>
          <cell r="L13098" t="str">
            <v>544.5</v>
          </cell>
        </row>
        <row r="13099">
          <cell r="J13099" t="str">
            <v>9789867273598</v>
          </cell>
          <cell r="K13099">
            <v>2008</v>
          </cell>
          <cell r="L13099" t="str">
            <v>177.2</v>
          </cell>
        </row>
        <row r="13100">
          <cell r="J13100" t="str">
            <v>9789867273529</v>
          </cell>
          <cell r="K13100">
            <v>2008</v>
          </cell>
          <cell r="L13100" t="str">
            <v>782.21</v>
          </cell>
        </row>
        <row r="13101">
          <cell r="J13101" t="str">
            <v>9789867273512</v>
          </cell>
          <cell r="K13101">
            <v>2008</v>
          </cell>
          <cell r="L13101" t="str">
            <v>782.21</v>
          </cell>
        </row>
        <row r="13102">
          <cell r="J13102" t="str">
            <v>9789868402973</v>
          </cell>
          <cell r="K13102">
            <v>2008</v>
          </cell>
          <cell r="L13102" t="str">
            <v>592.914</v>
          </cell>
        </row>
        <row r="13103">
          <cell r="J13103" t="str">
            <v>9789868402911</v>
          </cell>
          <cell r="K13103">
            <v>2008</v>
          </cell>
          <cell r="L13103" t="str">
            <v>595.2</v>
          </cell>
        </row>
        <row r="13104">
          <cell r="J13104" t="str">
            <v>9789868402928</v>
          </cell>
          <cell r="K13104">
            <v>2008</v>
          </cell>
          <cell r="L13104" t="str">
            <v>592.92</v>
          </cell>
        </row>
        <row r="13105">
          <cell r="J13105" t="str">
            <v>9789868402935</v>
          </cell>
          <cell r="K13105">
            <v>2008</v>
          </cell>
          <cell r="L13105" t="str">
            <v>595.97</v>
          </cell>
        </row>
        <row r="13106">
          <cell r="J13106" t="str">
            <v>9789868402966</v>
          </cell>
          <cell r="K13106">
            <v>2008</v>
          </cell>
          <cell r="L13106" t="str">
            <v>592.91</v>
          </cell>
        </row>
        <row r="13107">
          <cell r="J13107" t="str">
            <v>4712206010399</v>
          </cell>
          <cell r="K13107">
            <v>2008</v>
          </cell>
          <cell r="L13107" t="str">
            <v>598.93</v>
          </cell>
        </row>
        <row r="13108">
          <cell r="J13108" t="str">
            <v>4712070141601</v>
          </cell>
          <cell r="K13108">
            <v>2008</v>
          </cell>
          <cell r="L13108" t="str">
            <v>598.61</v>
          </cell>
        </row>
        <row r="13109">
          <cell r="J13109" t="str">
            <v>4712070142332</v>
          </cell>
          <cell r="K13109">
            <v>2008</v>
          </cell>
          <cell r="L13109" t="str">
            <v>589.62</v>
          </cell>
        </row>
        <row r="13110">
          <cell r="J13110" t="str">
            <v>4712070141786</v>
          </cell>
          <cell r="K13110">
            <v>2008</v>
          </cell>
          <cell r="L13110" t="str">
            <v>592.9154</v>
          </cell>
        </row>
        <row r="13111">
          <cell r="J13111" t="str">
            <v>4712070141793</v>
          </cell>
          <cell r="K13111">
            <v>2008</v>
          </cell>
          <cell r="L13111" t="str">
            <v>592.9154</v>
          </cell>
        </row>
        <row r="13112">
          <cell r="J13112" t="str">
            <v>4712070141809</v>
          </cell>
          <cell r="K13112">
            <v>2008</v>
          </cell>
          <cell r="L13112" t="str">
            <v>592.9154</v>
          </cell>
        </row>
        <row r="13113">
          <cell r="J13113" t="str">
            <v>9789868438088</v>
          </cell>
          <cell r="K13113">
            <v>2008</v>
          </cell>
          <cell r="L13113" t="str">
            <v>597.952</v>
          </cell>
        </row>
        <row r="13114">
          <cell r="J13114" t="str">
            <v>9789868438071</v>
          </cell>
          <cell r="K13114">
            <v>2008</v>
          </cell>
          <cell r="L13114" t="str">
            <v>628.622</v>
          </cell>
        </row>
        <row r="13115">
          <cell r="J13115" t="str">
            <v>9789868402959</v>
          </cell>
          <cell r="K13115">
            <v>2008</v>
          </cell>
          <cell r="L13115" t="str">
            <v>712.84</v>
          </cell>
        </row>
        <row r="13116">
          <cell r="J13116" t="str">
            <v>9789868438002</v>
          </cell>
          <cell r="K13116">
            <v>2008</v>
          </cell>
          <cell r="L13116" t="str">
            <v>596.8</v>
          </cell>
        </row>
        <row r="13117">
          <cell r="J13117" t="str">
            <v>9789868438057</v>
          </cell>
          <cell r="K13117">
            <v>2008</v>
          </cell>
          <cell r="L13117" t="str">
            <v>592.9154</v>
          </cell>
        </row>
        <row r="13118">
          <cell r="J13118" t="str">
            <v>9789868402980</v>
          </cell>
          <cell r="K13118">
            <v>2008</v>
          </cell>
          <cell r="L13118" t="str">
            <v>597.931</v>
          </cell>
        </row>
        <row r="13119">
          <cell r="J13119" t="str">
            <v>9789868438019</v>
          </cell>
          <cell r="K13119">
            <v>2008</v>
          </cell>
          <cell r="L13119" t="str">
            <v>598.92</v>
          </cell>
        </row>
        <row r="13120">
          <cell r="J13120" t="str">
            <v>9789868438040</v>
          </cell>
          <cell r="K13120">
            <v>2008</v>
          </cell>
          <cell r="L13120" t="str">
            <v>597.61</v>
          </cell>
        </row>
        <row r="13121">
          <cell r="J13121" t="str">
            <v>9789868438033</v>
          </cell>
          <cell r="K13121">
            <v>2008</v>
          </cell>
          <cell r="L13121" t="str">
            <v>628.58</v>
          </cell>
        </row>
        <row r="13122">
          <cell r="J13122" t="str">
            <v>9789868438064</v>
          </cell>
          <cell r="K13122">
            <v>2008</v>
          </cell>
          <cell r="L13122" t="str">
            <v>982.9</v>
          </cell>
        </row>
        <row r="13123">
          <cell r="J13123" t="str">
            <v>9789866714252</v>
          </cell>
          <cell r="K13123">
            <v>2008</v>
          </cell>
          <cell r="L13123" t="str">
            <v>528.2</v>
          </cell>
        </row>
        <row r="13124">
          <cell r="J13124" t="str">
            <v>9789866714580</v>
          </cell>
          <cell r="K13124">
            <v>2008</v>
          </cell>
          <cell r="L13124" t="str">
            <v>867.51</v>
          </cell>
        </row>
        <row r="13125">
          <cell r="J13125" t="str">
            <v>9789866714207</v>
          </cell>
          <cell r="K13125">
            <v>2008</v>
          </cell>
          <cell r="L13125" t="str">
            <v>177.2</v>
          </cell>
        </row>
        <row r="13126">
          <cell r="J13126" t="str">
            <v>9789866714467</v>
          </cell>
          <cell r="K13126">
            <v>2008</v>
          </cell>
          <cell r="L13126" t="str">
            <v>177.2</v>
          </cell>
        </row>
        <row r="13127">
          <cell r="J13127" t="str">
            <v>9789866714481</v>
          </cell>
          <cell r="K13127">
            <v>2008</v>
          </cell>
          <cell r="L13127" t="str">
            <v>177.2</v>
          </cell>
        </row>
        <row r="13128">
          <cell r="J13128" t="str">
            <v>9789866714498</v>
          </cell>
          <cell r="K13128">
            <v>2008</v>
          </cell>
          <cell r="L13128" t="str">
            <v>494.35</v>
          </cell>
        </row>
        <row r="13129">
          <cell r="J13129" t="str">
            <v>9789866714528</v>
          </cell>
          <cell r="K13129">
            <v>2008</v>
          </cell>
          <cell r="L13129" t="str">
            <v>494</v>
          </cell>
        </row>
        <row r="13130">
          <cell r="J13130" t="str">
            <v>9789866714535</v>
          </cell>
          <cell r="K13130">
            <v>2008</v>
          </cell>
          <cell r="L13130" t="str">
            <v>496.5</v>
          </cell>
        </row>
        <row r="13131">
          <cell r="J13131" t="str">
            <v>9789866714306</v>
          </cell>
          <cell r="K13131">
            <v>2008</v>
          </cell>
          <cell r="L13131" t="str">
            <v>177.2</v>
          </cell>
        </row>
        <row r="13132">
          <cell r="J13132" t="str">
            <v>9789866714559</v>
          </cell>
          <cell r="K13132">
            <v>2008</v>
          </cell>
          <cell r="L13132" t="str">
            <v>147.66</v>
          </cell>
        </row>
        <row r="13133">
          <cell r="J13133" t="str">
            <v>9789866714177</v>
          </cell>
          <cell r="K13133">
            <v>2008</v>
          </cell>
          <cell r="L13133" t="str">
            <v>191.9</v>
          </cell>
        </row>
        <row r="13134">
          <cell r="J13134" t="str">
            <v>9789866714153</v>
          </cell>
          <cell r="K13134">
            <v>2008</v>
          </cell>
          <cell r="L13134" t="str">
            <v>192.1</v>
          </cell>
        </row>
        <row r="13135">
          <cell r="J13135" t="str">
            <v>9789866714191</v>
          </cell>
          <cell r="K13135">
            <v>2008</v>
          </cell>
          <cell r="L13135" t="str">
            <v>429.1</v>
          </cell>
        </row>
        <row r="13136">
          <cell r="J13136" t="str">
            <v>9789866714160</v>
          </cell>
          <cell r="K13136">
            <v>2008</v>
          </cell>
          <cell r="L13136" t="str">
            <v>121.67</v>
          </cell>
        </row>
        <row r="13137">
          <cell r="J13137" t="str">
            <v>9789866714214</v>
          </cell>
          <cell r="K13137">
            <v>2008</v>
          </cell>
          <cell r="L13137" t="str">
            <v>563.53</v>
          </cell>
        </row>
        <row r="13138">
          <cell r="J13138" t="str">
            <v>9789866714184</v>
          </cell>
          <cell r="K13138">
            <v>2008</v>
          </cell>
          <cell r="L13138" t="str">
            <v>563.5</v>
          </cell>
        </row>
        <row r="13139">
          <cell r="J13139" t="str">
            <v>9789866714276</v>
          </cell>
          <cell r="K13139">
            <v>2008</v>
          </cell>
          <cell r="L13139" t="str">
            <v>550</v>
          </cell>
        </row>
        <row r="13140">
          <cell r="J13140" t="str">
            <v>9789866714283</v>
          </cell>
          <cell r="K13140">
            <v>2008</v>
          </cell>
          <cell r="L13140" t="str">
            <v>552.2</v>
          </cell>
        </row>
        <row r="13141">
          <cell r="J13141" t="str">
            <v>9789866714269</v>
          </cell>
          <cell r="K13141">
            <v>2008</v>
          </cell>
          <cell r="L13141" t="str">
            <v>494</v>
          </cell>
        </row>
        <row r="13142">
          <cell r="J13142" t="str">
            <v>9789866714290</v>
          </cell>
          <cell r="K13142">
            <v>2008</v>
          </cell>
          <cell r="L13142" t="str">
            <v>856.9</v>
          </cell>
        </row>
        <row r="13143">
          <cell r="J13143" t="str">
            <v>9789866714344</v>
          </cell>
          <cell r="K13143">
            <v>2008</v>
          </cell>
          <cell r="L13143" t="str">
            <v>544.141</v>
          </cell>
        </row>
        <row r="13144">
          <cell r="J13144" t="str">
            <v>9789866714337</v>
          </cell>
          <cell r="K13144">
            <v>2008</v>
          </cell>
          <cell r="L13144" t="str">
            <v>544.141</v>
          </cell>
        </row>
        <row r="13145">
          <cell r="J13145" t="str">
            <v>9789866714313</v>
          </cell>
          <cell r="K13145">
            <v>2008</v>
          </cell>
          <cell r="L13145" t="str">
            <v>496.51</v>
          </cell>
        </row>
        <row r="13146">
          <cell r="J13146" t="str">
            <v>9789866714320</v>
          </cell>
          <cell r="K13146">
            <v>2008</v>
          </cell>
          <cell r="L13146" t="str">
            <v>191.9</v>
          </cell>
        </row>
        <row r="13147">
          <cell r="J13147" t="str">
            <v>9789866714092</v>
          </cell>
          <cell r="K13147">
            <v>2008</v>
          </cell>
          <cell r="L13147" t="str">
            <v>833.5</v>
          </cell>
        </row>
        <row r="13148">
          <cell r="J13148" t="str">
            <v>9789866714368</v>
          </cell>
          <cell r="K13148">
            <v>2008</v>
          </cell>
          <cell r="L13148" t="str">
            <v>856.8</v>
          </cell>
        </row>
        <row r="13149">
          <cell r="J13149" t="str">
            <v>9789866714351</v>
          </cell>
          <cell r="K13149">
            <v>2008</v>
          </cell>
          <cell r="L13149" t="str">
            <v>457.01022</v>
          </cell>
        </row>
        <row r="13150">
          <cell r="J13150" t="str">
            <v>9789867011985</v>
          </cell>
          <cell r="K13150">
            <v>2008</v>
          </cell>
          <cell r="L13150" t="str">
            <v>176.4</v>
          </cell>
        </row>
        <row r="13151">
          <cell r="J13151" t="str">
            <v>9789866714375</v>
          </cell>
          <cell r="K13151">
            <v>2008</v>
          </cell>
          <cell r="L13151" t="str">
            <v>177.2</v>
          </cell>
        </row>
        <row r="13152">
          <cell r="J13152" t="str">
            <v>9789866714405</v>
          </cell>
          <cell r="K13152">
            <v>2008</v>
          </cell>
          <cell r="L13152" t="str">
            <v>563.53</v>
          </cell>
        </row>
        <row r="13153">
          <cell r="J13153" t="str">
            <v>9789866714382</v>
          </cell>
          <cell r="K13153">
            <v>2008</v>
          </cell>
          <cell r="L13153" t="str">
            <v>177.2</v>
          </cell>
        </row>
        <row r="13154">
          <cell r="J13154" t="str">
            <v>9789866714504</v>
          </cell>
          <cell r="K13154">
            <v>2008</v>
          </cell>
          <cell r="L13154" t="str">
            <v>490.99</v>
          </cell>
        </row>
        <row r="13155">
          <cell r="J13155" t="str">
            <v>9789866714238</v>
          </cell>
          <cell r="K13155">
            <v>2008</v>
          </cell>
          <cell r="L13155" t="str">
            <v>177.2</v>
          </cell>
        </row>
        <row r="13156">
          <cell r="J13156" t="str">
            <v>9789866714245</v>
          </cell>
          <cell r="K13156">
            <v>2008</v>
          </cell>
          <cell r="L13156" t="str">
            <v>192</v>
          </cell>
        </row>
        <row r="13157">
          <cell r="J13157" t="str">
            <v>9789866714603</v>
          </cell>
          <cell r="K13157">
            <v>2008</v>
          </cell>
          <cell r="L13157" t="str">
            <v>193</v>
          </cell>
        </row>
        <row r="13158">
          <cell r="J13158" t="str">
            <v>9789866714542</v>
          </cell>
          <cell r="K13158">
            <v>2008</v>
          </cell>
          <cell r="L13158" t="str">
            <v>177.2</v>
          </cell>
        </row>
        <row r="13159">
          <cell r="J13159" t="str">
            <v>9789866714597</v>
          </cell>
          <cell r="K13159">
            <v>2008</v>
          </cell>
          <cell r="L13159" t="str">
            <v>865.751</v>
          </cell>
        </row>
        <row r="13160">
          <cell r="J13160" t="str">
            <v>9789862224663</v>
          </cell>
          <cell r="K13160">
            <v>2008</v>
          </cell>
          <cell r="L13160" t="str">
            <v>857.7</v>
          </cell>
        </row>
        <row r="13161">
          <cell r="J13161" t="str">
            <v>9789862011669</v>
          </cell>
          <cell r="K13161">
            <v>2008</v>
          </cell>
          <cell r="L13161" t="str">
            <v>312.1695</v>
          </cell>
        </row>
        <row r="13162">
          <cell r="J13162" t="str">
            <v>9789862011287</v>
          </cell>
          <cell r="K13162">
            <v>2008</v>
          </cell>
          <cell r="L13162" t="str">
            <v>312.32B3</v>
          </cell>
        </row>
        <row r="13163">
          <cell r="J13163" t="str">
            <v>9789868219670</v>
          </cell>
          <cell r="K13163">
            <v>2008</v>
          </cell>
          <cell r="L13163" t="str">
            <v>523.38</v>
          </cell>
        </row>
        <row r="13164">
          <cell r="J13164" t="str">
            <v>9789868219687</v>
          </cell>
          <cell r="K13164">
            <v>2008</v>
          </cell>
          <cell r="L13164" t="str">
            <v>523.38</v>
          </cell>
        </row>
        <row r="13165">
          <cell r="J13165" t="str">
            <v>9789868219694</v>
          </cell>
          <cell r="K13165">
            <v>2008</v>
          </cell>
          <cell r="L13165" t="str">
            <v>523.38</v>
          </cell>
        </row>
        <row r="13166">
          <cell r="J13166" t="str">
            <v>9789866850875</v>
          </cell>
          <cell r="K13166">
            <v>2008</v>
          </cell>
          <cell r="L13166" t="str">
            <v>312.49E9</v>
          </cell>
        </row>
        <row r="13167">
          <cell r="J13167" t="str">
            <v>9789866735264</v>
          </cell>
          <cell r="K13167">
            <v>2008</v>
          </cell>
          <cell r="L13167" t="str">
            <v>244.3</v>
          </cell>
        </row>
        <row r="13168">
          <cell r="J13168" t="str">
            <v>9789866735332</v>
          </cell>
          <cell r="K13168">
            <v>2008</v>
          </cell>
          <cell r="L13168" t="str">
            <v>244.3</v>
          </cell>
        </row>
        <row r="13169">
          <cell r="J13169" t="str">
            <v>9789866735417</v>
          </cell>
          <cell r="K13169">
            <v>2008</v>
          </cell>
          <cell r="L13169" t="str">
            <v>244.92</v>
          </cell>
        </row>
        <row r="13170">
          <cell r="J13170" t="str">
            <v>9789866735240</v>
          </cell>
          <cell r="K13170">
            <v>2008</v>
          </cell>
          <cell r="L13170" t="str">
            <v>245</v>
          </cell>
        </row>
        <row r="13171">
          <cell r="J13171" t="str">
            <v>9789866735257</v>
          </cell>
          <cell r="K13171">
            <v>2008</v>
          </cell>
          <cell r="L13171" t="str">
            <v>245</v>
          </cell>
        </row>
        <row r="13172">
          <cell r="J13172" t="str">
            <v>9789866735301</v>
          </cell>
          <cell r="K13172">
            <v>2008</v>
          </cell>
          <cell r="L13172" t="str">
            <v>245</v>
          </cell>
        </row>
        <row r="13173">
          <cell r="J13173" t="str">
            <v>9789866735356</v>
          </cell>
          <cell r="K13173">
            <v>2008</v>
          </cell>
          <cell r="L13173" t="str">
            <v>245</v>
          </cell>
        </row>
        <row r="13174">
          <cell r="J13174" t="str">
            <v>9789866735271</v>
          </cell>
          <cell r="K13174">
            <v>2008</v>
          </cell>
          <cell r="L13174" t="str">
            <v>245</v>
          </cell>
        </row>
        <row r="13175">
          <cell r="J13175" t="str">
            <v>9789866735233</v>
          </cell>
          <cell r="K13175">
            <v>2008</v>
          </cell>
          <cell r="L13175" t="str">
            <v>245.6</v>
          </cell>
        </row>
        <row r="13176">
          <cell r="J13176" t="str">
            <v>9789574154500</v>
          </cell>
          <cell r="K13176">
            <v>2008</v>
          </cell>
          <cell r="L13176" t="str">
            <v>415.9511</v>
          </cell>
        </row>
        <row r="13177">
          <cell r="J13177" t="str">
            <v>9789866735370</v>
          </cell>
          <cell r="K13177">
            <v>2008</v>
          </cell>
          <cell r="L13177" t="str">
            <v>245.1</v>
          </cell>
        </row>
        <row r="13178">
          <cell r="J13178" t="str">
            <v>9789866735387</v>
          </cell>
          <cell r="K13178">
            <v>2008</v>
          </cell>
          <cell r="L13178" t="str">
            <v>245.1</v>
          </cell>
        </row>
        <row r="13179">
          <cell r="J13179" t="str">
            <v>9789866735394</v>
          </cell>
          <cell r="K13179">
            <v>2008</v>
          </cell>
          <cell r="L13179" t="str">
            <v>245.1</v>
          </cell>
        </row>
        <row r="13180">
          <cell r="J13180" t="str">
            <v>9789866735400</v>
          </cell>
          <cell r="K13180">
            <v>2008</v>
          </cell>
          <cell r="L13180" t="str">
            <v>245.1</v>
          </cell>
        </row>
        <row r="13181">
          <cell r="J13181" t="str">
            <v>9789866735325</v>
          </cell>
          <cell r="K13181">
            <v>2008</v>
          </cell>
          <cell r="L13181" t="str">
            <v>245</v>
          </cell>
        </row>
        <row r="13182">
          <cell r="J13182" t="str">
            <v>9789866735318</v>
          </cell>
          <cell r="K13182">
            <v>2008</v>
          </cell>
          <cell r="L13182" t="str">
            <v>245</v>
          </cell>
        </row>
        <row r="13183">
          <cell r="J13183" t="str">
            <v>9789810814649</v>
          </cell>
          <cell r="K13183">
            <v>2008</v>
          </cell>
          <cell r="L13183" t="str">
            <v>813.1</v>
          </cell>
        </row>
        <row r="13184">
          <cell r="J13184" t="str">
            <v>9789866735288</v>
          </cell>
          <cell r="K13184">
            <v>2008</v>
          </cell>
          <cell r="L13184" t="str">
            <v>245</v>
          </cell>
        </row>
        <row r="13185">
          <cell r="J13185" t="str">
            <v>9789866735295</v>
          </cell>
          <cell r="K13185">
            <v>2008</v>
          </cell>
          <cell r="L13185" t="str">
            <v>245</v>
          </cell>
        </row>
        <row r="13186">
          <cell r="J13186" t="str">
            <v>9789866735349</v>
          </cell>
          <cell r="K13186">
            <v>2008</v>
          </cell>
          <cell r="L13186" t="str">
            <v>245</v>
          </cell>
        </row>
        <row r="13187">
          <cell r="J13187" t="str">
            <v>9789866735226</v>
          </cell>
          <cell r="K13187">
            <v>2008</v>
          </cell>
          <cell r="L13187" t="str">
            <v>247.715</v>
          </cell>
        </row>
        <row r="13188">
          <cell r="J13188" t="str">
            <v>9789574153602</v>
          </cell>
          <cell r="K13188">
            <v>2008</v>
          </cell>
          <cell r="L13188" t="str">
            <v>241.092</v>
          </cell>
        </row>
        <row r="13189">
          <cell r="J13189" t="str">
            <v>9789866735424</v>
          </cell>
          <cell r="K13189">
            <v>2008</v>
          </cell>
          <cell r="L13189" t="str">
            <v>245</v>
          </cell>
        </row>
        <row r="13190">
          <cell r="J13190" t="str">
            <v>9789866735448</v>
          </cell>
          <cell r="K13190">
            <v>2008</v>
          </cell>
          <cell r="L13190" t="str">
            <v>245</v>
          </cell>
        </row>
        <row r="13191">
          <cell r="J13191" t="str">
            <v>9570334746</v>
          </cell>
          <cell r="K13191">
            <v>2008</v>
          </cell>
          <cell r="L13191" t="str">
            <v>529.61</v>
          </cell>
        </row>
        <row r="13192">
          <cell r="J13192" t="str">
            <v>9789868756410</v>
          </cell>
          <cell r="K13192">
            <v>2008</v>
          </cell>
          <cell r="L13192" t="str">
            <v>249.9371</v>
          </cell>
        </row>
        <row r="13193">
          <cell r="J13193" t="str">
            <v>9789867360229</v>
          </cell>
          <cell r="K13193">
            <v>2008</v>
          </cell>
          <cell r="L13193" t="str">
            <v>857.7</v>
          </cell>
        </row>
        <row r="13194">
          <cell r="J13194" t="str">
            <v>9789867360236</v>
          </cell>
          <cell r="K13194">
            <v>2008</v>
          </cell>
          <cell r="L13194" t="str">
            <v>857.7</v>
          </cell>
        </row>
        <row r="13195">
          <cell r="J13195" t="str">
            <v>9789867516329</v>
          </cell>
          <cell r="K13195">
            <v>2008</v>
          </cell>
          <cell r="L13195" t="str">
            <v>563.741</v>
          </cell>
        </row>
        <row r="13196">
          <cell r="J13196" t="str">
            <v>9789867516367</v>
          </cell>
          <cell r="K13196">
            <v>2008</v>
          </cell>
          <cell r="L13196" t="str">
            <v>563.724</v>
          </cell>
        </row>
        <row r="13197">
          <cell r="J13197" t="str">
            <v>9789575565862</v>
          </cell>
          <cell r="K13197">
            <v>2008</v>
          </cell>
          <cell r="L13197" t="str">
            <v>244.93</v>
          </cell>
        </row>
        <row r="13198">
          <cell r="J13198" t="str">
            <v>9789866707063</v>
          </cell>
          <cell r="K13198">
            <v>2008</v>
          </cell>
          <cell r="L13198" t="str">
            <v>192.1</v>
          </cell>
        </row>
        <row r="13199">
          <cell r="J13199" t="str">
            <v>9789866707070</v>
          </cell>
          <cell r="K13199">
            <v>2008</v>
          </cell>
          <cell r="L13199" t="str">
            <v>192.1</v>
          </cell>
        </row>
        <row r="13200">
          <cell r="J13200" t="str">
            <v>9789868412309</v>
          </cell>
          <cell r="K13200">
            <v>2008</v>
          </cell>
          <cell r="L13200" t="str">
            <v>856.9</v>
          </cell>
        </row>
        <row r="13201">
          <cell r="J13201" t="str">
            <v>9789867219589</v>
          </cell>
          <cell r="K13201">
            <v>2008</v>
          </cell>
          <cell r="L13201" t="str">
            <v>177.3</v>
          </cell>
        </row>
        <row r="13202">
          <cell r="J13202" t="str">
            <v>9789868412323</v>
          </cell>
          <cell r="K13202">
            <v>2008</v>
          </cell>
          <cell r="L13202" t="str">
            <v>177.2</v>
          </cell>
        </row>
        <row r="13203">
          <cell r="J13203" t="str">
            <v>9789867219596</v>
          </cell>
          <cell r="K13203">
            <v>2008</v>
          </cell>
          <cell r="L13203" t="str">
            <v>544.37</v>
          </cell>
        </row>
        <row r="13204">
          <cell r="J13204" t="str">
            <v>9789868412347</v>
          </cell>
          <cell r="K13204">
            <v>2008</v>
          </cell>
          <cell r="L13204" t="str">
            <v>177</v>
          </cell>
        </row>
        <row r="13205">
          <cell r="J13205" t="str">
            <v>9789868412330</v>
          </cell>
          <cell r="K13205">
            <v>2008</v>
          </cell>
          <cell r="L13205" t="str">
            <v>177.2</v>
          </cell>
        </row>
        <row r="13206">
          <cell r="J13206" t="str">
            <v>9789868412354</v>
          </cell>
          <cell r="K13206">
            <v>2008</v>
          </cell>
          <cell r="L13206" t="str">
            <v>177.2</v>
          </cell>
        </row>
        <row r="13207">
          <cell r="J13207" t="str">
            <v>9789866707094</v>
          </cell>
          <cell r="K13207">
            <v>2008</v>
          </cell>
          <cell r="L13207" t="str">
            <v>192.3</v>
          </cell>
        </row>
        <row r="13208">
          <cell r="J13208" t="str">
            <v>9789867219626</v>
          </cell>
          <cell r="K13208">
            <v>2008</v>
          </cell>
          <cell r="L13208" t="str">
            <v>563.52</v>
          </cell>
        </row>
        <row r="13209">
          <cell r="J13209" t="str">
            <v>9789866707100</v>
          </cell>
          <cell r="K13209">
            <v>2008</v>
          </cell>
          <cell r="L13209" t="str">
            <v>192.1</v>
          </cell>
        </row>
        <row r="13210">
          <cell r="J13210" t="str">
            <v>9789866707124</v>
          </cell>
          <cell r="K13210">
            <v>2008</v>
          </cell>
          <cell r="L13210" t="str">
            <v>192.1</v>
          </cell>
        </row>
        <row r="13211">
          <cell r="J13211" t="str">
            <v>9789867219688</v>
          </cell>
          <cell r="K13211">
            <v>2008</v>
          </cell>
          <cell r="L13211" t="str">
            <v>494.01</v>
          </cell>
        </row>
        <row r="13212">
          <cell r="J13212" t="str">
            <v>9789866531002</v>
          </cell>
          <cell r="K13212">
            <v>2008</v>
          </cell>
          <cell r="L13212" t="str">
            <v>192.32</v>
          </cell>
        </row>
        <row r="13213">
          <cell r="J13213" t="str">
            <v>9789867219671</v>
          </cell>
          <cell r="K13213">
            <v>2008</v>
          </cell>
          <cell r="L13213" t="str">
            <v>177.2</v>
          </cell>
        </row>
        <row r="13214">
          <cell r="J13214" t="str">
            <v>9789866531026</v>
          </cell>
          <cell r="K13214">
            <v>2008</v>
          </cell>
          <cell r="L13214" t="str">
            <v>177.2</v>
          </cell>
        </row>
        <row r="13215">
          <cell r="J13215" t="str">
            <v>9789570522297</v>
          </cell>
          <cell r="K13215">
            <v>2008</v>
          </cell>
          <cell r="L13215" t="str">
            <v>947.41</v>
          </cell>
        </row>
        <row r="13216">
          <cell r="J13216" t="str">
            <v>9789570522518</v>
          </cell>
          <cell r="K13216">
            <v>2008</v>
          </cell>
          <cell r="L13216" t="str">
            <v>857.81</v>
          </cell>
        </row>
        <row r="13217">
          <cell r="J13217" t="str">
            <v>9789866724046</v>
          </cell>
          <cell r="K13217">
            <v>2008</v>
          </cell>
          <cell r="L13217" t="str">
            <v>552.33</v>
          </cell>
        </row>
        <row r="13218">
          <cell r="J13218" t="str">
            <v>9789866724053</v>
          </cell>
          <cell r="K13218">
            <v>2008</v>
          </cell>
          <cell r="L13218" t="str">
            <v>552.33</v>
          </cell>
        </row>
        <row r="13219">
          <cell r="J13219" t="str">
            <v>9789867042378</v>
          </cell>
          <cell r="K13219">
            <v>2008</v>
          </cell>
          <cell r="L13219" t="str">
            <v>523.38</v>
          </cell>
        </row>
        <row r="13220">
          <cell r="J13220" t="str">
            <v>9789867042361</v>
          </cell>
          <cell r="K13220">
            <v>2008</v>
          </cell>
          <cell r="L13220" t="str">
            <v>523.38</v>
          </cell>
        </row>
        <row r="13221">
          <cell r="J13221" t="str">
            <v>9789867042316</v>
          </cell>
          <cell r="K13221">
            <v>2008</v>
          </cell>
          <cell r="L13221" t="str">
            <v>523.38</v>
          </cell>
        </row>
        <row r="13222">
          <cell r="J13222" t="str">
            <v>9789867042323</v>
          </cell>
          <cell r="K13222">
            <v>2008</v>
          </cell>
          <cell r="L13222" t="str">
            <v>523.38</v>
          </cell>
        </row>
        <row r="13223">
          <cell r="J13223" t="str">
            <v>9789867042309</v>
          </cell>
          <cell r="K13223">
            <v>2008</v>
          </cell>
          <cell r="L13223" t="str">
            <v>523.38</v>
          </cell>
        </row>
        <row r="13224">
          <cell r="J13224" t="str">
            <v>9789867042293</v>
          </cell>
          <cell r="K13224">
            <v>2008</v>
          </cell>
          <cell r="L13224" t="str">
            <v>523.38</v>
          </cell>
        </row>
        <row r="13225">
          <cell r="J13225" t="str">
            <v>9789867042262</v>
          </cell>
          <cell r="K13225">
            <v>2008</v>
          </cell>
          <cell r="L13225" t="str">
            <v>523.32</v>
          </cell>
        </row>
        <row r="13226">
          <cell r="J13226" t="str">
            <v>9789867042286</v>
          </cell>
          <cell r="K13226">
            <v>2008</v>
          </cell>
          <cell r="L13226" t="str">
            <v>523.38</v>
          </cell>
        </row>
        <row r="13227">
          <cell r="J13227" t="str">
            <v>9789867042354</v>
          </cell>
          <cell r="K13227">
            <v>2008</v>
          </cell>
          <cell r="L13227" t="str">
            <v>523.38</v>
          </cell>
        </row>
        <row r="13228">
          <cell r="J13228" t="str">
            <v>9789576083112</v>
          </cell>
          <cell r="K13228">
            <v>2008</v>
          </cell>
          <cell r="L13228" t="str">
            <v>859.9</v>
          </cell>
        </row>
        <row r="13229">
          <cell r="J13229" t="str">
            <v>9789576083037</v>
          </cell>
          <cell r="K13229">
            <v>2008</v>
          </cell>
          <cell r="L13229" t="str">
            <v>859.9</v>
          </cell>
        </row>
        <row r="13230">
          <cell r="J13230" t="str">
            <v>9789576083044</v>
          </cell>
          <cell r="K13230">
            <v>2008</v>
          </cell>
          <cell r="L13230" t="str">
            <v>859.9</v>
          </cell>
        </row>
        <row r="13231">
          <cell r="J13231" t="str">
            <v>9789576082924</v>
          </cell>
          <cell r="K13231">
            <v>2008</v>
          </cell>
          <cell r="L13231" t="str">
            <v>859.9</v>
          </cell>
        </row>
        <row r="13232">
          <cell r="J13232" t="str">
            <v>9789576083020</v>
          </cell>
          <cell r="K13232">
            <v>2008</v>
          </cell>
          <cell r="L13232" t="str">
            <v>859.9</v>
          </cell>
        </row>
        <row r="13233">
          <cell r="J13233" t="str">
            <v>9789576082917</v>
          </cell>
          <cell r="K13233">
            <v>2008</v>
          </cell>
          <cell r="L13233" t="str">
            <v>859.9</v>
          </cell>
        </row>
        <row r="13234">
          <cell r="J13234" t="str">
            <v>9789810585068</v>
          </cell>
          <cell r="K13234">
            <v>2008</v>
          </cell>
          <cell r="L13234" t="str">
            <v>523.36</v>
          </cell>
        </row>
        <row r="13235">
          <cell r="J13235" t="str">
            <v>9789810585044</v>
          </cell>
          <cell r="K13235">
            <v>2008</v>
          </cell>
          <cell r="L13235" t="str">
            <v>523.36</v>
          </cell>
        </row>
        <row r="13236">
          <cell r="J13236" t="str">
            <v>9789810585051</v>
          </cell>
          <cell r="K13236">
            <v>2008</v>
          </cell>
          <cell r="L13236" t="str">
            <v>523.36</v>
          </cell>
        </row>
        <row r="13237">
          <cell r="J13237" t="str">
            <v>9789810585075</v>
          </cell>
          <cell r="K13237">
            <v>2008</v>
          </cell>
          <cell r="L13237" t="str">
            <v>523.36</v>
          </cell>
        </row>
        <row r="13238">
          <cell r="J13238" t="str">
            <v>9789577043788</v>
          </cell>
          <cell r="K13238">
            <v>2008</v>
          </cell>
          <cell r="L13238" t="str">
            <v>521.8131</v>
          </cell>
        </row>
        <row r="13239">
          <cell r="J13239" t="str">
            <v>9789577043771</v>
          </cell>
          <cell r="K13239">
            <v>2008</v>
          </cell>
          <cell r="L13239" t="str">
            <v>521.8131</v>
          </cell>
        </row>
        <row r="13240">
          <cell r="J13240" t="str">
            <v>9789577044037</v>
          </cell>
          <cell r="K13240">
            <v>2008</v>
          </cell>
          <cell r="L13240" t="str">
            <v>521.8131</v>
          </cell>
        </row>
        <row r="13241">
          <cell r="J13241" t="str">
            <v>9789577043658</v>
          </cell>
          <cell r="K13241">
            <v>2008</v>
          </cell>
          <cell r="L13241" t="str">
            <v>521.8131</v>
          </cell>
        </row>
        <row r="13242">
          <cell r="J13242" t="str">
            <v>9789577043573</v>
          </cell>
          <cell r="K13242">
            <v>2008</v>
          </cell>
          <cell r="L13242" t="str">
            <v>521.8131</v>
          </cell>
        </row>
        <row r="13243">
          <cell r="J13243" t="str">
            <v>9577043870</v>
          </cell>
          <cell r="K13243">
            <v>2008</v>
          </cell>
          <cell r="L13243" t="str">
            <v>521.818</v>
          </cell>
        </row>
        <row r="13244">
          <cell r="J13244" t="str">
            <v>9789577043290</v>
          </cell>
          <cell r="K13244">
            <v>2008</v>
          </cell>
          <cell r="L13244" t="str">
            <v>523.31</v>
          </cell>
        </row>
        <row r="13245">
          <cell r="J13245" t="str">
            <v>9789577043344</v>
          </cell>
          <cell r="K13245">
            <v>2008</v>
          </cell>
          <cell r="L13245" t="str">
            <v>523.31</v>
          </cell>
        </row>
        <row r="13246">
          <cell r="J13246" t="str">
            <v>9789577043702</v>
          </cell>
          <cell r="K13246">
            <v>2008</v>
          </cell>
          <cell r="L13246" t="str">
            <v>523.31</v>
          </cell>
        </row>
        <row r="13247">
          <cell r="J13247" t="str">
            <v>9789577043863</v>
          </cell>
          <cell r="K13247">
            <v>2008</v>
          </cell>
          <cell r="L13247" t="str">
            <v>523.31</v>
          </cell>
        </row>
        <row r="13248">
          <cell r="J13248" t="str">
            <v>9789577043733</v>
          </cell>
          <cell r="K13248">
            <v>2008</v>
          </cell>
          <cell r="L13248" t="str">
            <v>523.31</v>
          </cell>
        </row>
        <row r="13249">
          <cell r="J13249" t="str">
            <v>9789577043337</v>
          </cell>
          <cell r="K13249">
            <v>2008</v>
          </cell>
          <cell r="L13249" t="str">
            <v>523.31</v>
          </cell>
        </row>
        <row r="13250">
          <cell r="J13250" t="str">
            <v>9789577043740</v>
          </cell>
          <cell r="K13250">
            <v>2008</v>
          </cell>
          <cell r="L13250" t="str">
            <v>523.31</v>
          </cell>
        </row>
        <row r="13251">
          <cell r="J13251" t="str">
            <v>9789577043795</v>
          </cell>
          <cell r="K13251">
            <v>2008</v>
          </cell>
          <cell r="L13251" t="str">
            <v>523.31</v>
          </cell>
        </row>
        <row r="13252">
          <cell r="J13252" t="str">
            <v>9789577043719</v>
          </cell>
          <cell r="K13252">
            <v>2008</v>
          </cell>
          <cell r="L13252" t="str">
            <v>521.81802</v>
          </cell>
        </row>
        <row r="13253">
          <cell r="J13253" t="str">
            <v>9789868368552</v>
          </cell>
          <cell r="K13253">
            <v>2008</v>
          </cell>
          <cell r="L13253" t="str">
            <v>855</v>
          </cell>
        </row>
        <row r="13254">
          <cell r="J13254" t="str">
            <v>9789868368569</v>
          </cell>
          <cell r="K13254">
            <v>2008</v>
          </cell>
          <cell r="L13254" t="str">
            <v>523.32</v>
          </cell>
        </row>
        <row r="13255">
          <cell r="J13255" t="str">
            <v>9789868368538</v>
          </cell>
          <cell r="K13255">
            <v>2008</v>
          </cell>
          <cell r="L13255" t="str">
            <v>859.6</v>
          </cell>
        </row>
        <row r="13256">
          <cell r="J13256" t="str">
            <v>9789868368545</v>
          </cell>
          <cell r="K13256">
            <v>2008</v>
          </cell>
          <cell r="L13256" t="str">
            <v>859.9</v>
          </cell>
        </row>
        <row r="13257">
          <cell r="J13257" t="str">
            <v>9789868198975</v>
          </cell>
          <cell r="K13257">
            <v>2007</v>
          </cell>
          <cell r="L13257" t="str">
            <v>915.2</v>
          </cell>
        </row>
        <row r="13258">
          <cell r="J13258" t="str">
            <v>9789867574985</v>
          </cell>
          <cell r="K13258">
            <v>2007</v>
          </cell>
          <cell r="L13258" t="str">
            <v>418.94</v>
          </cell>
        </row>
        <row r="13259">
          <cell r="J13259" t="str">
            <v>9789867767622</v>
          </cell>
          <cell r="K13259">
            <v>2007</v>
          </cell>
          <cell r="L13259" t="str">
            <v>859.6</v>
          </cell>
        </row>
        <row r="13260">
          <cell r="J13260" t="str">
            <v>9789576966316</v>
          </cell>
          <cell r="K13260">
            <v>2007</v>
          </cell>
          <cell r="L13260" t="str">
            <v>411.3</v>
          </cell>
        </row>
        <row r="13261">
          <cell r="J13261" t="str">
            <v>9789868216877</v>
          </cell>
          <cell r="K13261">
            <v>2007</v>
          </cell>
          <cell r="L13261" t="str">
            <v>411.3</v>
          </cell>
        </row>
        <row r="13262">
          <cell r="J13262" t="str">
            <v>9789868224742</v>
          </cell>
          <cell r="K13262">
            <v>2007</v>
          </cell>
          <cell r="L13262" t="str">
            <v>494.2</v>
          </cell>
        </row>
        <row r="13263">
          <cell r="J13263" t="str">
            <v>9789868386921</v>
          </cell>
          <cell r="K13263">
            <v>2007</v>
          </cell>
          <cell r="L13263" t="str">
            <v>427.11</v>
          </cell>
        </row>
        <row r="13264">
          <cell r="J13264" t="str">
            <v>9789868360112</v>
          </cell>
          <cell r="K13264">
            <v>2007</v>
          </cell>
          <cell r="L13264" t="str">
            <v>411.3</v>
          </cell>
        </row>
        <row r="13265">
          <cell r="J13265" t="str">
            <v>9571343064</v>
          </cell>
          <cell r="K13265">
            <v>2007</v>
          </cell>
          <cell r="L13265" t="str">
            <v>494.7</v>
          </cell>
        </row>
        <row r="13266">
          <cell r="J13266" t="str">
            <v>9789575746544</v>
          </cell>
          <cell r="K13266">
            <v>2007</v>
          </cell>
          <cell r="L13266" t="str">
            <v>437.79</v>
          </cell>
        </row>
        <row r="13267">
          <cell r="J13267" t="str">
            <v>9789868369832</v>
          </cell>
          <cell r="K13267">
            <v>2007</v>
          </cell>
          <cell r="L13267" t="str">
            <v>875.59</v>
          </cell>
        </row>
        <row r="13268">
          <cell r="J13268" t="str">
            <v>9789868369818</v>
          </cell>
          <cell r="K13268">
            <v>2007</v>
          </cell>
          <cell r="L13268" t="str">
            <v>874.59</v>
          </cell>
        </row>
        <row r="13269">
          <cell r="J13269" t="str">
            <v>9789868369825</v>
          </cell>
          <cell r="K13269">
            <v>2007</v>
          </cell>
          <cell r="L13269" t="str">
            <v>873.5</v>
          </cell>
        </row>
        <row r="13270">
          <cell r="J13270" t="str">
            <v>9789866830280</v>
          </cell>
          <cell r="K13270">
            <v>2007</v>
          </cell>
          <cell r="L13270" t="str">
            <v>743.1</v>
          </cell>
        </row>
        <row r="13271">
          <cell r="J13271" t="str">
            <v>9789866830228</v>
          </cell>
          <cell r="K13271">
            <v>2007</v>
          </cell>
          <cell r="L13271" t="str">
            <v>752.1</v>
          </cell>
        </row>
        <row r="13272">
          <cell r="J13272" t="str">
            <v>9789866830389</v>
          </cell>
          <cell r="K13272">
            <v>2007</v>
          </cell>
          <cell r="L13272" t="str">
            <v>711</v>
          </cell>
        </row>
        <row r="13273">
          <cell r="J13273" t="str">
            <v>9789866830242</v>
          </cell>
          <cell r="K13273">
            <v>2007</v>
          </cell>
          <cell r="L13273" t="str">
            <v>748.1</v>
          </cell>
        </row>
        <row r="13274">
          <cell r="J13274" t="str">
            <v>9789866830273</v>
          </cell>
          <cell r="K13274">
            <v>2007</v>
          </cell>
          <cell r="L13274" t="str">
            <v>741.6</v>
          </cell>
        </row>
        <row r="13275">
          <cell r="J13275" t="str">
            <v>9789577043511</v>
          </cell>
          <cell r="K13275">
            <v>2007</v>
          </cell>
          <cell r="L13275" t="str">
            <v>521.8131</v>
          </cell>
        </row>
        <row r="13276">
          <cell r="J13276" t="str">
            <v>9577043100</v>
          </cell>
          <cell r="K13276">
            <v>2007</v>
          </cell>
          <cell r="L13276" t="str">
            <v>521.8131</v>
          </cell>
        </row>
        <row r="13277">
          <cell r="J13277" t="str">
            <v>9789577043474</v>
          </cell>
          <cell r="K13277">
            <v>2007</v>
          </cell>
          <cell r="L13277" t="str">
            <v>521.8131</v>
          </cell>
        </row>
        <row r="13278">
          <cell r="J13278" t="str">
            <v>9789866782046</v>
          </cell>
          <cell r="K13278">
            <v>2007</v>
          </cell>
          <cell r="L13278" t="str">
            <v>855</v>
          </cell>
        </row>
        <row r="13279">
          <cell r="J13279" t="str">
            <v>9789576966217</v>
          </cell>
          <cell r="K13279">
            <v>2007</v>
          </cell>
          <cell r="L13279" t="str">
            <v>411.3</v>
          </cell>
        </row>
        <row r="13280">
          <cell r="J13280" t="str">
            <v>9789867067623</v>
          </cell>
          <cell r="K13280">
            <v>2007</v>
          </cell>
          <cell r="L13280" t="str">
            <v>805.17</v>
          </cell>
        </row>
        <row r="13281">
          <cell r="J13281" t="str">
            <v>9789577768773</v>
          </cell>
          <cell r="K13281">
            <v>2007</v>
          </cell>
          <cell r="L13281" t="str">
            <v>418.913</v>
          </cell>
        </row>
        <row r="13282">
          <cell r="J13282" t="str">
            <v>9577765734</v>
          </cell>
          <cell r="K13282">
            <v>2007</v>
          </cell>
          <cell r="L13282" t="str">
            <v>528.972</v>
          </cell>
        </row>
        <row r="13283">
          <cell r="J13283" t="str">
            <v>9789575746551</v>
          </cell>
          <cell r="K13283">
            <v>2007</v>
          </cell>
          <cell r="L13283" t="str">
            <v>859.6</v>
          </cell>
        </row>
        <row r="13284">
          <cell r="J13284" t="str">
            <v>9789861277592</v>
          </cell>
          <cell r="K13284">
            <v>2007</v>
          </cell>
          <cell r="L13284" t="str">
            <v>040</v>
          </cell>
        </row>
        <row r="13285">
          <cell r="J13285" t="str">
            <v>9789574852451</v>
          </cell>
          <cell r="K13285">
            <v>2007</v>
          </cell>
          <cell r="L13285" t="str">
            <v>584.386</v>
          </cell>
        </row>
        <row r="13286">
          <cell r="J13286" t="str">
            <v>9861270523</v>
          </cell>
          <cell r="K13286">
            <v>2007</v>
          </cell>
          <cell r="L13286" t="str">
            <v>885.357</v>
          </cell>
        </row>
        <row r="13287">
          <cell r="J13287" t="str">
            <v>9861272267</v>
          </cell>
          <cell r="K13287">
            <v>2007</v>
          </cell>
          <cell r="L13287" t="str">
            <v>874.59</v>
          </cell>
        </row>
        <row r="13288">
          <cell r="J13288" t="str">
            <v>9789861277660</v>
          </cell>
          <cell r="K13288">
            <v>2007</v>
          </cell>
          <cell r="L13288" t="str">
            <v>882.457</v>
          </cell>
        </row>
        <row r="13289">
          <cell r="J13289" t="str">
            <v>9789867958570</v>
          </cell>
          <cell r="K13289">
            <v>2007</v>
          </cell>
          <cell r="L13289" t="str">
            <v>494.23</v>
          </cell>
        </row>
        <row r="13290">
          <cell r="J13290" t="str">
            <v>9789571347271</v>
          </cell>
          <cell r="K13290">
            <v>2007</v>
          </cell>
          <cell r="L13290" t="str">
            <v>982.9</v>
          </cell>
        </row>
        <row r="13291">
          <cell r="J13291" t="str">
            <v>9789576596001</v>
          </cell>
          <cell r="K13291">
            <v>2007</v>
          </cell>
          <cell r="L13291" t="str">
            <v>997.6</v>
          </cell>
        </row>
        <row r="13292">
          <cell r="J13292" t="str">
            <v>9789576966279</v>
          </cell>
          <cell r="K13292">
            <v>2007</v>
          </cell>
          <cell r="L13292" t="str">
            <v>547.9232</v>
          </cell>
        </row>
        <row r="13293">
          <cell r="J13293" t="str">
            <v>9789866823268</v>
          </cell>
          <cell r="K13293">
            <v>2007</v>
          </cell>
          <cell r="L13293" t="str">
            <v>523.313</v>
          </cell>
        </row>
        <row r="13294">
          <cell r="J13294" t="str">
            <v>9789570917727</v>
          </cell>
          <cell r="K13294">
            <v>2007</v>
          </cell>
          <cell r="L13294" t="str">
            <v>524.313</v>
          </cell>
        </row>
        <row r="13295">
          <cell r="J13295" t="str">
            <v>EBK9900000478_60</v>
          </cell>
          <cell r="K13295">
            <v>2007</v>
          </cell>
          <cell r="L13295" t="str">
            <v>947.41</v>
          </cell>
        </row>
        <row r="13296">
          <cell r="J13296" t="str">
            <v>9789867574893</v>
          </cell>
          <cell r="K13296">
            <v>2007</v>
          </cell>
          <cell r="L13296" t="str">
            <v>191.9</v>
          </cell>
        </row>
        <row r="13297">
          <cell r="J13297" t="str">
            <v>9789866782176</v>
          </cell>
          <cell r="K13297">
            <v>2007</v>
          </cell>
          <cell r="L13297" t="str">
            <v>737.19</v>
          </cell>
        </row>
        <row r="13298">
          <cell r="J13298" t="str">
            <v>9789570521719</v>
          </cell>
          <cell r="K13298">
            <v>2007</v>
          </cell>
          <cell r="L13298" t="str">
            <v>487.78</v>
          </cell>
        </row>
        <row r="13299">
          <cell r="J13299" t="str">
            <v>9789579201377</v>
          </cell>
          <cell r="K13299">
            <v>2007</v>
          </cell>
          <cell r="L13299" t="str">
            <v>410.16</v>
          </cell>
        </row>
        <row r="13300">
          <cell r="J13300" t="str">
            <v>9574851613</v>
          </cell>
          <cell r="K13300">
            <v>2007</v>
          </cell>
          <cell r="L13300" t="str">
            <v>561.2</v>
          </cell>
        </row>
        <row r="13301">
          <cell r="J13301" t="str">
            <v>9866855066</v>
          </cell>
          <cell r="K13301">
            <v>2007</v>
          </cell>
          <cell r="L13301" t="str">
            <v>432.2</v>
          </cell>
        </row>
        <row r="13302">
          <cell r="J13302" t="str">
            <v>9789576596247</v>
          </cell>
          <cell r="K13302">
            <v>2007</v>
          </cell>
          <cell r="L13302" t="str">
            <v>293</v>
          </cell>
        </row>
        <row r="13303">
          <cell r="J13303" t="str">
            <v>9789575497231</v>
          </cell>
          <cell r="K13303">
            <v>2007</v>
          </cell>
          <cell r="L13303" t="str">
            <v>831.97</v>
          </cell>
        </row>
        <row r="13304">
          <cell r="J13304" t="str">
            <v>9789868278912</v>
          </cell>
          <cell r="K13304">
            <v>2007</v>
          </cell>
          <cell r="L13304" t="str">
            <v>494</v>
          </cell>
        </row>
        <row r="13305">
          <cell r="J13305" t="str">
            <v>9789575746469</v>
          </cell>
          <cell r="K13305">
            <v>2007</v>
          </cell>
          <cell r="L13305" t="str">
            <v>528.18</v>
          </cell>
        </row>
        <row r="13306">
          <cell r="J13306" t="str">
            <v>9789867574978</v>
          </cell>
          <cell r="K13306">
            <v>2007</v>
          </cell>
          <cell r="L13306" t="str">
            <v>782.886</v>
          </cell>
        </row>
        <row r="13307">
          <cell r="J13307" t="str">
            <v>9789574852420</v>
          </cell>
          <cell r="K13307">
            <v>2007</v>
          </cell>
          <cell r="L13307" t="str">
            <v>575.81</v>
          </cell>
        </row>
        <row r="13308">
          <cell r="J13308" t="str">
            <v>9789576966255</v>
          </cell>
          <cell r="K13308">
            <v>2007</v>
          </cell>
          <cell r="L13308" t="str">
            <v>415.271</v>
          </cell>
        </row>
        <row r="13309">
          <cell r="J13309" t="str">
            <v>9789861278094</v>
          </cell>
          <cell r="K13309">
            <v>2007</v>
          </cell>
          <cell r="L13309" t="str">
            <v>496.5</v>
          </cell>
        </row>
        <row r="13310">
          <cell r="J13310" t="str">
            <v>9789868292666</v>
          </cell>
          <cell r="K13310">
            <v>2007</v>
          </cell>
          <cell r="L13310" t="str">
            <v>496.5</v>
          </cell>
        </row>
        <row r="13311">
          <cell r="J13311" t="str">
            <v>9574596222</v>
          </cell>
          <cell r="K13311">
            <v>2007</v>
          </cell>
          <cell r="L13311" t="str">
            <v>831.4</v>
          </cell>
        </row>
        <row r="13312">
          <cell r="J13312" t="str">
            <v>9789866830310</v>
          </cell>
          <cell r="K13312">
            <v>2007</v>
          </cell>
          <cell r="L13312" t="str">
            <v>742.1</v>
          </cell>
        </row>
        <row r="13313">
          <cell r="J13313" t="str">
            <v>9789866830303</v>
          </cell>
          <cell r="K13313">
            <v>2007</v>
          </cell>
          <cell r="L13313" t="str">
            <v>746.21</v>
          </cell>
        </row>
        <row r="13314">
          <cell r="J13314" t="str">
            <v>9789866830297</v>
          </cell>
          <cell r="K13314">
            <v>2007</v>
          </cell>
          <cell r="L13314" t="str">
            <v>741.1</v>
          </cell>
        </row>
        <row r="13315">
          <cell r="J13315" t="str">
            <v>9789866830327</v>
          </cell>
          <cell r="K13315">
            <v>2007</v>
          </cell>
          <cell r="L13315" t="str">
            <v>731.1</v>
          </cell>
        </row>
        <row r="13316">
          <cell r="J13316" t="str">
            <v>9789574852406</v>
          </cell>
          <cell r="K13316">
            <v>2007</v>
          </cell>
          <cell r="L13316" t="str">
            <v>586.48</v>
          </cell>
        </row>
        <row r="13317">
          <cell r="J13317" t="str">
            <v>9789867219510</v>
          </cell>
          <cell r="K13317">
            <v>2007</v>
          </cell>
          <cell r="L13317" t="str">
            <v>413</v>
          </cell>
        </row>
        <row r="13318">
          <cell r="J13318" t="str">
            <v>9789867219527</v>
          </cell>
          <cell r="K13318">
            <v>2007</v>
          </cell>
          <cell r="L13318" t="str">
            <v>413</v>
          </cell>
        </row>
        <row r="13319">
          <cell r="J13319" t="str">
            <v>9789574852437</v>
          </cell>
          <cell r="K13319">
            <v>2007</v>
          </cell>
          <cell r="L13319" t="str">
            <v>564.72022</v>
          </cell>
        </row>
        <row r="13320">
          <cell r="J13320" t="str">
            <v>9789576966293</v>
          </cell>
          <cell r="K13320">
            <v>2007</v>
          </cell>
          <cell r="L13320" t="str">
            <v>494.1</v>
          </cell>
        </row>
        <row r="13321">
          <cell r="J13321" t="str">
            <v>9789576966286</v>
          </cell>
          <cell r="K13321">
            <v>2007</v>
          </cell>
          <cell r="L13321" t="str">
            <v>415.93</v>
          </cell>
        </row>
        <row r="13322">
          <cell r="J13322" t="str">
            <v>9789867001818</v>
          </cell>
          <cell r="K13322">
            <v>2007</v>
          </cell>
          <cell r="L13322" t="str">
            <v>855</v>
          </cell>
        </row>
        <row r="13323">
          <cell r="J13323" t="str">
            <v>9789867133823</v>
          </cell>
          <cell r="K13323">
            <v>2007</v>
          </cell>
          <cell r="L13323" t="str">
            <v>307.9</v>
          </cell>
        </row>
        <row r="13324">
          <cell r="J13324" t="str">
            <v>9789575746865</v>
          </cell>
          <cell r="K13324">
            <v>2007</v>
          </cell>
          <cell r="L13324" t="str">
            <v>859.6</v>
          </cell>
        </row>
        <row r="13325">
          <cell r="J13325" t="str">
            <v>9789867107367</v>
          </cell>
          <cell r="K13325">
            <v>2007</v>
          </cell>
          <cell r="L13325" t="str">
            <v>859.6</v>
          </cell>
        </row>
        <row r="13326">
          <cell r="J13326" t="str">
            <v>9789867107626</v>
          </cell>
          <cell r="K13326">
            <v>2007</v>
          </cell>
          <cell r="L13326" t="str">
            <v>859.6</v>
          </cell>
        </row>
        <row r="13327">
          <cell r="J13327" t="str">
            <v>9789867107640</v>
          </cell>
          <cell r="K13327">
            <v>2007</v>
          </cell>
          <cell r="L13327" t="str">
            <v>859.6</v>
          </cell>
        </row>
        <row r="13328">
          <cell r="J13328" t="str">
            <v>9789867107657</v>
          </cell>
          <cell r="K13328">
            <v>2007</v>
          </cell>
          <cell r="L13328" t="str">
            <v>859.6</v>
          </cell>
        </row>
        <row r="13329">
          <cell r="J13329" t="str">
            <v>9789867107565</v>
          </cell>
          <cell r="K13329">
            <v>2007</v>
          </cell>
          <cell r="L13329" t="str">
            <v>859.6</v>
          </cell>
        </row>
        <row r="13330">
          <cell r="J13330" t="str">
            <v>9789867107602</v>
          </cell>
          <cell r="K13330">
            <v>2007</v>
          </cell>
          <cell r="L13330" t="str">
            <v>859.6</v>
          </cell>
        </row>
        <row r="13331">
          <cell r="J13331" t="str">
            <v>9789867394811</v>
          </cell>
          <cell r="K13331">
            <v>2007</v>
          </cell>
          <cell r="L13331" t="str">
            <v>859.6</v>
          </cell>
        </row>
        <row r="13332">
          <cell r="J13332" t="str">
            <v>9789867394910</v>
          </cell>
          <cell r="K13332">
            <v>2007</v>
          </cell>
          <cell r="L13332" t="str">
            <v>859.6</v>
          </cell>
        </row>
        <row r="13333">
          <cell r="J13333" t="str">
            <v>9789867394859</v>
          </cell>
          <cell r="K13333">
            <v>2007</v>
          </cell>
          <cell r="L13333" t="str">
            <v>859.6</v>
          </cell>
        </row>
        <row r="13334">
          <cell r="J13334" t="str">
            <v>9789867394934</v>
          </cell>
          <cell r="K13334">
            <v>2007</v>
          </cell>
          <cell r="L13334" t="str">
            <v>859.6</v>
          </cell>
        </row>
        <row r="13335">
          <cell r="J13335" t="str">
            <v>9789867394880</v>
          </cell>
          <cell r="K13335">
            <v>2007</v>
          </cell>
          <cell r="L13335" t="str">
            <v>859.6</v>
          </cell>
        </row>
        <row r="13336">
          <cell r="J13336" t="str">
            <v>9789867394903</v>
          </cell>
          <cell r="K13336">
            <v>2007</v>
          </cell>
          <cell r="L13336" t="str">
            <v>859.6</v>
          </cell>
        </row>
        <row r="13337">
          <cell r="J13337" t="str">
            <v>9789867394835</v>
          </cell>
          <cell r="K13337">
            <v>2007</v>
          </cell>
          <cell r="L13337" t="str">
            <v>859.6</v>
          </cell>
        </row>
        <row r="13338">
          <cell r="J13338" t="str">
            <v>9789867394804</v>
          </cell>
          <cell r="K13338">
            <v>2007</v>
          </cell>
          <cell r="L13338" t="str">
            <v>859.6</v>
          </cell>
        </row>
        <row r="13339">
          <cell r="J13339" t="str">
            <v>9789867394958</v>
          </cell>
          <cell r="K13339">
            <v>2007</v>
          </cell>
          <cell r="L13339" t="str">
            <v>859.6</v>
          </cell>
        </row>
        <row r="13340">
          <cell r="J13340" t="str">
            <v>9789867394965</v>
          </cell>
          <cell r="K13340">
            <v>2007</v>
          </cell>
          <cell r="L13340" t="str">
            <v>859.6</v>
          </cell>
        </row>
        <row r="13341">
          <cell r="J13341" t="str">
            <v>9789867394941</v>
          </cell>
          <cell r="K13341">
            <v>2007</v>
          </cell>
          <cell r="L13341" t="str">
            <v>859.6</v>
          </cell>
        </row>
        <row r="13342">
          <cell r="J13342" t="str">
            <v>9789867394873</v>
          </cell>
          <cell r="K13342">
            <v>2007</v>
          </cell>
          <cell r="L13342" t="str">
            <v>859.6</v>
          </cell>
        </row>
        <row r="13343">
          <cell r="J13343" t="str">
            <v>9789867394897</v>
          </cell>
          <cell r="K13343">
            <v>2007</v>
          </cell>
          <cell r="L13343" t="str">
            <v>859.6</v>
          </cell>
        </row>
        <row r="13344">
          <cell r="J13344" t="str">
            <v>9789867394842</v>
          </cell>
          <cell r="K13344">
            <v>2007</v>
          </cell>
          <cell r="L13344" t="str">
            <v>859.6</v>
          </cell>
        </row>
        <row r="13345">
          <cell r="J13345" t="str">
            <v>9789867394866</v>
          </cell>
          <cell r="K13345">
            <v>2007</v>
          </cell>
          <cell r="L13345" t="str">
            <v>859.6</v>
          </cell>
        </row>
        <row r="13346">
          <cell r="J13346" t="str">
            <v>9789867394927</v>
          </cell>
          <cell r="K13346">
            <v>2007</v>
          </cell>
          <cell r="L13346" t="str">
            <v>859.6</v>
          </cell>
        </row>
        <row r="13347">
          <cell r="J13347" t="str">
            <v>9789867394972</v>
          </cell>
          <cell r="K13347">
            <v>2007</v>
          </cell>
          <cell r="L13347" t="str">
            <v>859.6</v>
          </cell>
        </row>
        <row r="13348">
          <cell r="J13348" t="str">
            <v>9789867394828</v>
          </cell>
          <cell r="K13348">
            <v>2007</v>
          </cell>
          <cell r="L13348" t="str">
            <v>859.6</v>
          </cell>
        </row>
        <row r="13349">
          <cell r="J13349" t="str">
            <v>9789866801105</v>
          </cell>
          <cell r="K13349">
            <v>2007</v>
          </cell>
          <cell r="L13349" t="str">
            <v>411.12</v>
          </cell>
        </row>
        <row r="13350">
          <cell r="J13350" t="str">
            <v>9789866801020</v>
          </cell>
          <cell r="K13350">
            <v>2007</v>
          </cell>
          <cell r="L13350" t="str">
            <v>387.785</v>
          </cell>
        </row>
        <row r="13351">
          <cell r="J13351" t="str">
            <v>9789866801037</v>
          </cell>
          <cell r="K13351">
            <v>2007</v>
          </cell>
          <cell r="L13351" t="str">
            <v>388.691</v>
          </cell>
        </row>
        <row r="13352">
          <cell r="J13352" t="str">
            <v>9789866801044</v>
          </cell>
          <cell r="K13352">
            <v>2007</v>
          </cell>
          <cell r="L13352" t="str">
            <v>387.785</v>
          </cell>
        </row>
        <row r="13353">
          <cell r="J13353" t="str">
            <v>9789867086532</v>
          </cell>
          <cell r="K13353">
            <v>2007</v>
          </cell>
          <cell r="L13353" t="str">
            <v>610</v>
          </cell>
        </row>
        <row r="13354">
          <cell r="J13354" t="str">
            <v>9789867086549</v>
          </cell>
          <cell r="K13354">
            <v>2007</v>
          </cell>
          <cell r="L13354" t="str">
            <v>610</v>
          </cell>
        </row>
        <row r="13355">
          <cell r="J13355" t="str">
            <v>9789867086556</v>
          </cell>
          <cell r="K13355">
            <v>2007</v>
          </cell>
          <cell r="L13355" t="str">
            <v>610</v>
          </cell>
        </row>
        <row r="13356">
          <cell r="J13356" t="str">
            <v>9789867086563</v>
          </cell>
          <cell r="K13356">
            <v>2007</v>
          </cell>
          <cell r="L13356" t="str">
            <v>610</v>
          </cell>
        </row>
        <row r="13357">
          <cell r="J13357" t="str">
            <v>9789867086570</v>
          </cell>
          <cell r="K13357">
            <v>2007</v>
          </cell>
          <cell r="L13357" t="str">
            <v>610</v>
          </cell>
        </row>
        <row r="13358">
          <cell r="J13358" t="str">
            <v>9789867086587</v>
          </cell>
          <cell r="K13358">
            <v>2007</v>
          </cell>
          <cell r="L13358" t="str">
            <v>610</v>
          </cell>
        </row>
        <row r="13359">
          <cell r="J13359" t="str">
            <v>9789867086594</v>
          </cell>
          <cell r="K13359">
            <v>2007</v>
          </cell>
          <cell r="L13359" t="str">
            <v>610</v>
          </cell>
        </row>
        <row r="13360">
          <cell r="J13360" t="str">
            <v>9789867086600</v>
          </cell>
          <cell r="K13360">
            <v>2007</v>
          </cell>
          <cell r="L13360" t="str">
            <v>610</v>
          </cell>
        </row>
        <row r="13361">
          <cell r="J13361" t="str">
            <v>9789867086617</v>
          </cell>
          <cell r="K13361">
            <v>2007</v>
          </cell>
          <cell r="L13361" t="str">
            <v>610</v>
          </cell>
        </row>
        <row r="13362">
          <cell r="J13362" t="str">
            <v>9789867086686</v>
          </cell>
          <cell r="K13362">
            <v>2007</v>
          </cell>
          <cell r="L13362" t="str">
            <v>610</v>
          </cell>
        </row>
        <row r="13363">
          <cell r="J13363" t="str">
            <v>9789867086693</v>
          </cell>
          <cell r="K13363">
            <v>2007</v>
          </cell>
          <cell r="L13363" t="str">
            <v>610</v>
          </cell>
        </row>
        <row r="13364">
          <cell r="J13364" t="str">
            <v>9789867086709</v>
          </cell>
          <cell r="K13364">
            <v>2007</v>
          </cell>
          <cell r="L13364" t="str">
            <v>610</v>
          </cell>
        </row>
        <row r="13365">
          <cell r="J13365" t="str">
            <v>9789867086716</v>
          </cell>
          <cell r="K13365">
            <v>2007</v>
          </cell>
          <cell r="L13365" t="str">
            <v>610</v>
          </cell>
        </row>
        <row r="13366">
          <cell r="J13366" t="str">
            <v>9786867086723</v>
          </cell>
          <cell r="K13366">
            <v>2007</v>
          </cell>
          <cell r="L13366" t="str">
            <v>610</v>
          </cell>
        </row>
        <row r="13367">
          <cell r="J13367" t="str">
            <v>9789867086730</v>
          </cell>
          <cell r="K13367">
            <v>2007</v>
          </cell>
          <cell r="L13367" t="str">
            <v>610</v>
          </cell>
        </row>
        <row r="13368">
          <cell r="J13368" t="str">
            <v>9789867086747</v>
          </cell>
          <cell r="K13368">
            <v>2007</v>
          </cell>
          <cell r="L13368" t="str">
            <v>610</v>
          </cell>
        </row>
        <row r="13369">
          <cell r="J13369" t="str">
            <v>9789867086754</v>
          </cell>
          <cell r="K13369">
            <v>2007</v>
          </cell>
          <cell r="L13369" t="str">
            <v>610</v>
          </cell>
        </row>
        <row r="13370">
          <cell r="J13370" t="str">
            <v>9789867086761</v>
          </cell>
          <cell r="K13370">
            <v>2007</v>
          </cell>
          <cell r="L13370" t="str">
            <v>610</v>
          </cell>
        </row>
        <row r="13371">
          <cell r="J13371" t="str">
            <v>9789867086778</v>
          </cell>
          <cell r="K13371">
            <v>2007</v>
          </cell>
          <cell r="L13371" t="str">
            <v>610</v>
          </cell>
        </row>
        <row r="13372">
          <cell r="J13372" t="str">
            <v>9789867086785</v>
          </cell>
          <cell r="K13372">
            <v>2007</v>
          </cell>
          <cell r="L13372" t="str">
            <v>610</v>
          </cell>
        </row>
        <row r="13373">
          <cell r="J13373" t="str">
            <v>9789867086792</v>
          </cell>
          <cell r="K13373">
            <v>2007</v>
          </cell>
          <cell r="L13373" t="str">
            <v>610</v>
          </cell>
        </row>
        <row r="13374">
          <cell r="J13374" t="str">
            <v>9789867086808</v>
          </cell>
          <cell r="K13374">
            <v>2007</v>
          </cell>
          <cell r="L13374" t="str">
            <v>610</v>
          </cell>
        </row>
        <row r="13375">
          <cell r="J13375" t="str">
            <v>9789862120095</v>
          </cell>
          <cell r="K13375">
            <v>2007</v>
          </cell>
          <cell r="L13375" t="str">
            <v>859.6</v>
          </cell>
        </row>
        <row r="13376">
          <cell r="J13376" t="str">
            <v>9789862120040</v>
          </cell>
          <cell r="K13376">
            <v>2007</v>
          </cell>
          <cell r="L13376" t="str">
            <v>859.6</v>
          </cell>
        </row>
        <row r="13377">
          <cell r="J13377" t="str">
            <v>9789862120057</v>
          </cell>
          <cell r="K13377">
            <v>2007</v>
          </cell>
          <cell r="L13377" t="str">
            <v>859.6</v>
          </cell>
        </row>
        <row r="13378">
          <cell r="J13378" t="str">
            <v>9789862120064</v>
          </cell>
          <cell r="K13378">
            <v>2007</v>
          </cell>
          <cell r="L13378" t="str">
            <v>859.9</v>
          </cell>
        </row>
        <row r="13379">
          <cell r="J13379" t="str">
            <v>9789862120071</v>
          </cell>
          <cell r="K13379">
            <v>2007</v>
          </cell>
          <cell r="L13379" t="str">
            <v>859.9</v>
          </cell>
        </row>
        <row r="13380">
          <cell r="J13380" t="str">
            <v>9789862120088</v>
          </cell>
          <cell r="K13380">
            <v>2007</v>
          </cell>
          <cell r="L13380" t="str">
            <v>859.9</v>
          </cell>
        </row>
        <row r="13381">
          <cell r="J13381" t="str">
            <v>9789868284289</v>
          </cell>
          <cell r="K13381">
            <v>2007</v>
          </cell>
          <cell r="L13381" t="str">
            <v>410.46</v>
          </cell>
        </row>
        <row r="13382">
          <cell r="J13382" t="str">
            <v>9868284244</v>
          </cell>
          <cell r="K13382">
            <v>2007</v>
          </cell>
          <cell r="L13382" t="str">
            <v>411.3</v>
          </cell>
        </row>
        <row r="13383">
          <cell r="J13383" t="str">
            <v>9789868284265</v>
          </cell>
          <cell r="K13383">
            <v>2007</v>
          </cell>
          <cell r="L13383" t="str">
            <v>413.98</v>
          </cell>
        </row>
        <row r="13384">
          <cell r="J13384" t="str">
            <v>9789866790232</v>
          </cell>
          <cell r="K13384">
            <v>2007</v>
          </cell>
          <cell r="L13384" t="str">
            <v>716</v>
          </cell>
        </row>
        <row r="13385">
          <cell r="J13385" t="str">
            <v>9867044754</v>
          </cell>
          <cell r="K13385">
            <v>2007</v>
          </cell>
          <cell r="L13385" t="str">
            <v>414.3</v>
          </cell>
        </row>
        <row r="13386">
          <cell r="J13386" t="str">
            <v>9789866790027</v>
          </cell>
          <cell r="K13386">
            <v>2007</v>
          </cell>
          <cell r="L13386" t="str">
            <v>610</v>
          </cell>
        </row>
        <row r="13387">
          <cell r="J13387" t="str">
            <v>9789866790034</v>
          </cell>
          <cell r="K13387">
            <v>2007</v>
          </cell>
          <cell r="L13387" t="str">
            <v>610</v>
          </cell>
        </row>
        <row r="13388">
          <cell r="J13388" t="str">
            <v>9789867044969</v>
          </cell>
          <cell r="K13388">
            <v>2007</v>
          </cell>
          <cell r="L13388" t="str">
            <v>610.23</v>
          </cell>
        </row>
        <row r="13389">
          <cell r="J13389" t="str">
            <v>9789867044976</v>
          </cell>
          <cell r="K13389">
            <v>2007</v>
          </cell>
          <cell r="L13389" t="str">
            <v>610.23</v>
          </cell>
        </row>
        <row r="13390">
          <cell r="J13390" t="str">
            <v>9867044509</v>
          </cell>
          <cell r="K13390">
            <v>2007</v>
          </cell>
          <cell r="L13390" t="str">
            <v>683</v>
          </cell>
        </row>
        <row r="13391">
          <cell r="J13391" t="str">
            <v>9789867044907</v>
          </cell>
          <cell r="K13391">
            <v>2007</v>
          </cell>
          <cell r="L13391" t="str">
            <v>229.1</v>
          </cell>
        </row>
        <row r="13392">
          <cell r="J13392" t="str">
            <v>9867044703</v>
          </cell>
          <cell r="K13392">
            <v>2007</v>
          </cell>
          <cell r="L13392" t="str">
            <v>228.2</v>
          </cell>
        </row>
        <row r="13393">
          <cell r="J13393" t="str">
            <v>9789868284296</v>
          </cell>
          <cell r="K13393">
            <v>2007</v>
          </cell>
          <cell r="L13393" t="str">
            <v>673.56</v>
          </cell>
        </row>
        <row r="13394">
          <cell r="J13394" t="str">
            <v>9789867044884</v>
          </cell>
          <cell r="K13394">
            <v>2007</v>
          </cell>
          <cell r="L13394" t="str">
            <v>712.1</v>
          </cell>
        </row>
        <row r="13395">
          <cell r="J13395" t="str">
            <v>9789866790072</v>
          </cell>
          <cell r="K13395">
            <v>2007</v>
          </cell>
          <cell r="L13395" t="str">
            <v>307</v>
          </cell>
        </row>
        <row r="13396">
          <cell r="J13396" t="str">
            <v>986828421X</v>
          </cell>
          <cell r="K13396">
            <v>2007</v>
          </cell>
          <cell r="L13396" t="str">
            <v>046</v>
          </cell>
        </row>
        <row r="13397">
          <cell r="J13397" t="str">
            <v>9868284252</v>
          </cell>
          <cell r="K13397">
            <v>2007</v>
          </cell>
          <cell r="L13397" t="str">
            <v>326.15</v>
          </cell>
        </row>
        <row r="13398">
          <cell r="J13398" t="str">
            <v>9868284201</v>
          </cell>
          <cell r="K13398">
            <v>2007</v>
          </cell>
          <cell r="L13398" t="str">
            <v>528.21</v>
          </cell>
        </row>
        <row r="13399">
          <cell r="J13399" t="str">
            <v>9867789954</v>
          </cell>
          <cell r="K13399">
            <v>2007</v>
          </cell>
          <cell r="L13399" t="str">
            <v>856.9</v>
          </cell>
        </row>
        <row r="13400">
          <cell r="J13400" t="str">
            <v>9789864133291</v>
          </cell>
          <cell r="K13400">
            <v>2007</v>
          </cell>
          <cell r="L13400" t="str">
            <v>523.23</v>
          </cell>
        </row>
        <row r="13401">
          <cell r="J13401" t="str">
            <v>9789864133284</v>
          </cell>
          <cell r="K13401">
            <v>2007</v>
          </cell>
          <cell r="L13401" t="str">
            <v>523.23</v>
          </cell>
        </row>
        <row r="13402">
          <cell r="J13402" t="str">
            <v>9789864133345</v>
          </cell>
          <cell r="K13402">
            <v>2007</v>
          </cell>
          <cell r="L13402" t="str">
            <v>523.23</v>
          </cell>
        </row>
        <row r="13403">
          <cell r="J13403" t="str">
            <v>9789864133611</v>
          </cell>
          <cell r="K13403">
            <v>2007</v>
          </cell>
          <cell r="L13403" t="str">
            <v>523.24</v>
          </cell>
        </row>
        <row r="13404">
          <cell r="J13404" t="str">
            <v>4715443012737</v>
          </cell>
          <cell r="K13404">
            <v>2007</v>
          </cell>
          <cell r="L13404" t="str">
            <v>997.9</v>
          </cell>
        </row>
        <row r="13405">
          <cell r="J13405" t="str">
            <v>4715443012744</v>
          </cell>
          <cell r="K13405">
            <v>2007</v>
          </cell>
          <cell r="L13405" t="str">
            <v>997.9</v>
          </cell>
        </row>
        <row r="13406">
          <cell r="J13406" t="str">
            <v>4715443012751</v>
          </cell>
          <cell r="K13406">
            <v>2007</v>
          </cell>
          <cell r="L13406" t="str">
            <v>997.9</v>
          </cell>
        </row>
        <row r="13407">
          <cell r="J13407" t="str">
            <v>4715443012768</v>
          </cell>
          <cell r="K13407">
            <v>2007</v>
          </cell>
          <cell r="L13407" t="str">
            <v>997.9</v>
          </cell>
        </row>
        <row r="13408">
          <cell r="J13408" t="str">
            <v>9789867133809</v>
          </cell>
          <cell r="K13408">
            <v>2007</v>
          </cell>
          <cell r="L13408" t="str">
            <v>047</v>
          </cell>
        </row>
        <row r="13409">
          <cell r="J13409" t="str">
            <v>9789867133816</v>
          </cell>
          <cell r="K13409">
            <v>2007</v>
          </cell>
          <cell r="L13409" t="str">
            <v>047</v>
          </cell>
        </row>
        <row r="13410">
          <cell r="J13410" t="str">
            <v>9789867133915</v>
          </cell>
          <cell r="K13410">
            <v>2007</v>
          </cell>
          <cell r="L13410" t="str">
            <v>047</v>
          </cell>
        </row>
        <row r="13411">
          <cell r="J13411" t="str">
            <v>9789864133604</v>
          </cell>
          <cell r="K13411">
            <v>2007</v>
          </cell>
          <cell r="L13411" t="str">
            <v>802.81</v>
          </cell>
        </row>
        <row r="13412">
          <cell r="J13412" t="str">
            <v>9866978141</v>
          </cell>
          <cell r="K13412">
            <v>2007</v>
          </cell>
          <cell r="L13412" t="str">
            <v>802.35</v>
          </cell>
        </row>
        <row r="13413">
          <cell r="J13413" t="str">
            <v>9789864133277</v>
          </cell>
          <cell r="K13413">
            <v>2007</v>
          </cell>
          <cell r="L13413" t="str">
            <v>831.4</v>
          </cell>
        </row>
        <row r="13414">
          <cell r="J13414" t="str">
            <v>9789864133482</v>
          </cell>
          <cell r="K13414">
            <v>2007</v>
          </cell>
          <cell r="L13414" t="str">
            <v>523.31</v>
          </cell>
        </row>
        <row r="13415">
          <cell r="J13415" t="str">
            <v>9789864133512</v>
          </cell>
          <cell r="K13415">
            <v>2007</v>
          </cell>
          <cell r="L13415" t="str">
            <v>523.311</v>
          </cell>
        </row>
        <row r="13416">
          <cell r="J13416" t="str">
            <v>986713379X</v>
          </cell>
          <cell r="K13416">
            <v>2007</v>
          </cell>
          <cell r="L13416" t="str">
            <v>523</v>
          </cell>
        </row>
        <row r="13417">
          <cell r="J13417" t="str">
            <v>9789864133550</v>
          </cell>
          <cell r="K13417">
            <v>2007</v>
          </cell>
          <cell r="L13417" t="str">
            <v>528.5</v>
          </cell>
        </row>
        <row r="13418">
          <cell r="J13418" t="str">
            <v>9789864133536</v>
          </cell>
          <cell r="K13418">
            <v>2007</v>
          </cell>
          <cell r="L13418" t="str">
            <v>528.5</v>
          </cell>
        </row>
        <row r="13419">
          <cell r="J13419" t="str">
            <v>9789864133543</v>
          </cell>
          <cell r="K13419">
            <v>2007</v>
          </cell>
          <cell r="L13419" t="str">
            <v>528.5</v>
          </cell>
        </row>
        <row r="13420">
          <cell r="J13420" t="str">
            <v>9789864133468</v>
          </cell>
          <cell r="K13420">
            <v>2007</v>
          </cell>
          <cell r="L13420" t="str">
            <v>871.36</v>
          </cell>
        </row>
        <row r="13421">
          <cell r="J13421" t="str">
            <v>9867233972</v>
          </cell>
          <cell r="K13421">
            <v>2007</v>
          </cell>
          <cell r="L13421" t="str">
            <v>711</v>
          </cell>
        </row>
        <row r="13422">
          <cell r="J13422" t="str">
            <v>9789866790195</v>
          </cell>
          <cell r="K13422">
            <v>2007</v>
          </cell>
          <cell r="L13422" t="str">
            <v>630</v>
          </cell>
        </row>
        <row r="13423">
          <cell r="J13423" t="str">
            <v>9789866790225</v>
          </cell>
          <cell r="K13423">
            <v>2007</v>
          </cell>
          <cell r="L13423" t="str">
            <v>630</v>
          </cell>
        </row>
        <row r="13424">
          <cell r="J13424" t="str">
            <v>9789867044747</v>
          </cell>
          <cell r="K13424">
            <v>2007</v>
          </cell>
          <cell r="L13424" t="str">
            <v>437.67</v>
          </cell>
        </row>
        <row r="13425">
          <cell r="J13425" t="str">
            <v>9789867044693</v>
          </cell>
          <cell r="K13425">
            <v>2007</v>
          </cell>
          <cell r="L13425" t="str">
            <v>437.66</v>
          </cell>
        </row>
        <row r="13426">
          <cell r="J13426" t="str">
            <v>9789867133854</v>
          </cell>
          <cell r="K13426">
            <v>2007</v>
          </cell>
          <cell r="L13426" t="str">
            <v>307.9</v>
          </cell>
        </row>
        <row r="13427">
          <cell r="J13427" t="str">
            <v>9789867133991</v>
          </cell>
          <cell r="K13427">
            <v>2007</v>
          </cell>
          <cell r="L13427" t="str">
            <v>947.41</v>
          </cell>
        </row>
        <row r="13428">
          <cell r="J13428" t="str">
            <v>9789866722004</v>
          </cell>
          <cell r="K13428">
            <v>2007</v>
          </cell>
          <cell r="L13428" t="str">
            <v>947.41</v>
          </cell>
        </row>
        <row r="13429">
          <cell r="J13429" t="str">
            <v>9789867133922</v>
          </cell>
          <cell r="K13429">
            <v>2007</v>
          </cell>
          <cell r="L13429" t="str">
            <v>047</v>
          </cell>
        </row>
        <row r="13430">
          <cell r="J13430" t="str">
            <v>9789868284227</v>
          </cell>
          <cell r="K13430">
            <v>2007</v>
          </cell>
          <cell r="L13430" t="str">
            <v>359.57</v>
          </cell>
        </row>
        <row r="13431">
          <cell r="J13431" t="str">
            <v>9789867044822</v>
          </cell>
          <cell r="K13431">
            <v>2007</v>
          </cell>
          <cell r="L13431" t="str">
            <v>427.61</v>
          </cell>
        </row>
        <row r="13432">
          <cell r="J13432" t="str">
            <v>9789866790089</v>
          </cell>
          <cell r="K13432">
            <v>2007</v>
          </cell>
          <cell r="L13432" t="str">
            <v>418.914</v>
          </cell>
        </row>
        <row r="13433">
          <cell r="J13433" t="str">
            <v>9789866790652</v>
          </cell>
          <cell r="K13433">
            <v>2007</v>
          </cell>
          <cell r="L13433" t="str">
            <v>418.914</v>
          </cell>
        </row>
        <row r="13434">
          <cell r="J13434" t="str">
            <v>9789866790386</v>
          </cell>
          <cell r="K13434">
            <v>2007</v>
          </cell>
          <cell r="L13434" t="str">
            <v>713</v>
          </cell>
        </row>
        <row r="13435">
          <cell r="J13435" t="str">
            <v>9789866790379</v>
          </cell>
          <cell r="K13435">
            <v>2007</v>
          </cell>
          <cell r="L13435" t="str">
            <v>713</v>
          </cell>
        </row>
        <row r="13436">
          <cell r="J13436" t="str">
            <v>9789866790058</v>
          </cell>
          <cell r="K13436">
            <v>2007</v>
          </cell>
          <cell r="L13436" t="str">
            <v>711</v>
          </cell>
        </row>
        <row r="13437">
          <cell r="J13437" t="str">
            <v>9789866790515</v>
          </cell>
          <cell r="K13437">
            <v>2007</v>
          </cell>
          <cell r="L13437" t="str">
            <v>297</v>
          </cell>
        </row>
        <row r="13438">
          <cell r="J13438" t="str">
            <v>9789866790256</v>
          </cell>
          <cell r="K13438">
            <v>2007</v>
          </cell>
          <cell r="L13438" t="str">
            <v>590.9</v>
          </cell>
        </row>
        <row r="13439">
          <cell r="J13439" t="str">
            <v>9789867044815</v>
          </cell>
          <cell r="K13439">
            <v>2007</v>
          </cell>
          <cell r="L13439" t="str">
            <v>413.98</v>
          </cell>
        </row>
        <row r="13440">
          <cell r="J13440" t="str">
            <v>9789867133687</v>
          </cell>
          <cell r="K13440">
            <v>2007</v>
          </cell>
          <cell r="L13440" t="str">
            <v>713</v>
          </cell>
        </row>
        <row r="13441">
          <cell r="J13441" t="str">
            <v>9867133099</v>
          </cell>
          <cell r="K13441">
            <v>2007</v>
          </cell>
          <cell r="L13441" t="str">
            <v>284</v>
          </cell>
        </row>
        <row r="13442">
          <cell r="J13442" t="str">
            <v>9789868241336</v>
          </cell>
          <cell r="K13442">
            <v>2007</v>
          </cell>
          <cell r="L13442" t="str">
            <v>411.3</v>
          </cell>
        </row>
        <row r="13443">
          <cell r="J13443" t="str">
            <v>9789579586955</v>
          </cell>
          <cell r="K13443">
            <v>2007</v>
          </cell>
          <cell r="L13443" t="str">
            <v>427.8</v>
          </cell>
        </row>
        <row r="13444">
          <cell r="J13444" t="str">
            <v>9789864133567</v>
          </cell>
          <cell r="K13444">
            <v>2007</v>
          </cell>
          <cell r="L13444" t="str">
            <v>307.9</v>
          </cell>
        </row>
        <row r="13445">
          <cell r="J13445" t="str">
            <v>9789864133598</v>
          </cell>
          <cell r="K13445">
            <v>2007</v>
          </cell>
          <cell r="L13445" t="str">
            <v>528.5</v>
          </cell>
        </row>
        <row r="13446">
          <cell r="J13446" t="str">
            <v>9789864133581</v>
          </cell>
          <cell r="K13446">
            <v>2007</v>
          </cell>
          <cell r="L13446" t="str">
            <v>528.5</v>
          </cell>
        </row>
        <row r="13447">
          <cell r="J13447" t="str">
            <v>9789864133734</v>
          </cell>
          <cell r="K13447">
            <v>2007</v>
          </cell>
          <cell r="L13447" t="str">
            <v>539.52</v>
          </cell>
        </row>
        <row r="13448">
          <cell r="J13448" t="str">
            <v>9789867858597</v>
          </cell>
          <cell r="K13448">
            <v>2007</v>
          </cell>
          <cell r="L13448" t="str">
            <v>805.1</v>
          </cell>
        </row>
        <row r="13449">
          <cell r="J13449" t="str">
            <v>9789866785160</v>
          </cell>
          <cell r="K13449">
            <v>2007</v>
          </cell>
          <cell r="L13449" t="str">
            <v>859.4</v>
          </cell>
        </row>
        <row r="13450">
          <cell r="J13450" t="str">
            <v>9789866785016</v>
          </cell>
          <cell r="K13450">
            <v>2007</v>
          </cell>
          <cell r="L13450" t="str">
            <v>859.4</v>
          </cell>
        </row>
        <row r="13451">
          <cell r="J13451" t="str">
            <v>9789866785146</v>
          </cell>
          <cell r="K13451">
            <v>2007</v>
          </cell>
          <cell r="L13451" t="str">
            <v>859.4</v>
          </cell>
        </row>
        <row r="13452">
          <cell r="J13452" t="str">
            <v>9789866785047</v>
          </cell>
          <cell r="K13452">
            <v>2007</v>
          </cell>
          <cell r="L13452" t="str">
            <v>859.4</v>
          </cell>
        </row>
        <row r="13453">
          <cell r="J13453" t="str">
            <v>9789866785214</v>
          </cell>
          <cell r="K13453">
            <v>2007</v>
          </cell>
          <cell r="L13453" t="str">
            <v>859.4</v>
          </cell>
        </row>
        <row r="13454">
          <cell r="J13454" t="str">
            <v>9789866785177</v>
          </cell>
          <cell r="K13454">
            <v>2007</v>
          </cell>
          <cell r="L13454" t="str">
            <v>859.4</v>
          </cell>
        </row>
        <row r="13455">
          <cell r="J13455" t="str">
            <v>9789868274280</v>
          </cell>
          <cell r="K13455">
            <v>2007</v>
          </cell>
          <cell r="L13455" t="str">
            <v>859.4</v>
          </cell>
        </row>
        <row r="13456">
          <cell r="J13456" t="str">
            <v>9789866785092</v>
          </cell>
          <cell r="K13456">
            <v>2007</v>
          </cell>
          <cell r="L13456" t="str">
            <v>859.4</v>
          </cell>
        </row>
        <row r="13457">
          <cell r="J13457" t="str">
            <v>9789868274266</v>
          </cell>
          <cell r="K13457">
            <v>2007</v>
          </cell>
          <cell r="L13457" t="str">
            <v>859.4</v>
          </cell>
        </row>
        <row r="13458">
          <cell r="J13458" t="str">
            <v>9789866785061</v>
          </cell>
          <cell r="K13458">
            <v>2007</v>
          </cell>
          <cell r="L13458" t="str">
            <v>859.4</v>
          </cell>
        </row>
        <row r="13459">
          <cell r="J13459" t="str">
            <v>9789868274273</v>
          </cell>
          <cell r="K13459">
            <v>2007</v>
          </cell>
          <cell r="L13459" t="str">
            <v>859.4</v>
          </cell>
        </row>
        <row r="13460">
          <cell r="J13460" t="str">
            <v>9789866785078</v>
          </cell>
          <cell r="K13460">
            <v>2007</v>
          </cell>
          <cell r="L13460" t="str">
            <v>874.59</v>
          </cell>
        </row>
        <row r="13461">
          <cell r="J13461" t="str">
            <v>9789866785009</v>
          </cell>
          <cell r="K13461">
            <v>2007</v>
          </cell>
          <cell r="L13461" t="str">
            <v>865.59</v>
          </cell>
        </row>
        <row r="13462">
          <cell r="J13462" t="str">
            <v>9789866785238</v>
          </cell>
          <cell r="K13462">
            <v>2007</v>
          </cell>
          <cell r="L13462" t="str">
            <v>859.4</v>
          </cell>
        </row>
        <row r="13463">
          <cell r="J13463" t="str">
            <v>9789866785207</v>
          </cell>
          <cell r="K13463">
            <v>2007</v>
          </cell>
          <cell r="L13463" t="str">
            <v>859.4</v>
          </cell>
        </row>
        <row r="13464">
          <cell r="J13464" t="str">
            <v>9789866785153</v>
          </cell>
          <cell r="K13464">
            <v>2007</v>
          </cell>
          <cell r="L13464" t="str">
            <v>859.4</v>
          </cell>
        </row>
        <row r="13465">
          <cell r="J13465" t="str">
            <v>9789866785139</v>
          </cell>
          <cell r="K13465">
            <v>2007</v>
          </cell>
          <cell r="L13465" t="str">
            <v>859.4</v>
          </cell>
        </row>
        <row r="13466">
          <cell r="J13466" t="str">
            <v>9789866785191</v>
          </cell>
          <cell r="K13466">
            <v>2007</v>
          </cell>
          <cell r="L13466" t="str">
            <v>859.4</v>
          </cell>
        </row>
        <row r="13467">
          <cell r="J13467" t="str">
            <v>9789866785184</v>
          </cell>
          <cell r="K13467">
            <v>2007</v>
          </cell>
          <cell r="L13467" t="str">
            <v>859.4</v>
          </cell>
        </row>
        <row r="13468">
          <cell r="J13468" t="str">
            <v>9789866785122</v>
          </cell>
          <cell r="K13468">
            <v>2007</v>
          </cell>
          <cell r="L13468" t="str">
            <v>859.4</v>
          </cell>
        </row>
        <row r="13469">
          <cell r="J13469" t="str">
            <v>9789866785115</v>
          </cell>
          <cell r="K13469">
            <v>2007</v>
          </cell>
          <cell r="L13469" t="str">
            <v>859.4</v>
          </cell>
        </row>
        <row r="13470">
          <cell r="J13470" t="str">
            <v>9789866785252</v>
          </cell>
          <cell r="K13470">
            <v>2007</v>
          </cell>
          <cell r="L13470" t="str">
            <v>859.4</v>
          </cell>
        </row>
        <row r="13471">
          <cell r="J13471" t="str">
            <v>9789866785245</v>
          </cell>
          <cell r="K13471">
            <v>2007</v>
          </cell>
          <cell r="L13471" t="str">
            <v>859.4</v>
          </cell>
        </row>
        <row r="13472">
          <cell r="J13472" t="str">
            <v>9789866785221</v>
          </cell>
          <cell r="K13472">
            <v>2007</v>
          </cell>
          <cell r="L13472" t="str">
            <v>859.4</v>
          </cell>
        </row>
        <row r="13473">
          <cell r="J13473" t="str">
            <v>9789866785108</v>
          </cell>
          <cell r="K13473">
            <v>2007</v>
          </cell>
          <cell r="L13473" t="str">
            <v>859.4</v>
          </cell>
        </row>
        <row r="13474">
          <cell r="J13474" t="str">
            <v>9789866785054</v>
          </cell>
          <cell r="K13474">
            <v>2007</v>
          </cell>
          <cell r="L13474" t="str">
            <v>859.4</v>
          </cell>
        </row>
        <row r="13475">
          <cell r="J13475" t="str">
            <v>9789868274235</v>
          </cell>
          <cell r="K13475">
            <v>2007</v>
          </cell>
          <cell r="L13475" t="str">
            <v>859.4</v>
          </cell>
        </row>
        <row r="13476">
          <cell r="J13476" t="str">
            <v>9789866785085</v>
          </cell>
          <cell r="K13476">
            <v>2007</v>
          </cell>
          <cell r="L13476" t="str">
            <v>859.4</v>
          </cell>
        </row>
        <row r="13477">
          <cell r="J13477" t="str">
            <v>9789868274242</v>
          </cell>
          <cell r="K13477">
            <v>2007</v>
          </cell>
          <cell r="L13477" t="str">
            <v>859.4</v>
          </cell>
        </row>
        <row r="13478">
          <cell r="J13478" t="str">
            <v>9789866785030</v>
          </cell>
          <cell r="K13478">
            <v>2007</v>
          </cell>
          <cell r="L13478" t="str">
            <v>859.4</v>
          </cell>
        </row>
        <row r="13479">
          <cell r="J13479" t="str">
            <v>9789868274297</v>
          </cell>
          <cell r="K13479">
            <v>2007</v>
          </cell>
          <cell r="L13479" t="str">
            <v>859.4</v>
          </cell>
        </row>
        <row r="13480">
          <cell r="J13480" t="str">
            <v>9789866785023</v>
          </cell>
          <cell r="K13480">
            <v>2007</v>
          </cell>
          <cell r="L13480" t="str">
            <v>859.4</v>
          </cell>
        </row>
        <row r="13481">
          <cell r="J13481" t="str">
            <v>9789868274259</v>
          </cell>
          <cell r="K13481">
            <v>2007</v>
          </cell>
          <cell r="L13481" t="str">
            <v>859.4</v>
          </cell>
        </row>
        <row r="13482">
          <cell r="J13482" t="str">
            <v>9789866785269</v>
          </cell>
          <cell r="K13482">
            <v>2007</v>
          </cell>
          <cell r="L13482" t="str">
            <v>859.4</v>
          </cell>
        </row>
        <row r="13483">
          <cell r="J13483" t="str">
            <v>9789868274228</v>
          </cell>
          <cell r="K13483">
            <v>2007</v>
          </cell>
          <cell r="L13483" t="str">
            <v>859.4</v>
          </cell>
        </row>
        <row r="13484">
          <cell r="J13484" t="str">
            <v>9789577477996</v>
          </cell>
          <cell r="K13484">
            <v>2007</v>
          </cell>
          <cell r="L13484" t="str">
            <v>859.6</v>
          </cell>
        </row>
        <row r="13485">
          <cell r="J13485" t="str">
            <v>9789577478009</v>
          </cell>
          <cell r="K13485">
            <v>2007</v>
          </cell>
          <cell r="L13485" t="str">
            <v>876.59</v>
          </cell>
        </row>
        <row r="13486">
          <cell r="J13486" t="str">
            <v>9789577478016</v>
          </cell>
          <cell r="K13486">
            <v>2007</v>
          </cell>
          <cell r="L13486" t="str">
            <v>859.6</v>
          </cell>
        </row>
        <row r="13487">
          <cell r="J13487" t="str">
            <v>9789577478023</v>
          </cell>
          <cell r="K13487">
            <v>2007</v>
          </cell>
          <cell r="L13487" t="str">
            <v>859.6</v>
          </cell>
        </row>
        <row r="13488">
          <cell r="J13488" t="str">
            <v>9789577478030</v>
          </cell>
          <cell r="K13488">
            <v>2007</v>
          </cell>
          <cell r="L13488" t="str">
            <v>859.6</v>
          </cell>
        </row>
        <row r="13489">
          <cell r="J13489" t="str">
            <v>9789577478047</v>
          </cell>
          <cell r="K13489">
            <v>2007</v>
          </cell>
          <cell r="L13489" t="str">
            <v>859.6</v>
          </cell>
        </row>
        <row r="13490">
          <cell r="J13490" t="str">
            <v>9789577478054</v>
          </cell>
          <cell r="K13490">
            <v>2007</v>
          </cell>
          <cell r="L13490" t="str">
            <v>859.6</v>
          </cell>
        </row>
        <row r="13491">
          <cell r="J13491" t="str">
            <v>9789577478061</v>
          </cell>
          <cell r="K13491">
            <v>2007</v>
          </cell>
          <cell r="L13491" t="str">
            <v>859.6</v>
          </cell>
        </row>
        <row r="13492">
          <cell r="J13492" t="str">
            <v>9789577478078</v>
          </cell>
          <cell r="K13492">
            <v>2007</v>
          </cell>
          <cell r="L13492" t="str">
            <v>862.59</v>
          </cell>
        </row>
        <row r="13493">
          <cell r="J13493" t="str">
            <v>9789577478085</v>
          </cell>
          <cell r="K13493">
            <v>2007</v>
          </cell>
          <cell r="L13493" t="str">
            <v>857.44</v>
          </cell>
        </row>
        <row r="13494">
          <cell r="J13494" t="str">
            <v>9789577478153</v>
          </cell>
          <cell r="K13494">
            <v>2007</v>
          </cell>
          <cell r="L13494" t="str">
            <v>859.6</v>
          </cell>
        </row>
        <row r="13495">
          <cell r="J13495" t="str">
            <v>9789577478160</v>
          </cell>
          <cell r="K13495">
            <v>2007</v>
          </cell>
          <cell r="L13495" t="str">
            <v>874.59</v>
          </cell>
        </row>
        <row r="13496">
          <cell r="J13496" t="str">
            <v>9789577478177</v>
          </cell>
          <cell r="K13496">
            <v>2007</v>
          </cell>
          <cell r="L13496" t="str">
            <v>859.6</v>
          </cell>
        </row>
        <row r="13497">
          <cell r="J13497" t="str">
            <v>9789577478184</v>
          </cell>
          <cell r="K13497">
            <v>2007</v>
          </cell>
          <cell r="L13497" t="str">
            <v>859.6</v>
          </cell>
        </row>
        <row r="13498">
          <cell r="J13498" t="str">
            <v>9789577478191</v>
          </cell>
          <cell r="K13498">
            <v>2007</v>
          </cell>
          <cell r="L13498" t="str">
            <v>859.6</v>
          </cell>
        </row>
        <row r="13499">
          <cell r="J13499" t="str">
            <v>9789577478207</v>
          </cell>
          <cell r="K13499">
            <v>2007</v>
          </cell>
          <cell r="L13499" t="str">
            <v>859.6</v>
          </cell>
        </row>
        <row r="13500">
          <cell r="J13500" t="str">
            <v>9789577477552</v>
          </cell>
          <cell r="K13500">
            <v>2007</v>
          </cell>
          <cell r="L13500" t="str">
            <v>272</v>
          </cell>
        </row>
        <row r="13501">
          <cell r="J13501" t="str">
            <v>9789577477569</v>
          </cell>
          <cell r="K13501">
            <v>2007</v>
          </cell>
          <cell r="L13501" t="str">
            <v>539.6</v>
          </cell>
        </row>
        <row r="13502">
          <cell r="J13502" t="str">
            <v>9789577477576</v>
          </cell>
          <cell r="K13502">
            <v>2007</v>
          </cell>
          <cell r="L13502" t="str">
            <v>538.8232</v>
          </cell>
        </row>
        <row r="13503">
          <cell r="J13503" t="str">
            <v>9789577477583</v>
          </cell>
          <cell r="K13503">
            <v>2007</v>
          </cell>
          <cell r="L13503" t="str">
            <v>673.237</v>
          </cell>
        </row>
        <row r="13504">
          <cell r="J13504" t="str">
            <v>9789577477590</v>
          </cell>
          <cell r="K13504">
            <v>2007</v>
          </cell>
          <cell r="L13504" t="str">
            <v>538.59</v>
          </cell>
        </row>
        <row r="13505">
          <cell r="J13505" t="str">
            <v>EBK9900000023</v>
          </cell>
          <cell r="K13505">
            <v>2007</v>
          </cell>
          <cell r="L13505" t="str">
            <v>427.1</v>
          </cell>
        </row>
        <row r="13506">
          <cell r="J13506" t="str">
            <v>EBK9900000024</v>
          </cell>
          <cell r="K13506">
            <v>2007</v>
          </cell>
          <cell r="L13506" t="str">
            <v>427.1</v>
          </cell>
        </row>
        <row r="13507">
          <cell r="J13507" t="str">
            <v>EBK9900000025</v>
          </cell>
          <cell r="K13507">
            <v>2007</v>
          </cell>
          <cell r="L13507" t="str">
            <v>427.11</v>
          </cell>
        </row>
        <row r="13508">
          <cell r="J13508" t="str">
            <v>EBK9900000026</v>
          </cell>
          <cell r="K13508">
            <v>2007</v>
          </cell>
          <cell r="L13508" t="str">
            <v>427.1</v>
          </cell>
        </row>
        <row r="13509">
          <cell r="J13509" t="str">
            <v>EBK9900000027</v>
          </cell>
          <cell r="K13509">
            <v>2007</v>
          </cell>
          <cell r="L13509" t="str">
            <v>427.11</v>
          </cell>
        </row>
        <row r="13510">
          <cell r="J13510" t="str">
            <v>EBK9900000028</v>
          </cell>
          <cell r="K13510">
            <v>2007</v>
          </cell>
          <cell r="L13510" t="str">
            <v>427.11</v>
          </cell>
        </row>
        <row r="13511">
          <cell r="J13511" t="str">
            <v>EBK9900000029</v>
          </cell>
          <cell r="K13511">
            <v>2007</v>
          </cell>
          <cell r="L13511" t="str">
            <v>418.91</v>
          </cell>
        </row>
        <row r="13512">
          <cell r="J13512" t="str">
            <v>EBK9900000030</v>
          </cell>
          <cell r="K13512">
            <v>2007</v>
          </cell>
          <cell r="L13512" t="str">
            <v>418.91</v>
          </cell>
        </row>
        <row r="13513">
          <cell r="J13513" t="str">
            <v>EBK9900000031</v>
          </cell>
          <cell r="K13513">
            <v>2007</v>
          </cell>
          <cell r="L13513" t="str">
            <v>427.38</v>
          </cell>
        </row>
        <row r="13514">
          <cell r="J13514" t="str">
            <v>EBK9900000032</v>
          </cell>
          <cell r="K13514">
            <v>2007</v>
          </cell>
          <cell r="L13514" t="str">
            <v>427.4</v>
          </cell>
        </row>
        <row r="13515">
          <cell r="J13515" t="str">
            <v>9577477038</v>
          </cell>
          <cell r="K13515">
            <v>2007</v>
          </cell>
          <cell r="L13515" t="str">
            <v>523.313</v>
          </cell>
        </row>
        <row r="13516">
          <cell r="J13516" t="str">
            <v>9577477011</v>
          </cell>
          <cell r="K13516">
            <v>2007</v>
          </cell>
          <cell r="L13516" t="str">
            <v>523.313</v>
          </cell>
        </row>
        <row r="13517">
          <cell r="J13517" t="str">
            <v>957747702X</v>
          </cell>
          <cell r="K13517">
            <v>2007</v>
          </cell>
          <cell r="L13517" t="str">
            <v>523.313</v>
          </cell>
        </row>
        <row r="13518">
          <cell r="J13518" t="str">
            <v>9577477046</v>
          </cell>
          <cell r="K13518">
            <v>2007</v>
          </cell>
          <cell r="L13518" t="str">
            <v>523.313</v>
          </cell>
        </row>
        <row r="13519">
          <cell r="J13519" t="str">
            <v>9789577477781</v>
          </cell>
          <cell r="K13519">
            <v>2007</v>
          </cell>
          <cell r="L13519" t="str">
            <v>802.83</v>
          </cell>
        </row>
        <row r="13520">
          <cell r="J13520" t="str">
            <v>9789577477798</v>
          </cell>
          <cell r="K13520">
            <v>2007</v>
          </cell>
          <cell r="L13520" t="str">
            <v>802.83</v>
          </cell>
        </row>
        <row r="13521">
          <cell r="J13521" t="str">
            <v>9789577477804</v>
          </cell>
          <cell r="K13521">
            <v>2007</v>
          </cell>
          <cell r="L13521" t="str">
            <v>802.83</v>
          </cell>
        </row>
        <row r="13522">
          <cell r="J13522" t="str">
            <v>9789577476746</v>
          </cell>
          <cell r="K13522">
            <v>2007</v>
          </cell>
          <cell r="L13522" t="str">
            <v>859.608</v>
          </cell>
        </row>
        <row r="13523">
          <cell r="J13523" t="str">
            <v>9789577476753</v>
          </cell>
          <cell r="K13523">
            <v>2007</v>
          </cell>
          <cell r="L13523" t="str">
            <v>859.608</v>
          </cell>
        </row>
        <row r="13524">
          <cell r="J13524" t="str">
            <v>9789577476890</v>
          </cell>
          <cell r="K13524">
            <v>2007</v>
          </cell>
          <cell r="L13524" t="str">
            <v>859.608</v>
          </cell>
        </row>
        <row r="13525">
          <cell r="J13525" t="str">
            <v>9789577476968</v>
          </cell>
          <cell r="K13525">
            <v>2007</v>
          </cell>
          <cell r="L13525" t="str">
            <v>859.608</v>
          </cell>
        </row>
        <row r="13526">
          <cell r="J13526" t="str">
            <v>9789577476982</v>
          </cell>
          <cell r="K13526">
            <v>2007</v>
          </cell>
          <cell r="L13526" t="str">
            <v>815.9</v>
          </cell>
        </row>
        <row r="13527">
          <cell r="J13527" t="str">
            <v>9577477658</v>
          </cell>
          <cell r="K13527">
            <v>2007</v>
          </cell>
          <cell r="L13527" t="str">
            <v>997.4</v>
          </cell>
        </row>
        <row r="13528">
          <cell r="J13528" t="str">
            <v>9577477666</v>
          </cell>
          <cell r="K13528">
            <v>2007</v>
          </cell>
          <cell r="L13528" t="str">
            <v>997.4</v>
          </cell>
        </row>
        <row r="13529">
          <cell r="J13529" t="str">
            <v>9577477674</v>
          </cell>
          <cell r="K13529">
            <v>2007</v>
          </cell>
          <cell r="L13529" t="str">
            <v>947.41</v>
          </cell>
        </row>
        <row r="13530">
          <cell r="J13530" t="str">
            <v>9789577477460</v>
          </cell>
          <cell r="K13530">
            <v>2007</v>
          </cell>
          <cell r="L13530" t="str">
            <v>859.608</v>
          </cell>
        </row>
        <row r="13531">
          <cell r="J13531" t="str">
            <v>9789577477477</v>
          </cell>
          <cell r="K13531">
            <v>2007</v>
          </cell>
          <cell r="L13531" t="str">
            <v>859.608</v>
          </cell>
        </row>
        <row r="13532">
          <cell r="J13532" t="str">
            <v>9789577477484</v>
          </cell>
          <cell r="K13532">
            <v>2007</v>
          </cell>
          <cell r="L13532" t="str">
            <v>859.608</v>
          </cell>
        </row>
        <row r="13533">
          <cell r="J13533" t="str">
            <v>9789577477491</v>
          </cell>
          <cell r="K13533">
            <v>2007</v>
          </cell>
          <cell r="L13533" t="str">
            <v>859.608</v>
          </cell>
        </row>
        <row r="13534">
          <cell r="J13534" t="str">
            <v>9789866843198</v>
          </cell>
          <cell r="K13534">
            <v>2007</v>
          </cell>
          <cell r="L13534" t="str">
            <v>544.7</v>
          </cell>
        </row>
        <row r="13535">
          <cell r="J13535" t="str">
            <v>9789866966651</v>
          </cell>
          <cell r="K13535">
            <v>2007</v>
          </cell>
          <cell r="L13535" t="str">
            <v>192.32</v>
          </cell>
        </row>
        <row r="13536">
          <cell r="J13536" t="str">
            <v>9789866966866</v>
          </cell>
          <cell r="K13536">
            <v>2007</v>
          </cell>
          <cell r="L13536" t="str">
            <v>805.188</v>
          </cell>
        </row>
        <row r="13537">
          <cell r="J13537" t="str">
            <v>9789866966835</v>
          </cell>
          <cell r="K13537">
            <v>2007</v>
          </cell>
          <cell r="L13537" t="str">
            <v>563</v>
          </cell>
        </row>
        <row r="13538">
          <cell r="J13538" t="str">
            <v>9789866843136</v>
          </cell>
          <cell r="K13538">
            <v>2007</v>
          </cell>
          <cell r="L13538" t="str">
            <v>805.188</v>
          </cell>
        </row>
        <row r="13539">
          <cell r="J13539" t="str">
            <v>9789866843150</v>
          </cell>
          <cell r="K13539">
            <v>2007</v>
          </cell>
          <cell r="L13539" t="str">
            <v>805.188</v>
          </cell>
        </row>
        <row r="13540">
          <cell r="J13540" t="str">
            <v>9789866843174</v>
          </cell>
          <cell r="K13540">
            <v>2007</v>
          </cell>
          <cell r="L13540" t="str">
            <v>805.179</v>
          </cell>
        </row>
        <row r="13541">
          <cell r="J13541" t="str">
            <v>9789866843402</v>
          </cell>
          <cell r="K13541">
            <v>2007</v>
          </cell>
          <cell r="L13541" t="str">
            <v>494</v>
          </cell>
        </row>
        <row r="13542">
          <cell r="J13542" t="str">
            <v>9789866843488</v>
          </cell>
          <cell r="K13542">
            <v>2007</v>
          </cell>
          <cell r="L13542" t="str">
            <v>528.21</v>
          </cell>
        </row>
        <row r="13543">
          <cell r="J13543" t="str">
            <v>9789866843310</v>
          </cell>
          <cell r="K13543">
            <v>2007</v>
          </cell>
          <cell r="L13543" t="str">
            <v>805.12</v>
          </cell>
        </row>
        <row r="13544">
          <cell r="J13544" t="str">
            <v>9789866843129</v>
          </cell>
          <cell r="K13544">
            <v>2007</v>
          </cell>
          <cell r="L13544" t="str">
            <v>399.6</v>
          </cell>
        </row>
        <row r="13545">
          <cell r="J13545" t="str">
            <v>9789866966804</v>
          </cell>
          <cell r="K13545">
            <v>2007</v>
          </cell>
          <cell r="L13545" t="str">
            <v>484.67</v>
          </cell>
        </row>
        <row r="13546">
          <cell r="J13546" t="str">
            <v>9789866966798</v>
          </cell>
          <cell r="K13546">
            <v>2007</v>
          </cell>
          <cell r="L13546" t="str">
            <v>494.1</v>
          </cell>
        </row>
        <row r="13547">
          <cell r="J13547" t="str">
            <v>9789866966842</v>
          </cell>
          <cell r="K13547">
            <v>2007</v>
          </cell>
          <cell r="L13547" t="str">
            <v>484.67</v>
          </cell>
        </row>
        <row r="13548">
          <cell r="J13548" t="str">
            <v>9789866966989</v>
          </cell>
          <cell r="K13548">
            <v>2007</v>
          </cell>
          <cell r="L13548" t="str">
            <v>418.91</v>
          </cell>
        </row>
        <row r="13549">
          <cell r="J13549" t="str">
            <v>9789866843143</v>
          </cell>
          <cell r="K13549">
            <v>2007</v>
          </cell>
          <cell r="L13549" t="str">
            <v>524.38</v>
          </cell>
        </row>
        <row r="13550">
          <cell r="J13550" t="str">
            <v>9789866843457</v>
          </cell>
          <cell r="K13550">
            <v>2007</v>
          </cell>
          <cell r="L13550" t="str">
            <v>192.8</v>
          </cell>
        </row>
        <row r="13551">
          <cell r="J13551" t="str">
            <v>9789866843211</v>
          </cell>
          <cell r="K13551">
            <v>2007</v>
          </cell>
          <cell r="L13551" t="str">
            <v>411.35</v>
          </cell>
        </row>
        <row r="13552">
          <cell r="J13552" t="str">
            <v>9789866966880</v>
          </cell>
          <cell r="K13552">
            <v>2007</v>
          </cell>
          <cell r="L13552" t="str">
            <v>422.5</v>
          </cell>
        </row>
        <row r="13553">
          <cell r="J13553" t="str">
            <v>9789866843112</v>
          </cell>
          <cell r="K13553">
            <v>2007</v>
          </cell>
          <cell r="L13553" t="str">
            <v>411.1</v>
          </cell>
        </row>
        <row r="13554">
          <cell r="J13554" t="str">
            <v>9789866966699</v>
          </cell>
          <cell r="K13554">
            <v>2007</v>
          </cell>
          <cell r="L13554" t="str">
            <v>422.5</v>
          </cell>
        </row>
        <row r="13555">
          <cell r="J13555" t="str">
            <v>9789866966736</v>
          </cell>
          <cell r="K13555">
            <v>2007</v>
          </cell>
          <cell r="L13555" t="str">
            <v>422.5</v>
          </cell>
        </row>
        <row r="13556">
          <cell r="J13556" t="str">
            <v>9789866966873</v>
          </cell>
          <cell r="K13556">
            <v>2007</v>
          </cell>
          <cell r="L13556" t="str">
            <v>422.5</v>
          </cell>
        </row>
        <row r="13557">
          <cell r="J13557" t="str">
            <v>9789866966972</v>
          </cell>
          <cell r="K13557">
            <v>2007</v>
          </cell>
          <cell r="L13557" t="str">
            <v>414.3</v>
          </cell>
        </row>
        <row r="13558">
          <cell r="J13558" t="str">
            <v>9789866966897</v>
          </cell>
          <cell r="K13558">
            <v>2007</v>
          </cell>
          <cell r="L13558" t="str">
            <v>422.5</v>
          </cell>
        </row>
        <row r="13559">
          <cell r="J13559" t="str">
            <v>9789866843105</v>
          </cell>
          <cell r="K13559">
            <v>2007</v>
          </cell>
          <cell r="L13559" t="str">
            <v>411.3</v>
          </cell>
        </row>
        <row r="13560">
          <cell r="J13560" t="str">
            <v>9789866843167</v>
          </cell>
          <cell r="K13560">
            <v>2007</v>
          </cell>
          <cell r="L13560" t="str">
            <v>414.3</v>
          </cell>
        </row>
        <row r="13561">
          <cell r="J13561" t="str">
            <v>9866966577</v>
          </cell>
          <cell r="K13561">
            <v>2007</v>
          </cell>
          <cell r="L13561" t="str">
            <v>805.1894</v>
          </cell>
        </row>
        <row r="13562">
          <cell r="J13562" t="str">
            <v>9789866966712</v>
          </cell>
          <cell r="K13562">
            <v>2007</v>
          </cell>
          <cell r="L13562" t="str">
            <v>805.1894</v>
          </cell>
        </row>
        <row r="13563">
          <cell r="J13563" t="str">
            <v>9789866843242</v>
          </cell>
          <cell r="K13563">
            <v>2007</v>
          </cell>
          <cell r="L13563" t="str">
            <v>630</v>
          </cell>
        </row>
        <row r="13564">
          <cell r="J13564" t="str">
            <v>9789866966569</v>
          </cell>
          <cell r="K13564">
            <v>2007</v>
          </cell>
          <cell r="L13564" t="str">
            <v>595.9</v>
          </cell>
        </row>
        <row r="13565">
          <cell r="J13565" t="str">
            <v>9789866966668</v>
          </cell>
          <cell r="K13565">
            <v>2007</v>
          </cell>
          <cell r="L13565" t="str">
            <v>418.914</v>
          </cell>
        </row>
        <row r="13566">
          <cell r="J13566" t="str">
            <v>9789866966750</v>
          </cell>
          <cell r="K13566">
            <v>2007</v>
          </cell>
          <cell r="L13566" t="str">
            <v>427.1</v>
          </cell>
        </row>
        <row r="13567">
          <cell r="J13567" t="str">
            <v>9789866966743</v>
          </cell>
          <cell r="K13567">
            <v>2007</v>
          </cell>
          <cell r="L13567" t="str">
            <v>413.92</v>
          </cell>
        </row>
        <row r="13568">
          <cell r="J13568" t="str">
            <v>9789866966545</v>
          </cell>
          <cell r="K13568">
            <v>2007</v>
          </cell>
          <cell r="L13568" t="str">
            <v>427.1</v>
          </cell>
        </row>
        <row r="13569">
          <cell r="J13569" t="str">
            <v>9789866843099</v>
          </cell>
          <cell r="K13569">
            <v>2007</v>
          </cell>
          <cell r="L13569" t="str">
            <v>413.98</v>
          </cell>
        </row>
        <row r="13570">
          <cell r="J13570" t="str">
            <v>9789866966996</v>
          </cell>
          <cell r="K13570">
            <v>2007</v>
          </cell>
          <cell r="L13570" t="str">
            <v>411.3</v>
          </cell>
        </row>
        <row r="13571">
          <cell r="J13571" t="str">
            <v>9789866843006</v>
          </cell>
          <cell r="K13571">
            <v>2007</v>
          </cell>
          <cell r="L13571" t="str">
            <v>420.26</v>
          </cell>
        </row>
        <row r="13572">
          <cell r="J13572" t="str">
            <v>9789866843440</v>
          </cell>
          <cell r="K13572">
            <v>2007</v>
          </cell>
          <cell r="L13572" t="str">
            <v>418.91</v>
          </cell>
        </row>
        <row r="13573">
          <cell r="J13573" t="str">
            <v>9866966526</v>
          </cell>
          <cell r="K13573">
            <v>2007</v>
          </cell>
          <cell r="L13573" t="str">
            <v>422.56</v>
          </cell>
        </row>
        <row r="13574">
          <cell r="J13574" t="str">
            <v>9866966488</v>
          </cell>
          <cell r="K13574">
            <v>2007</v>
          </cell>
          <cell r="L13574" t="str">
            <v>422.54</v>
          </cell>
        </row>
        <row r="13575">
          <cell r="J13575" t="str">
            <v>9866966496</v>
          </cell>
          <cell r="K13575">
            <v>2007</v>
          </cell>
          <cell r="L13575" t="str">
            <v>422.32</v>
          </cell>
        </row>
        <row r="13576">
          <cell r="J13576" t="str">
            <v>986696650X</v>
          </cell>
          <cell r="K13576">
            <v>2007</v>
          </cell>
          <cell r="L13576" t="str">
            <v>422.2</v>
          </cell>
        </row>
        <row r="13577">
          <cell r="J13577" t="str">
            <v>9866966518</v>
          </cell>
          <cell r="K13577">
            <v>2007</v>
          </cell>
          <cell r="L13577" t="str">
            <v>422.59</v>
          </cell>
        </row>
        <row r="13578">
          <cell r="J13578" t="str">
            <v>9789866966903</v>
          </cell>
          <cell r="K13578">
            <v>2007</v>
          </cell>
          <cell r="L13578" t="str">
            <v>805.1894</v>
          </cell>
        </row>
        <row r="13579">
          <cell r="J13579" t="str">
            <v>9867046404</v>
          </cell>
          <cell r="K13579">
            <v>2007</v>
          </cell>
          <cell r="L13579" t="str">
            <v>805.1894</v>
          </cell>
        </row>
        <row r="13580">
          <cell r="J13580" t="str">
            <v>9789866843181</v>
          </cell>
          <cell r="K13580">
            <v>2007</v>
          </cell>
          <cell r="L13580" t="str">
            <v>295</v>
          </cell>
        </row>
        <row r="13581">
          <cell r="J13581" t="str">
            <v>9789866843372</v>
          </cell>
          <cell r="K13581">
            <v>2007</v>
          </cell>
          <cell r="L13581" t="str">
            <v>859.6</v>
          </cell>
        </row>
        <row r="13582">
          <cell r="J13582" t="str">
            <v>9789866966231</v>
          </cell>
          <cell r="K13582">
            <v>2007</v>
          </cell>
          <cell r="L13582" t="str">
            <v>857.7</v>
          </cell>
        </row>
        <row r="13583">
          <cell r="J13583" t="str">
            <v>9789866966538</v>
          </cell>
          <cell r="K13583">
            <v>2007</v>
          </cell>
          <cell r="L13583" t="str">
            <v>857.61</v>
          </cell>
        </row>
        <row r="13584">
          <cell r="J13584" t="str">
            <v>9789866966613</v>
          </cell>
          <cell r="K13584">
            <v>2007</v>
          </cell>
          <cell r="L13584" t="str">
            <v>857.7</v>
          </cell>
        </row>
        <row r="13585">
          <cell r="J13585" t="str">
            <v>9789866843303</v>
          </cell>
          <cell r="K13585">
            <v>2007</v>
          </cell>
          <cell r="L13585" t="str">
            <v>805.12</v>
          </cell>
        </row>
        <row r="13586">
          <cell r="J13586" t="str">
            <v>9867046153</v>
          </cell>
          <cell r="K13586">
            <v>2007</v>
          </cell>
          <cell r="L13586" t="str">
            <v>857.7</v>
          </cell>
        </row>
        <row r="13587">
          <cell r="J13587" t="str">
            <v>9867046161</v>
          </cell>
          <cell r="K13587">
            <v>2007</v>
          </cell>
          <cell r="L13587" t="str">
            <v>857.7</v>
          </cell>
        </row>
        <row r="13588">
          <cell r="J13588" t="str">
            <v>9789866966859</v>
          </cell>
          <cell r="K13588">
            <v>2007</v>
          </cell>
          <cell r="L13588" t="str">
            <v>805.188</v>
          </cell>
        </row>
        <row r="13589">
          <cell r="J13589" t="str">
            <v>9789866843297</v>
          </cell>
          <cell r="K13589">
            <v>2007</v>
          </cell>
          <cell r="L13589" t="str">
            <v>805.123</v>
          </cell>
        </row>
        <row r="13590">
          <cell r="J13590" t="str">
            <v>9789866843433</v>
          </cell>
          <cell r="K13590">
            <v>2007</v>
          </cell>
          <cell r="L13590" t="str">
            <v>805.188</v>
          </cell>
        </row>
        <row r="13591">
          <cell r="J13591" t="str">
            <v>9789866843426</v>
          </cell>
          <cell r="K13591">
            <v>2007</v>
          </cell>
          <cell r="L13591" t="str">
            <v>805.176</v>
          </cell>
        </row>
        <row r="13592">
          <cell r="J13592" t="str">
            <v>9789866843327</v>
          </cell>
          <cell r="K13592">
            <v>2007</v>
          </cell>
          <cell r="L13592" t="str">
            <v>422.5</v>
          </cell>
        </row>
        <row r="13593">
          <cell r="J13593" t="str">
            <v>9789866843631</v>
          </cell>
          <cell r="K13593">
            <v>2007</v>
          </cell>
          <cell r="L13593" t="str">
            <v>960</v>
          </cell>
        </row>
        <row r="13594">
          <cell r="J13594" t="str">
            <v>9789866843273</v>
          </cell>
          <cell r="K13594">
            <v>2007</v>
          </cell>
          <cell r="L13594" t="str">
            <v>412.55</v>
          </cell>
        </row>
        <row r="13595">
          <cell r="J13595" t="str">
            <v>9789866843051</v>
          </cell>
          <cell r="K13595">
            <v>2007</v>
          </cell>
          <cell r="L13595" t="str">
            <v>805.18</v>
          </cell>
        </row>
        <row r="13596">
          <cell r="J13596" t="str">
            <v>9789866966675</v>
          </cell>
          <cell r="K13596">
            <v>2007</v>
          </cell>
          <cell r="L13596" t="str">
            <v>544.37</v>
          </cell>
        </row>
        <row r="13597">
          <cell r="J13597" t="str">
            <v>9789866966682</v>
          </cell>
          <cell r="K13597">
            <v>2007</v>
          </cell>
          <cell r="L13597" t="str">
            <v>422.5</v>
          </cell>
        </row>
        <row r="13598">
          <cell r="J13598" t="str">
            <v>9789866966637</v>
          </cell>
          <cell r="K13598">
            <v>2007</v>
          </cell>
          <cell r="L13598" t="str">
            <v>805.135</v>
          </cell>
        </row>
        <row r="13599">
          <cell r="J13599" t="str">
            <v>9789866966934</v>
          </cell>
          <cell r="K13599">
            <v>2007</v>
          </cell>
          <cell r="L13599" t="str">
            <v>805.123</v>
          </cell>
        </row>
        <row r="13600">
          <cell r="J13600" t="str">
            <v>9789866843358</v>
          </cell>
          <cell r="K13600">
            <v>2007</v>
          </cell>
          <cell r="L13600" t="str">
            <v>413.92</v>
          </cell>
        </row>
        <row r="13601">
          <cell r="J13601" t="str">
            <v>9789866843464</v>
          </cell>
          <cell r="K13601">
            <v>2007</v>
          </cell>
          <cell r="L13601" t="str">
            <v>411.35</v>
          </cell>
        </row>
        <row r="13602">
          <cell r="J13602" t="str">
            <v>9789866966927</v>
          </cell>
          <cell r="K13602">
            <v>2007</v>
          </cell>
          <cell r="L13602" t="str">
            <v>417.3</v>
          </cell>
        </row>
        <row r="13603">
          <cell r="J13603" t="str">
            <v>9866966828</v>
          </cell>
          <cell r="K13603">
            <v>2007</v>
          </cell>
          <cell r="L13603" t="str">
            <v>557.16</v>
          </cell>
        </row>
        <row r="13604">
          <cell r="J13604" t="str">
            <v>9789866843075</v>
          </cell>
          <cell r="K13604">
            <v>2007</v>
          </cell>
          <cell r="L13604" t="str">
            <v>592.097</v>
          </cell>
        </row>
        <row r="13605">
          <cell r="J13605" t="str">
            <v>9789866843082</v>
          </cell>
          <cell r="K13605">
            <v>2007</v>
          </cell>
          <cell r="L13605" t="str">
            <v>592.0915</v>
          </cell>
        </row>
        <row r="13606">
          <cell r="J13606" t="str">
            <v>9866966607</v>
          </cell>
          <cell r="K13606">
            <v>2007</v>
          </cell>
          <cell r="L13606" t="str">
            <v>494</v>
          </cell>
        </row>
        <row r="13607">
          <cell r="J13607" t="str">
            <v>9789866966590</v>
          </cell>
          <cell r="K13607">
            <v>2007</v>
          </cell>
          <cell r="L13607" t="str">
            <v>494</v>
          </cell>
        </row>
        <row r="13608">
          <cell r="J13608" t="str">
            <v>986696681X</v>
          </cell>
          <cell r="K13608">
            <v>2007</v>
          </cell>
          <cell r="L13608" t="str">
            <v>327.49</v>
          </cell>
        </row>
        <row r="13609">
          <cell r="J13609" t="str">
            <v>9866966186</v>
          </cell>
          <cell r="K13609">
            <v>2007</v>
          </cell>
          <cell r="L13609" t="str">
            <v>991.96</v>
          </cell>
        </row>
        <row r="13610">
          <cell r="J13610" t="str">
            <v>9789866843419</v>
          </cell>
          <cell r="K13610">
            <v>2007</v>
          </cell>
          <cell r="L13610" t="str">
            <v>413.382</v>
          </cell>
        </row>
        <row r="13611">
          <cell r="J13611" t="str">
            <v>986696633X</v>
          </cell>
          <cell r="K13611">
            <v>2007</v>
          </cell>
          <cell r="L13611" t="str">
            <v>805.188</v>
          </cell>
        </row>
        <row r="13612">
          <cell r="J13612" t="str">
            <v>9789866966965</v>
          </cell>
          <cell r="K13612">
            <v>2007</v>
          </cell>
          <cell r="L13612" t="str">
            <v>805.12</v>
          </cell>
        </row>
        <row r="13613">
          <cell r="J13613" t="str">
            <v>9789866843495</v>
          </cell>
          <cell r="K13613">
            <v>2007</v>
          </cell>
          <cell r="L13613" t="str">
            <v>427.1</v>
          </cell>
        </row>
        <row r="13614">
          <cell r="J13614" t="str">
            <v>9866966585</v>
          </cell>
          <cell r="K13614">
            <v>2007</v>
          </cell>
          <cell r="L13614" t="str">
            <v>805.1894</v>
          </cell>
        </row>
        <row r="13615">
          <cell r="J13615" t="str">
            <v>9789866966941</v>
          </cell>
          <cell r="K13615">
            <v>2007</v>
          </cell>
          <cell r="L13615" t="str">
            <v>805.189</v>
          </cell>
        </row>
        <row r="13616">
          <cell r="J13616" t="str">
            <v>9866966623</v>
          </cell>
          <cell r="K13616">
            <v>2007</v>
          </cell>
          <cell r="L13616" t="str">
            <v>805.132</v>
          </cell>
        </row>
        <row r="13617">
          <cell r="J13617" t="str">
            <v>9789866880933</v>
          </cell>
          <cell r="K13617">
            <v>2007</v>
          </cell>
          <cell r="L13617" t="str">
            <v>539.5941</v>
          </cell>
        </row>
        <row r="13618">
          <cell r="J13618" t="str">
            <v>9789866880797</v>
          </cell>
          <cell r="K13618">
            <v>2007</v>
          </cell>
          <cell r="L13618" t="str">
            <v>859.9</v>
          </cell>
        </row>
        <row r="13619">
          <cell r="J13619" t="str">
            <v>9789866880803</v>
          </cell>
          <cell r="K13619">
            <v>2007</v>
          </cell>
          <cell r="L13619" t="str">
            <v>859.9</v>
          </cell>
        </row>
        <row r="13620">
          <cell r="J13620" t="str">
            <v>9789866880810</v>
          </cell>
          <cell r="K13620">
            <v>2007</v>
          </cell>
          <cell r="L13620" t="str">
            <v>859.6</v>
          </cell>
        </row>
        <row r="13621">
          <cell r="J13621" t="str">
            <v>9789866880827</v>
          </cell>
          <cell r="K13621">
            <v>2007</v>
          </cell>
          <cell r="L13621" t="str">
            <v>859.6</v>
          </cell>
        </row>
        <row r="13622">
          <cell r="J13622" t="str">
            <v>9789866880834</v>
          </cell>
          <cell r="K13622">
            <v>2007</v>
          </cell>
          <cell r="L13622" t="str">
            <v>859.6</v>
          </cell>
        </row>
        <row r="13623">
          <cell r="J13623" t="str">
            <v>9789866880841</v>
          </cell>
          <cell r="K13623">
            <v>2007</v>
          </cell>
          <cell r="L13623" t="str">
            <v>859.6</v>
          </cell>
        </row>
        <row r="13624">
          <cell r="J13624" t="str">
            <v>9789867229953</v>
          </cell>
          <cell r="K13624">
            <v>2007</v>
          </cell>
          <cell r="L13624" t="str">
            <v>411.71</v>
          </cell>
        </row>
        <row r="13625">
          <cell r="J13625" t="str">
            <v>9789866880704</v>
          </cell>
          <cell r="K13625">
            <v>2007</v>
          </cell>
          <cell r="L13625" t="str">
            <v>191</v>
          </cell>
        </row>
        <row r="13626">
          <cell r="J13626" t="str">
            <v>9867229975</v>
          </cell>
          <cell r="K13626">
            <v>2007</v>
          </cell>
          <cell r="L13626" t="str">
            <v>417.1</v>
          </cell>
        </row>
        <row r="13627">
          <cell r="J13627" t="str">
            <v>9789866880698</v>
          </cell>
          <cell r="K13627">
            <v>2007</v>
          </cell>
          <cell r="L13627" t="str">
            <v>713</v>
          </cell>
        </row>
        <row r="13628">
          <cell r="J13628" t="str">
            <v>9866880036</v>
          </cell>
          <cell r="K13628">
            <v>2007</v>
          </cell>
          <cell r="L13628" t="str">
            <v>523.78</v>
          </cell>
        </row>
        <row r="13629">
          <cell r="J13629" t="str">
            <v>9789866880865</v>
          </cell>
          <cell r="K13629">
            <v>2007</v>
          </cell>
          <cell r="L13629" t="str">
            <v>191</v>
          </cell>
        </row>
        <row r="13630">
          <cell r="J13630" t="str">
            <v>9789866880858</v>
          </cell>
          <cell r="K13630">
            <v>2007</v>
          </cell>
          <cell r="L13630" t="str">
            <v>192.8</v>
          </cell>
        </row>
        <row r="13631">
          <cell r="J13631" t="str">
            <v>9789867229205</v>
          </cell>
          <cell r="K13631">
            <v>2007</v>
          </cell>
          <cell r="L13631" t="str">
            <v>857.7</v>
          </cell>
        </row>
        <row r="13632">
          <cell r="J13632" t="str">
            <v>9789867229649</v>
          </cell>
          <cell r="K13632">
            <v>2007</v>
          </cell>
          <cell r="L13632" t="str">
            <v>857.7</v>
          </cell>
        </row>
        <row r="13633">
          <cell r="J13633" t="str">
            <v>9789866880346</v>
          </cell>
          <cell r="K13633">
            <v>2007</v>
          </cell>
          <cell r="L13633" t="str">
            <v>944.4</v>
          </cell>
        </row>
        <row r="13634">
          <cell r="J13634" t="str">
            <v>9867229878</v>
          </cell>
          <cell r="K13634">
            <v>2007</v>
          </cell>
          <cell r="L13634" t="str">
            <v>966.5</v>
          </cell>
        </row>
        <row r="13635">
          <cell r="J13635" t="str">
            <v>9866880141</v>
          </cell>
          <cell r="K13635">
            <v>2007</v>
          </cell>
          <cell r="L13635" t="str">
            <v>966.5</v>
          </cell>
        </row>
        <row r="13636">
          <cell r="J13636" t="str">
            <v>9789866880100</v>
          </cell>
          <cell r="K13636">
            <v>2007</v>
          </cell>
          <cell r="L13636" t="str">
            <v>948.2</v>
          </cell>
        </row>
        <row r="13637">
          <cell r="J13637" t="str">
            <v>9789867229847</v>
          </cell>
          <cell r="K13637">
            <v>2007</v>
          </cell>
          <cell r="L13637" t="str">
            <v>494.3</v>
          </cell>
        </row>
        <row r="13638">
          <cell r="J13638" t="str">
            <v>9789866880063</v>
          </cell>
          <cell r="K13638">
            <v>2007</v>
          </cell>
          <cell r="L13638" t="str">
            <v>494</v>
          </cell>
        </row>
        <row r="13639">
          <cell r="J13639" t="str">
            <v>9789866880308</v>
          </cell>
          <cell r="K13639">
            <v>2007</v>
          </cell>
          <cell r="L13639" t="str">
            <v>494.2</v>
          </cell>
        </row>
        <row r="13640">
          <cell r="J13640" t="str">
            <v>9789866880612</v>
          </cell>
          <cell r="K13640">
            <v>2007</v>
          </cell>
          <cell r="L13640" t="str">
            <v>494</v>
          </cell>
        </row>
        <row r="13641">
          <cell r="J13641" t="str">
            <v>9789866880728</v>
          </cell>
          <cell r="K13641">
            <v>2007</v>
          </cell>
          <cell r="L13641" t="str">
            <v>805.18</v>
          </cell>
        </row>
        <row r="13642">
          <cell r="J13642" t="str">
            <v>9789866880414</v>
          </cell>
          <cell r="K13642">
            <v>2007</v>
          </cell>
          <cell r="L13642" t="str">
            <v>976.3</v>
          </cell>
        </row>
        <row r="13643">
          <cell r="J13643" t="str">
            <v>9789866880322</v>
          </cell>
          <cell r="K13643">
            <v>2007</v>
          </cell>
          <cell r="L13643" t="str">
            <v>528.972</v>
          </cell>
        </row>
        <row r="13644">
          <cell r="J13644" t="str">
            <v>9789866880209</v>
          </cell>
          <cell r="K13644">
            <v>2007</v>
          </cell>
          <cell r="L13644" t="str">
            <v>494.2</v>
          </cell>
        </row>
        <row r="13645">
          <cell r="J13645" t="str">
            <v>9866880214</v>
          </cell>
          <cell r="K13645">
            <v>2007</v>
          </cell>
          <cell r="L13645" t="str">
            <v>177.2</v>
          </cell>
        </row>
        <row r="13646">
          <cell r="J13646" t="str">
            <v>9789866880230</v>
          </cell>
          <cell r="K13646">
            <v>2007</v>
          </cell>
          <cell r="L13646" t="str">
            <v>563.5</v>
          </cell>
        </row>
        <row r="13647">
          <cell r="J13647" t="str">
            <v>9789866880780</v>
          </cell>
          <cell r="K13647">
            <v>2007</v>
          </cell>
          <cell r="L13647" t="str">
            <v>527.12</v>
          </cell>
        </row>
        <row r="13648">
          <cell r="J13648" t="str">
            <v>9867229533</v>
          </cell>
          <cell r="K13648">
            <v>2007</v>
          </cell>
          <cell r="L13648" t="str">
            <v>428.3</v>
          </cell>
        </row>
        <row r="13649">
          <cell r="J13649" t="str">
            <v>9789866880223</v>
          </cell>
          <cell r="K13649">
            <v>2007</v>
          </cell>
          <cell r="L13649" t="str">
            <v>490.99</v>
          </cell>
        </row>
        <row r="13650">
          <cell r="J13650" t="str">
            <v>9789866880742</v>
          </cell>
          <cell r="K13650">
            <v>2007</v>
          </cell>
          <cell r="L13650" t="str">
            <v>805.138</v>
          </cell>
        </row>
        <row r="13651">
          <cell r="J13651" t="str">
            <v>9789866880735</v>
          </cell>
          <cell r="K13651">
            <v>2007</v>
          </cell>
          <cell r="L13651" t="str">
            <v>805.138</v>
          </cell>
        </row>
        <row r="13652">
          <cell r="J13652" t="str">
            <v>9789866880643</v>
          </cell>
          <cell r="K13652">
            <v>2007</v>
          </cell>
          <cell r="L13652" t="str">
            <v>495</v>
          </cell>
        </row>
        <row r="13653">
          <cell r="J13653" t="str">
            <v>9789866880902</v>
          </cell>
          <cell r="K13653">
            <v>2007</v>
          </cell>
          <cell r="L13653" t="str">
            <v>493.6</v>
          </cell>
        </row>
        <row r="13654">
          <cell r="J13654" t="str">
            <v>9789866880773</v>
          </cell>
          <cell r="K13654">
            <v>2007</v>
          </cell>
          <cell r="L13654" t="str">
            <v>711</v>
          </cell>
        </row>
        <row r="13655">
          <cell r="J13655" t="str">
            <v>9789866786242</v>
          </cell>
          <cell r="K13655">
            <v>2007</v>
          </cell>
          <cell r="L13655" t="str">
            <v>573.07</v>
          </cell>
        </row>
        <row r="13656">
          <cell r="J13656" t="str">
            <v>9789866880551</v>
          </cell>
          <cell r="K13656">
            <v>2007</v>
          </cell>
          <cell r="L13656" t="str">
            <v>862.59</v>
          </cell>
        </row>
        <row r="13657">
          <cell r="J13657" t="str">
            <v>9789866880537</v>
          </cell>
          <cell r="K13657">
            <v>2007</v>
          </cell>
          <cell r="L13657" t="str">
            <v>862.59</v>
          </cell>
        </row>
        <row r="13658">
          <cell r="J13658" t="str">
            <v>9789866880544</v>
          </cell>
          <cell r="K13658">
            <v>2007</v>
          </cell>
          <cell r="L13658" t="str">
            <v>862.59</v>
          </cell>
        </row>
        <row r="13659">
          <cell r="J13659" t="str">
            <v>9789866880582</v>
          </cell>
          <cell r="K13659">
            <v>2007</v>
          </cell>
          <cell r="L13659" t="str">
            <v>862.59</v>
          </cell>
        </row>
        <row r="13660">
          <cell r="J13660" t="str">
            <v>9789866880568</v>
          </cell>
          <cell r="K13660">
            <v>2007</v>
          </cell>
          <cell r="L13660" t="str">
            <v>862.59</v>
          </cell>
        </row>
        <row r="13661">
          <cell r="J13661" t="str">
            <v>9789866880483</v>
          </cell>
          <cell r="K13661">
            <v>2007</v>
          </cell>
          <cell r="L13661" t="str">
            <v>862.59</v>
          </cell>
        </row>
        <row r="13662">
          <cell r="J13662" t="str">
            <v>9789866880506</v>
          </cell>
          <cell r="K13662">
            <v>2007</v>
          </cell>
          <cell r="L13662" t="str">
            <v>862.59</v>
          </cell>
        </row>
        <row r="13663">
          <cell r="J13663" t="str">
            <v>9789866880339</v>
          </cell>
          <cell r="K13663">
            <v>2007</v>
          </cell>
          <cell r="L13663" t="str">
            <v>859.4</v>
          </cell>
        </row>
        <row r="13664">
          <cell r="J13664" t="str">
            <v>9789866880520</v>
          </cell>
          <cell r="K13664">
            <v>2007</v>
          </cell>
          <cell r="L13664" t="str">
            <v>862.59</v>
          </cell>
        </row>
        <row r="13665">
          <cell r="J13665" t="str">
            <v>9789866880513</v>
          </cell>
          <cell r="K13665">
            <v>2007</v>
          </cell>
          <cell r="L13665" t="str">
            <v>862.59</v>
          </cell>
        </row>
        <row r="13666">
          <cell r="J13666" t="str">
            <v>9789866880476</v>
          </cell>
          <cell r="K13666">
            <v>2007</v>
          </cell>
          <cell r="L13666" t="str">
            <v>862.59</v>
          </cell>
        </row>
        <row r="13667">
          <cell r="J13667" t="str">
            <v>9789867229625</v>
          </cell>
          <cell r="K13667">
            <v>2007</v>
          </cell>
          <cell r="L13667" t="str">
            <v>857.81</v>
          </cell>
        </row>
        <row r="13668">
          <cell r="J13668" t="str">
            <v>9789867229601</v>
          </cell>
          <cell r="K13668">
            <v>2007</v>
          </cell>
          <cell r="L13668" t="str">
            <v>857.81</v>
          </cell>
        </row>
        <row r="13669">
          <cell r="J13669" t="str">
            <v>9789867229618</v>
          </cell>
          <cell r="K13669">
            <v>2007</v>
          </cell>
          <cell r="L13669" t="str">
            <v>857.81</v>
          </cell>
        </row>
        <row r="13670">
          <cell r="J13670" t="str">
            <v>9789867229694</v>
          </cell>
          <cell r="K13670">
            <v>2007</v>
          </cell>
          <cell r="L13670" t="str">
            <v>805.18</v>
          </cell>
        </row>
        <row r="13671">
          <cell r="J13671" t="str">
            <v>9789867229687</v>
          </cell>
          <cell r="K13671">
            <v>2007</v>
          </cell>
          <cell r="L13671" t="str">
            <v>805.12</v>
          </cell>
        </row>
        <row r="13672">
          <cell r="J13672" t="str">
            <v>9789867229311</v>
          </cell>
          <cell r="K13672">
            <v>2007</v>
          </cell>
          <cell r="L13672" t="str">
            <v>947.41</v>
          </cell>
        </row>
        <row r="13673">
          <cell r="J13673" t="str">
            <v>9789866880629</v>
          </cell>
          <cell r="K13673">
            <v>2007</v>
          </cell>
          <cell r="L13673" t="str">
            <v>427.461</v>
          </cell>
        </row>
        <row r="13674">
          <cell r="J13674" t="str">
            <v>9789867229663</v>
          </cell>
          <cell r="K13674">
            <v>2007</v>
          </cell>
          <cell r="L13674" t="str">
            <v>874.57</v>
          </cell>
        </row>
        <row r="13675">
          <cell r="J13675" t="str">
            <v>9789867229632</v>
          </cell>
          <cell r="K13675">
            <v>2007</v>
          </cell>
          <cell r="L13675" t="str">
            <v>297</v>
          </cell>
        </row>
        <row r="13676">
          <cell r="J13676" t="str">
            <v>9789867229809</v>
          </cell>
          <cell r="K13676">
            <v>2007</v>
          </cell>
          <cell r="L13676" t="str">
            <v>857.7</v>
          </cell>
        </row>
        <row r="13677">
          <cell r="J13677" t="str">
            <v>9789867229786</v>
          </cell>
          <cell r="K13677">
            <v>2007</v>
          </cell>
          <cell r="L13677" t="str">
            <v>548.6</v>
          </cell>
        </row>
        <row r="13678">
          <cell r="J13678" t="str">
            <v>9789867229908</v>
          </cell>
          <cell r="K13678">
            <v>2007</v>
          </cell>
          <cell r="L13678" t="str">
            <v>548.6</v>
          </cell>
        </row>
        <row r="13679">
          <cell r="J13679" t="str">
            <v>9789867229670</v>
          </cell>
          <cell r="K13679">
            <v>2007</v>
          </cell>
          <cell r="L13679" t="str">
            <v>411.71</v>
          </cell>
        </row>
        <row r="13680">
          <cell r="J13680" t="str">
            <v>9789867229922</v>
          </cell>
          <cell r="K13680">
            <v>2007</v>
          </cell>
          <cell r="L13680" t="str">
            <v>411.71</v>
          </cell>
        </row>
        <row r="13681">
          <cell r="J13681" t="str">
            <v>9789866880353</v>
          </cell>
          <cell r="K13681">
            <v>2007</v>
          </cell>
          <cell r="L13681" t="str">
            <v>857.7</v>
          </cell>
        </row>
        <row r="13682">
          <cell r="J13682" t="str">
            <v>9789866880254</v>
          </cell>
          <cell r="K13682">
            <v>2007</v>
          </cell>
          <cell r="L13682" t="str">
            <v>548.6</v>
          </cell>
        </row>
        <row r="13683">
          <cell r="J13683" t="str">
            <v>9789867229823</v>
          </cell>
          <cell r="K13683">
            <v>2007</v>
          </cell>
          <cell r="L13683" t="str">
            <v>563.7</v>
          </cell>
        </row>
        <row r="13684">
          <cell r="J13684" t="str">
            <v>9789867229830</v>
          </cell>
          <cell r="K13684">
            <v>2007</v>
          </cell>
          <cell r="L13684" t="str">
            <v>496.5</v>
          </cell>
        </row>
        <row r="13685">
          <cell r="J13685" t="str">
            <v>9789866880025</v>
          </cell>
          <cell r="K13685">
            <v>2007</v>
          </cell>
          <cell r="L13685" t="str">
            <v>177.3</v>
          </cell>
        </row>
        <row r="13686">
          <cell r="J13686" t="str">
            <v>9789866880988</v>
          </cell>
          <cell r="K13686">
            <v>2007</v>
          </cell>
          <cell r="L13686" t="str">
            <v>307.9</v>
          </cell>
        </row>
        <row r="13687">
          <cell r="J13687" t="str">
            <v>9789866880766</v>
          </cell>
          <cell r="K13687">
            <v>2007</v>
          </cell>
          <cell r="L13687" t="str">
            <v>947.41</v>
          </cell>
        </row>
        <row r="13688">
          <cell r="J13688" t="str">
            <v>9789866880162</v>
          </cell>
          <cell r="K13688">
            <v>2007</v>
          </cell>
          <cell r="L13688" t="str">
            <v>417.5</v>
          </cell>
        </row>
        <row r="13689">
          <cell r="J13689" t="str">
            <v>9789866880179</v>
          </cell>
          <cell r="K13689">
            <v>2007</v>
          </cell>
          <cell r="L13689" t="str">
            <v>428.3</v>
          </cell>
        </row>
        <row r="13690">
          <cell r="J13690" t="str">
            <v>9789866880889</v>
          </cell>
          <cell r="K13690">
            <v>2007</v>
          </cell>
          <cell r="L13690" t="str">
            <v>947.41</v>
          </cell>
        </row>
        <row r="13691">
          <cell r="J13691" t="str">
            <v>9789866786013</v>
          </cell>
          <cell r="K13691">
            <v>2007</v>
          </cell>
          <cell r="L13691" t="str">
            <v>947.41</v>
          </cell>
        </row>
        <row r="13692">
          <cell r="J13692" t="str">
            <v>9789866786389</v>
          </cell>
          <cell r="K13692">
            <v>2007</v>
          </cell>
          <cell r="L13692" t="str">
            <v>571.182</v>
          </cell>
        </row>
        <row r="13693">
          <cell r="J13693" t="str">
            <v>9789866880193</v>
          </cell>
          <cell r="K13693">
            <v>2007</v>
          </cell>
          <cell r="L13693" t="str">
            <v>563.5</v>
          </cell>
        </row>
        <row r="13694">
          <cell r="J13694" t="str">
            <v>9789866880667</v>
          </cell>
          <cell r="K13694">
            <v>2007</v>
          </cell>
          <cell r="L13694" t="str">
            <v>541.61</v>
          </cell>
        </row>
        <row r="13695">
          <cell r="J13695" t="str">
            <v>9789866880001</v>
          </cell>
          <cell r="K13695">
            <v>2007</v>
          </cell>
          <cell r="L13695" t="str">
            <v>862.6</v>
          </cell>
        </row>
        <row r="13696">
          <cell r="J13696" t="str">
            <v>9789866880049</v>
          </cell>
          <cell r="K13696">
            <v>2007</v>
          </cell>
          <cell r="L13696" t="str">
            <v>563.53</v>
          </cell>
        </row>
        <row r="13697">
          <cell r="J13697" t="str">
            <v>9789866880018</v>
          </cell>
          <cell r="K13697">
            <v>2007</v>
          </cell>
          <cell r="L13697" t="str">
            <v>862.6</v>
          </cell>
        </row>
        <row r="13698">
          <cell r="J13698" t="str">
            <v>9789866786082</v>
          </cell>
          <cell r="K13698">
            <v>2007</v>
          </cell>
          <cell r="L13698" t="str">
            <v>544.37</v>
          </cell>
        </row>
        <row r="13699">
          <cell r="J13699" t="str">
            <v>9789866880391</v>
          </cell>
          <cell r="K13699">
            <v>2007</v>
          </cell>
          <cell r="L13699" t="str">
            <v>427.11</v>
          </cell>
        </row>
        <row r="13700">
          <cell r="J13700" t="str">
            <v>9789866880360</v>
          </cell>
          <cell r="K13700">
            <v>2007</v>
          </cell>
          <cell r="L13700" t="str">
            <v>427.11</v>
          </cell>
        </row>
        <row r="13701">
          <cell r="J13701" t="str">
            <v>9789866880377</v>
          </cell>
          <cell r="K13701">
            <v>2007</v>
          </cell>
          <cell r="L13701" t="str">
            <v>427.11</v>
          </cell>
        </row>
        <row r="13702">
          <cell r="J13702" t="str">
            <v>9789866880384</v>
          </cell>
          <cell r="K13702">
            <v>2007</v>
          </cell>
          <cell r="L13702" t="str">
            <v>427.11</v>
          </cell>
        </row>
        <row r="13703">
          <cell r="J13703" t="str">
            <v>9789866880407</v>
          </cell>
          <cell r="K13703">
            <v>2007</v>
          </cell>
          <cell r="L13703" t="str">
            <v>427.11</v>
          </cell>
        </row>
        <row r="13704">
          <cell r="J13704" t="str">
            <v>9789866880421</v>
          </cell>
          <cell r="K13704">
            <v>2007</v>
          </cell>
          <cell r="L13704" t="str">
            <v>427.11</v>
          </cell>
        </row>
        <row r="13705">
          <cell r="J13705" t="str">
            <v>9789866880438</v>
          </cell>
          <cell r="K13705">
            <v>2007</v>
          </cell>
          <cell r="L13705" t="str">
            <v>427.11</v>
          </cell>
        </row>
        <row r="13706">
          <cell r="J13706" t="str">
            <v>9789866880445</v>
          </cell>
          <cell r="K13706">
            <v>2007</v>
          </cell>
          <cell r="L13706" t="str">
            <v>427.11</v>
          </cell>
        </row>
        <row r="13707">
          <cell r="J13707" t="str">
            <v>9867229797</v>
          </cell>
          <cell r="K13707">
            <v>2007</v>
          </cell>
          <cell r="L13707" t="str">
            <v>857.7</v>
          </cell>
        </row>
        <row r="13708">
          <cell r="J13708" t="str">
            <v>9867229932</v>
          </cell>
          <cell r="K13708">
            <v>2007</v>
          </cell>
          <cell r="L13708" t="str">
            <v>857.7</v>
          </cell>
        </row>
        <row r="13709">
          <cell r="J13709" t="str">
            <v>9789866880957</v>
          </cell>
          <cell r="K13709">
            <v>2007</v>
          </cell>
          <cell r="L13709" t="str">
            <v>411.1</v>
          </cell>
        </row>
        <row r="13710">
          <cell r="J13710" t="str">
            <v>9789866786174</v>
          </cell>
          <cell r="K13710">
            <v>2007</v>
          </cell>
          <cell r="L13710" t="str">
            <v>427.1</v>
          </cell>
        </row>
        <row r="13711">
          <cell r="J13711" t="str">
            <v>9789866786341</v>
          </cell>
          <cell r="K13711">
            <v>2007</v>
          </cell>
          <cell r="L13711" t="str">
            <v>427.1</v>
          </cell>
        </row>
        <row r="13712">
          <cell r="J13712" t="str">
            <v>9789866786204</v>
          </cell>
          <cell r="K13712">
            <v>2007</v>
          </cell>
          <cell r="L13712" t="str">
            <v>417.124</v>
          </cell>
        </row>
        <row r="13713">
          <cell r="J13713" t="str">
            <v>9867229967</v>
          </cell>
          <cell r="K13713">
            <v>2007</v>
          </cell>
          <cell r="L13713" t="str">
            <v>428</v>
          </cell>
        </row>
        <row r="13714">
          <cell r="J13714" t="str">
            <v>9789866880995</v>
          </cell>
          <cell r="K13714">
            <v>2007</v>
          </cell>
          <cell r="L13714" t="str">
            <v>947.41</v>
          </cell>
        </row>
        <row r="13715">
          <cell r="J13715" t="str">
            <v>9789866786006</v>
          </cell>
          <cell r="K13715">
            <v>2007</v>
          </cell>
          <cell r="L13715" t="str">
            <v>947.41</v>
          </cell>
        </row>
        <row r="13716">
          <cell r="J13716" t="str">
            <v>9867229983</v>
          </cell>
          <cell r="K13716">
            <v>2007</v>
          </cell>
          <cell r="L13716" t="str">
            <v>966.5</v>
          </cell>
        </row>
        <row r="13717">
          <cell r="J13717" t="str">
            <v>9866880095</v>
          </cell>
          <cell r="K13717">
            <v>2007</v>
          </cell>
          <cell r="L13717" t="str">
            <v>428</v>
          </cell>
        </row>
        <row r="13718">
          <cell r="J13718" t="str">
            <v>9789866880674</v>
          </cell>
          <cell r="K13718">
            <v>2007</v>
          </cell>
          <cell r="L13718" t="str">
            <v>494.3</v>
          </cell>
        </row>
        <row r="13719">
          <cell r="J13719" t="str">
            <v>9789866880650</v>
          </cell>
          <cell r="K13719">
            <v>2007</v>
          </cell>
          <cell r="L13719" t="str">
            <v>427.1</v>
          </cell>
        </row>
        <row r="13720">
          <cell r="J13720" t="str">
            <v>9789866880711</v>
          </cell>
          <cell r="K13720">
            <v>2007</v>
          </cell>
          <cell r="L13720" t="str">
            <v>427.11</v>
          </cell>
        </row>
        <row r="13721">
          <cell r="J13721" t="str">
            <v>9866880052</v>
          </cell>
          <cell r="K13721">
            <v>2007</v>
          </cell>
          <cell r="L13721" t="str">
            <v>563.53</v>
          </cell>
        </row>
        <row r="13722">
          <cell r="J13722" t="str">
            <v>9789866880605</v>
          </cell>
          <cell r="K13722">
            <v>2007</v>
          </cell>
          <cell r="L13722" t="str">
            <v>429.12</v>
          </cell>
        </row>
        <row r="13723">
          <cell r="J13723" t="str">
            <v>9789866856129</v>
          </cell>
          <cell r="K13723">
            <v>2007</v>
          </cell>
          <cell r="L13723" t="str">
            <v>411.35</v>
          </cell>
        </row>
        <row r="13724">
          <cell r="J13724" t="str">
            <v>9867053877</v>
          </cell>
          <cell r="K13724">
            <v>2007</v>
          </cell>
          <cell r="L13724" t="str">
            <v>528.21</v>
          </cell>
        </row>
        <row r="13725">
          <cell r="J13725" t="str">
            <v>9867053893</v>
          </cell>
          <cell r="K13725">
            <v>2007</v>
          </cell>
          <cell r="L13725" t="str">
            <v>528.21</v>
          </cell>
        </row>
        <row r="13726">
          <cell r="J13726" t="str">
            <v>9789866856334</v>
          </cell>
          <cell r="K13726">
            <v>2007</v>
          </cell>
          <cell r="L13726" t="str">
            <v>563</v>
          </cell>
        </row>
        <row r="13727">
          <cell r="J13727" t="str">
            <v>9789866856198</v>
          </cell>
          <cell r="K13727">
            <v>2007</v>
          </cell>
          <cell r="L13727" t="str">
            <v>521.16</v>
          </cell>
        </row>
        <row r="13728">
          <cell r="J13728" t="str">
            <v>9789867053848</v>
          </cell>
          <cell r="K13728">
            <v>2007</v>
          </cell>
          <cell r="L13728" t="str">
            <v>177.2</v>
          </cell>
        </row>
        <row r="13729">
          <cell r="J13729" t="str">
            <v>9867053958</v>
          </cell>
          <cell r="K13729">
            <v>2007</v>
          </cell>
          <cell r="L13729" t="str">
            <v>805.12</v>
          </cell>
        </row>
        <row r="13730">
          <cell r="J13730" t="str">
            <v>9867053966</v>
          </cell>
          <cell r="K13730">
            <v>2007</v>
          </cell>
          <cell r="L13730" t="str">
            <v>805.179</v>
          </cell>
        </row>
        <row r="13731">
          <cell r="J13731" t="str">
            <v>9789866856037</v>
          </cell>
          <cell r="K13731">
            <v>2007</v>
          </cell>
          <cell r="L13731" t="str">
            <v>805.188</v>
          </cell>
        </row>
        <row r="13732">
          <cell r="J13732" t="str">
            <v>9789866856020</v>
          </cell>
          <cell r="K13732">
            <v>2007</v>
          </cell>
          <cell r="L13732" t="str">
            <v>805.188</v>
          </cell>
        </row>
        <row r="13733">
          <cell r="J13733" t="str">
            <v>9789866856181</v>
          </cell>
          <cell r="K13733">
            <v>2007</v>
          </cell>
          <cell r="L13733" t="str">
            <v>805.16</v>
          </cell>
        </row>
        <row r="13734">
          <cell r="J13734" t="str">
            <v>9789866856266</v>
          </cell>
          <cell r="K13734">
            <v>2007</v>
          </cell>
          <cell r="L13734" t="str">
            <v>805.12</v>
          </cell>
        </row>
        <row r="13735">
          <cell r="J13735" t="str">
            <v>9789866856044</v>
          </cell>
          <cell r="K13735">
            <v>2007</v>
          </cell>
          <cell r="L13735" t="str">
            <v>418.913</v>
          </cell>
        </row>
        <row r="13736">
          <cell r="J13736" t="str">
            <v>9789866856082</v>
          </cell>
          <cell r="K13736">
            <v>2007</v>
          </cell>
          <cell r="L13736" t="str">
            <v>418.99</v>
          </cell>
        </row>
        <row r="13737">
          <cell r="J13737" t="str">
            <v>9789866856235</v>
          </cell>
          <cell r="K13737">
            <v>2007</v>
          </cell>
          <cell r="L13737" t="str">
            <v>294.1</v>
          </cell>
        </row>
        <row r="13738">
          <cell r="J13738" t="str">
            <v>9789866856228</v>
          </cell>
          <cell r="K13738">
            <v>2007</v>
          </cell>
          <cell r="L13738" t="str">
            <v>294.1</v>
          </cell>
        </row>
        <row r="13739">
          <cell r="J13739" t="str">
            <v>9789866856297</v>
          </cell>
          <cell r="K13739">
            <v>2007</v>
          </cell>
          <cell r="L13739" t="str">
            <v>293.23</v>
          </cell>
        </row>
        <row r="13740">
          <cell r="J13740" t="str">
            <v>9789866856679</v>
          </cell>
          <cell r="K13740">
            <v>2007</v>
          </cell>
          <cell r="L13740" t="str">
            <v>422.5</v>
          </cell>
        </row>
        <row r="13741">
          <cell r="J13741" t="str">
            <v>9789866856600</v>
          </cell>
          <cell r="K13741">
            <v>2007</v>
          </cell>
          <cell r="L13741" t="str">
            <v>177</v>
          </cell>
        </row>
        <row r="13742">
          <cell r="J13742" t="str">
            <v>9789866856471</v>
          </cell>
          <cell r="K13742">
            <v>2007</v>
          </cell>
          <cell r="L13742" t="str">
            <v>494.35</v>
          </cell>
        </row>
        <row r="13743">
          <cell r="J13743" t="str">
            <v>9867053885</v>
          </cell>
          <cell r="K13743">
            <v>2007</v>
          </cell>
          <cell r="L13743" t="str">
            <v>991.7</v>
          </cell>
        </row>
        <row r="13744">
          <cell r="J13744" t="str">
            <v>9789866856167</v>
          </cell>
          <cell r="K13744">
            <v>2007</v>
          </cell>
          <cell r="L13744" t="str">
            <v>192.32</v>
          </cell>
        </row>
        <row r="13745">
          <cell r="J13745" t="str">
            <v>9789866856174</v>
          </cell>
          <cell r="K13745">
            <v>2007</v>
          </cell>
          <cell r="L13745" t="str">
            <v>177.2</v>
          </cell>
        </row>
        <row r="13746">
          <cell r="J13746" t="str">
            <v>9789866856204</v>
          </cell>
          <cell r="K13746">
            <v>2007</v>
          </cell>
          <cell r="L13746" t="str">
            <v>294.1</v>
          </cell>
        </row>
        <row r="13747">
          <cell r="J13747" t="str">
            <v>9867053923</v>
          </cell>
          <cell r="K13747">
            <v>2007</v>
          </cell>
          <cell r="L13747" t="str">
            <v>498.2</v>
          </cell>
        </row>
        <row r="13748">
          <cell r="J13748" t="str">
            <v>9789867053985</v>
          </cell>
          <cell r="K13748">
            <v>2007</v>
          </cell>
          <cell r="L13748" t="str">
            <v>563.5</v>
          </cell>
        </row>
        <row r="13749">
          <cell r="J13749" t="str">
            <v>9789867053992</v>
          </cell>
          <cell r="K13749">
            <v>2007</v>
          </cell>
          <cell r="L13749" t="str">
            <v>557.9</v>
          </cell>
        </row>
        <row r="13750">
          <cell r="J13750" t="str">
            <v>9789866856006</v>
          </cell>
          <cell r="K13750">
            <v>2007</v>
          </cell>
          <cell r="L13750" t="str">
            <v>899.41</v>
          </cell>
        </row>
        <row r="13751">
          <cell r="J13751" t="str">
            <v>9789866856143</v>
          </cell>
          <cell r="K13751">
            <v>2007</v>
          </cell>
          <cell r="L13751" t="str">
            <v>563.5</v>
          </cell>
        </row>
        <row r="13752">
          <cell r="J13752" t="str">
            <v>9867053915</v>
          </cell>
          <cell r="K13752">
            <v>2007</v>
          </cell>
          <cell r="L13752" t="str">
            <v>411.1</v>
          </cell>
        </row>
        <row r="13753">
          <cell r="J13753" t="str">
            <v>9867053907</v>
          </cell>
          <cell r="K13753">
            <v>2007</v>
          </cell>
          <cell r="L13753" t="str">
            <v>192.32</v>
          </cell>
        </row>
        <row r="13754">
          <cell r="J13754" t="str">
            <v>9789866856686</v>
          </cell>
          <cell r="K13754">
            <v>2007</v>
          </cell>
          <cell r="L13754" t="str">
            <v>563.5</v>
          </cell>
        </row>
        <row r="13755">
          <cell r="J13755" t="str">
            <v>9867053974</v>
          </cell>
          <cell r="K13755">
            <v>2007</v>
          </cell>
          <cell r="L13755" t="str">
            <v>805.12</v>
          </cell>
        </row>
        <row r="13756">
          <cell r="J13756" t="str">
            <v>9789866856013</v>
          </cell>
          <cell r="K13756">
            <v>2007</v>
          </cell>
          <cell r="L13756" t="str">
            <v>805.1</v>
          </cell>
        </row>
        <row r="13757">
          <cell r="J13757" t="str">
            <v>9789866856273</v>
          </cell>
          <cell r="K13757">
            <v>2007</v>
          </cell>
          <cell r="L13757" t="str">
            <v>805.188</v>
          </cell>
        </row>
        <row r="13758">
          <cell r="J13758" t="str">
            <v>9789866856303</v>
          </cell>
          <cell r="K13758">
            <v>2007</v>
          </cell>
          <cell r="L13758" t="str">
            <v>805.188</v>
          </cell>
        </row>
        <row r="13759">
          <cell r="J13759" t="str">
            <v>9789866856327</v>
          </cell>
          <cell r="K13759">
            <v>2007</v>
          </cell>
          <cell r="L13759" t="str">
            <v>805.188</v>
          </cell>
        </row>
        <row r="13760">
          <cell r="J13760" t="str">
            <v>9789866856310</v>
          </cell>
          <cell r="K13760">
            <v>2007</v>
          </cell>
          <cell r="L13760" t="str">
            <v>805.188</v>
          </cell>
        </row>
        <row r="13761">
          <cell r="J13761" t="str">
            <v>9867053931</v>
          </cell>
          <cell r="K13761">
            <v>2007</v>
          </cell>
          <cell r="L13761" t="str">
            <v>899.52</v>
          </cell>
        </row>
        <row r="13762">
          <cell r="J13762" t="str">
            <v>9789866856150</v>
          </cell>
          <cell r="K13762">
            <v>2007</v>
          </cell>
          <cell r="L13762" t="str">
            <v>484.67</v>
          </cell>
        </row>
        <row r="13763">
          <cell r="J13763" t="str">
            <v>9789866856440</v>
          </cell>
          <cell r="K13763">
            <v>2007</v>
          </cell>
          <cell r="L13763" t="str">
            <v>713</v>
          </cell>
        </row>
        <row r="13764">
          <cell r="J13764" t="str">
            <v>9789866856457</v>
          </cell>
          <cell r="K13764">
            <v>2007</v>
          </cell>
          <cell r="L13764" t="str">
            <v>563.7</v>
          </cell>
        </row>
        <row r="13765">
          <cell r="J13765" t="str">
            <v>9789866856068</v>
          </cell>
          <cell r="K13765">
            <v>2007</v>
          </cell>
          <cell r="L13765" t="str">
            <v>428</v>
          </cell>
        </row>
        <row r="13766">
          <cell r="J13766" t="str">
            <v>9789866856693</v>
          </cell>
          <cell r="K13766">
            <v>2007</v>
          </cell>
          <cell r="L13766" t="str">
            <v>563.5</v>
          </cell>
        </row>
        <row r="13767">
          <cell r="J13767" t="str">
            <v>9789866856433</v>
          </cell>
          <cell r="K13767">
            <v>2007</v>
          </cell>
          <cell r="L13767" t="str">
            <v>176.5</v>
          </cell>
        </row>
        <row r="13768">
          <cell r="J13768" t="str">
            <v>9789866856051</v>
          </cell>
          <cell r="K13768">
            <v>2007</v>
          </cell>
          <cell r="L13768" t="str">
            <v>418.914</v>
          </cell>
        </row>
        <row r="13769">
          <cell r="J13769" t="str">
            <v>9789866856105</v>
          </cell>
          <cell r="K13769">
            <v>2007</v>
          </cell>
          <cell r="L13769" t="str">
            <v>415.53</v>
          </cell>
        </row>
        <row r="13770">
          <cell r="J13770" t="str">
            <v>9789866856112</v>
          </cell>
          <cell r="K13770">
            <v>2007</v>
          </cell>
          <cell r="L13770" t="str">
            <v>418.917</v>
          </cell>
        </row>
        <row r="13771">
          <cell r="J13771" t="str">
            <v>9789866856365</v>
          </cell>
          <cell r="K13771">
            <v>2007</v>
          </cell>
          <cell r="L13771" t="str">
            <v>947.45</v>
          </cell>
        </row>
        <row r="13772">
          <cell r="J13772" t="str">
            <v>9789866856372</v>
          </cell>
          <cell r="K13772">
            <v>2007</v>
          </cell>
          <cell r="L13772" t="str">
            <v>947.45</v>
          </cell>
        </row>
        <row r="13773">
          <cell r="J13773" t="str">
            <v>9789866856389</v>
          </cell>
          <cell r="K13773">
            <v>2007</v>
          </cell>
          <cell r="L13773" t="str">
            <v>947.45</v>
          </cell>
        </row>
        <row r="13774">
          <cell r="J13774" t="str">
            <v>9789866856594</v>
          </cell>
          <cell r="K13774">
            <v>2007</v>
          </cell>
          <cell r="L13774" t="str">
            <v>563.53022</v>
          </cell>
        </row>
        <row r="13775">
          <cell r="J13775" t="str">
            <v>9789866856136</v>
          </cell>
          <cell r="K13775">
            <v>2007</v>
          </cell>
          <cell r="L13775" t="str">
            <v>805.188</v>
          </cell>
        </row>
        <row r="13776">
          <cell r="J13776" t="str">
            <v>9789866856075</v>
          </cell>
          <cell r="K13776">
            <v>2007</v>
          </cell>
          <cell r="L13776" t="str">
            <v>411.35</v>
          </cell>
        </row>
        <row r="13777">
          <cell r="J13777" t="str">
            <v>9789866856099</v>
          </cell>
          <cell r="K13777">
            <v>2007</v>
          </cell>
          <cell r="L13777" t="str">
            <v>415.276</v>
          </cell>
        </row>
        <row r="13778">
          <cell r="J13778" t="str">
            <v>9789867053947</v>
          </cell>
          <cell r="K13778">
            <v>2007</v>
          </cell>
          <cell r="L13778" t="str">
            <v>307.9</v>
          </cell>
        </row>
        <row r="13779">
          <cell r="J13779" t="str">
            <v>9789866856587</v>
          </cell>
          <cell r="K13779">
            <v>2007</v>
          </cell>
          <cell r="L13779" t="str">
            <v>563.53</v>
          </cell>
        </row>
        <row r="13780">
          <cell r="J13780" t="str">
            <v>9789866856655</v>
          </cell>
          <cell r="K13780">
            <v>2007</v>
          </cell>
          <cell r="L13780" t="str">
            <v>292.22</v>
          </cell>
        </row>
        <row r="13781">
          <cell r="J13781" t="str">
            <v>9789866856631</v>
          </cell>
          <cell r="K13781">
            <v>2007</v>
          </cell>
          <cell r="L13781" t="str">
            <v>997.4</v>
          </cell>
        </row>
        <row r="13782">
          <cell r="J13782" t="str">
            <v>9789866856648</v>
          </cell>
          <cell r="K13782">
            <v>2007</v>
          </cell>
          <cell r="L13782" t="str">
            <v>997.4</v>
          </cell>
        </row>
        <row r="13783">
          <cell r="J13783" t="str">
            <v>9789866856754</v>
          </cell>
          <cell r="K13783">
            <v>2007</v>
          </cell>
          <cell r="L13783" t="str">
            <v>820.35</v>
          </cell>
        </row>
        <row r="13784">
          <cell r="J13784" t="str">
            <v>9789866856624</v>
          </cell>
          <cell r="K13784">
            <v>2007</v>
          </cell>
          <cell r="L13784" t="str">
            <v>294.1</v>
          </cell>
        </row>
        <row r="13785">
          <cell r="J13785" t="str">
            <v>9789866856778</v>
          </cell>
          <cell r="K13785">
            <v>2007</v>
          </cell>
          <cell r="L13785" t="str">
            <v>805.132</v>
          </cell>
        </row>
        <row r="13786">
          <cell r="J13786" t="str">
            <v>9789867229656</v>
          </cell>
          <cell r="K13786">
            <v>2007</v>
          </cell>
          <cell r="L13786" t="str">
            <v>857.7</v>
          </cell>
        </row>
        <row r="13787">
          <cell r="J13787" t="str">
            <v>9789866966729</v>
          </cell>
          <cell r="K13787">
            <v>2007</v>
          </cell>
          <cell r="L13787" t="str">
            <v>415.998</v>
          </cell>
        </row>
        <row r="13788">
          <cell r="J13788" t="str">
            <v>9789866843877</v>
          </cell>
          <cell r="K13788">
            <v>2007</v>
          </cell>
          <cell r="L13788" t="str">
            <v>494.2</v>
          </cell>
        </row>
        <row r="13789">
          <cell r="J13789" t="str">
            <v>9789577478351</v>
          </cell>
          <cell r="K13789">
            <v>2007</v>
          </cell>
          <cell r="L13789" t="str">
            <v>874.59</v>
          </cell>
        </row>
        <row r="13790">
          <cell r="J13790" t="str">
            <v>9789577478368</v>
          </cell>
          <cell r="K13790">
            <v>2007</v>
          </cell>
          <cell r="L13790" t="str">
            <v>873.59</v>
          </cell>
        </row>
        <row r="13791">
          <cell r="J13791" t="str">
            <v>9789577478375</v>
          </cell>
          <cell r="K13791">
            <v>2007</v>
          </cell>
          <cell r="L13791" t="str">
            <v>873.59</v>
          </cell>
        </row>
        <row r="13792">
          <cell r="J13792" t="str">
            <v>9789577478382</v>
          </cell>
          <cell r="K13792">
            <v>2007</v>
          </cell>
          <cell r="L13792" t="str">
            <v>874.59</v>
          </cell>
        </row>
        <row r="13793">
          <cell r="J13793" t="str">
            <v>9789578015326</v>
          </cell>
          <cell r="K13793">
            <v>2007</v>
          </cell>
          <cell r="L13793" t="str">
            <v>574.207</v>
          </cell>
        </row>
        <row r="13794">
          <cell r="J13794" t="str">
            <v>9789578015180</v>
          </cell>
          <cell r="K13794">
            <v>2007</v>
          </cell>
          <cell r="L13794" t="str">
            <v>573.09</v>
          </cell>
        </row>
        <row r="13795">
          <cell r="J13795" t="str">
            <v>9789578015289</v>
          </cell>
          <cell r="K13795">
            <v>2007</v>
          </cell>
          <cell r="L13795" t="str">
            <v>573.07</v>
          </cell>
        </row>
        <row r="13796">
          <cell r="J13796" t="str">
            <v>9789578015302</v>
          </cell>
          <cell r="K13796">
            <v>2007</v>
          </cell>
          <cell r="L13796" t="str">
            <v>573.07</v>
          </cell>
        </row>
        <row r="13797">
          <cell r="J13797" t="str">
            <v>9789578015333</v>
          </cell>
          <cell r="K13797">
            <v>2007</v>
          </cell>
          <cell r="L13797" t="str">
            <v>573.09</v>
          </cell>
        </row>
        <row r="13798">
          <cell r="J13798" t="str">
            <v>9789578015388</v>
          </cell>
          <cell r="K13798">
            <v>2007</v>
          </cell>
          <cell r="L13798" t="str">
            <v>573.07</v>
          </cell>
        </row>
        <row r="13799">
          <cell r="J13799" t="str">
            <v>9789578015425</v>
          </cell>
          <cell r="K13799">
            <v>2007</v>
          </cell>
          <cell r="L13799" t="str">
            <v>537.07</v>
          </cell>
        </row>
        <row r="13800">
          <cell r="J13800" t="str">
            <v>9789578015432</v>
          </cell>
          <cell r="K13800">
            <v>2007</v>
          </cell>
          <cell r="L13800" t="str">
            <v>537.07</v>
          </cell>
        </row>
        <row r="13801">
          <cell r="J13801" t="str">
            <v>9789578015531</v>
          </cell>
          <cell r="K13801">
            <v>2007</v>
          </cell>
          <cell r="L13801" t="str">
            <v>573.07</v>
          </cell>
        </row>
        <row r="13802">
          <cell r="J13802" t="str">
            <v>9789578015548</v>
          </cell>
          <cell r="K13802">
            <v>2007</v>
          </cell>
          <cell r="L13802" t="str">
            <v>573.07</v>
          </cell>
        </row>
        <row r="13803">
          <cell r="J13803" t="str">
            <v>9789578015555</v>
          </cell>
          <cell r="K13803">
            <v>2007</v>
          </cell>
          <cell r="L13803" t="str">
            <v>573.07</v>
          </cell>
        </row>
        <row r="13804">
          <cell r="J13804" t="str">
            <v>9789578015647</v>
          </cell>
          <cell r="K13804">
            <v>2007</v>
          </cell>
          <cell r="L13804" t="str">
            <v>573.07</v>
          </cell>
        </row>
        <row r="13805">
          <cell r="J13805" t="str">
            <v>9789578015470</v>
          </cell>
          <cell r="K13805">
            <v>2007</v>
          </cell>
          <cell r="L13805" t="str">
            <v>573.07</v>
          </cell>
        </row>
        <row r="13806">
          <cell r="J13806" t="str">
            <v>9789578015586</v>
          </cell>
          <cell r="K13806">
            <v>2007</v>
          </cell>
          <cell r="L13806" t="str">
            <v>573.07</v>
          </cell>
        </row>
        <row r="13807">
          <cell r="J13807" t="str">
            <v>9789578015494</v>
          </cell>
          <cell r="K13807">
            <v>2007</v>
          </cell>
          <cell r="L13807" t="str">
            <v>552.337</v>
          </cell>
        </row>
        <row r="13808">
          <cell r="J13808" t="str">
            <v>9789578015616</v>
          </cell>
          <cell r="K13808">
            <v>2007</v>
          </cell>
          <cell r="L13808" t="str">
            <v>078</v>
          </cell>
        </row>
        <row r="13809">
          <cell r="J13809" t="str">
            <v>9789578015630</v>
          </cell>
          <cell r="K13809">
            <v>2007</v>
          </cell>
          <cell r="L13809" t="str">
            <v>733.29</v>
          </cell>
        </row>
        <row r="13810">
          <cell r="J13810" t="str">
            <v>9789578015654</v>
          </cell>
          <cell r="K13810">
            <v>2007</v>
          </cell>
          <cell r="L13810" t="str">
            <v>595.9</v>
          </cell>
        </row>
        <row r="13811">
          <cell r="J13811" t="str">
            <v>9789578015661</v>
          </cell>
          <cell r="K13811">
            <v>2007</v>
          </cell>
          <cell r="L13811" t="str">
            <v>078</v>
          </cell>
        </row>
        <row r="13812">
          <cell r="J13812" t="str">
            <v>9789578015685</v>
          </cell>
          <cell r="K13812">
            <v>2007</v>
          </cell>
          <cell r="L13812" t="str">
            <v>579.2707</v>
          </cell>
        </row>
        <row r="13813">
          <cell r="J13813" t="str">
            <v>9789578015692</v>
          </cell>
          <cell r="K13813">
            <v>2007</v>
          </cell>
          <cell r="L13813" t="str">
            <v>573.07</v>
          </cell>
        </row>
        <row r="13814">
          <cell r="J13814" t="str">
            <v>9578015135</v>
          </cell>
          <cell r="K13814">
            <v>2007</v>
          </cell>
          <cell r="L13814" t="str">
            <v>535.72</v>
          </cell>
        </row>
        <row r="13815">
          <cell r="J13815" t="str">
            <v>9789578015203</v>
          </cell>
          <cell r="K13815">
            <v>2007</v>
          </cell>
          <cell r="L13815" t="str">
            <v>574.107</v>
          </cell>
        </row>
        <row r="13816">
          <cell r="J13816" t="str">
            <v>9789578015296</v>
          </cell>
          <cell r="K13816">
            <v>2007</v>
          </cell>
          <cell r="L13816" t="str">
            <v>574.1</v>
          </cell>
        </row>
        <row r="13817">
          <cell r="J13817" t="str">
            <v>9789578015340</v>
          </cell>
          <cell r="K13817">
            <v>2007</v>
          </cell>
          <cell r="L13817" t="str">
            <v>574.1</v>
          </cell>
        </row>
        <row r="13818">
          <cell r="J13818" t="str">
            <v>9789578015418</v>
          </cell>
          <cell r="K13818">
            <v>2007</v>
          </cell>
          <cell r="L13818" t="str">
            <v>574.1</v>
          </cell>
        </row>
        <row r="13819">
          <cell r="J13819" t="str">
            <v>9789578015401</v>
          </cell>
          <cell r="K13819">
            <v>2007</v>
          </cell>
          <cell r="L13819" t="str">
            <v>535.72</v>
          </cell>
        </row>
        <row r="13820">
          <cell r="J13820" t="str">
            <v>9789578015678</v>
          </cell>
          <cell r="K13820">
            <v>2007</v>
          </cell>
          <cell r="L13820" t="str">
            <v>630</v>
          </cell>
        </row>
        <row r="13821">
          <cell r="J13821" t="str">
            <v>9789578015449</v>
          </cell>
          <cell r="K13821">
            <v>2007</v>
          </cell>
          <cell r="L13821" t="str">
            <v>803.33</v>
          </cell>
        </row>
        <row r="13822">
          <cell r="J13822" t="str">
            <v>9789578015463</v>
          </cell>
          <cell r="K13822">
            <v>2007</v>
          </cell>
          <cell r="L13822" t="str">
            <v>803.33</v>
          </cell>
        </row>
        <row r="13823">
          <cell r="J13823" t="str">
            <v>9789578015142</v>
          </cell>
          <cell r="K13823">
            <v>2007</v>
          </cell>
          <cell r="L13823" t="str">
            <v>782.886</v>
          </cell>
        </row>
        <row r="13824">
          <cell r="J13824" t="str">
            <v>9789578015364</v>
          </cell>
          <cell r="K13824">
            <v>2007</v>
          </cell>
          <cell r="L13824" t="str">
            <v>673.2</v>
          </cell>
        </row>
        <row r="13825">
          <cell r="J13825" t="str">
            <v>9789578015357</v>
          </cell>
          <cell r="K13825">
            <v>2007</v>
          </cell>
          <cell r="L13825" t="str">
            <v>589.87</v>
          </cell>
        </row>
        <row r="13826">
          <cell r="J13826" t="str">
            <v>9789578015395</v>
          </cell>
          <cell r="K13826">
            <v>2007</v>
          </cell>
          <cell r="L13826" t="str">
            <v>782.886</v>
          </cell>
        </row>
        <row r="13827">
          <cell r="J13827" t="str">
            <v>9789578015524</v>
          </cell>
          <cell r="K13827">
            <v>2007</v>
          </cell>
          <cell r="L13827" t="str">
            <v>783.3886</v>
          </cell>
        </row>
        <row r="13828">
          <cell r="J13828" t="str">
            <v>9789578015593</v>
          </cell>
          <cell r="K13828">
            <v>2007</v>
          </cell>
          <cell r="L13828" t="str">
            <v>573.07</v>
          </cell>
        </row>
        <row r="13829">
          <cell r="J13829" t="str">
            <v>9789578015272</v>
          </cell>
          <cell r="K13829">
            <v>2007</v>
          </cell>
          <cell r="L13829" t="str">
            <v>575.232</v>
          </cell>
        </row>
        <row r="13830">
          <cell r="J13830" t="str">
            <v>9789578015609</v>
          </cell>
          <cell r="K13830">
            <v>2007</v>
          </cell>
          <cell r="L13830" t="str">
            <v>573.3</v>
          </cell>
        </row>
        <row r="13831">
          <cell r="J13831" t="str">
            <v>9789578015500</v>
          </cell>
          <cell r="K13831">
            <v>2007</v>
          </cell>
          <cell r="L13831" t="str">
            <v>541.28</v>
          </cell>
        </row>
        <row r="13832">
          <cell r="J13832" t="str">
            <v>9789578015241</v>
          </cell>
          <cell r="K13832">
            <v>2007</v>
          </cell>
          <cell r="L13832" t="str">
            <v>673.228</v>
          </cell>
        </row>
        <row r="13833">
          <cell r="J13833" t="str">
            <v>9789578015210</v>
          </cell>
          <cell r="K13833">
            <v>2007</v>
          </cell>
          <cell r="L13833" t="str">
            <v>850.32514</v>
          </cell>
        </row>
        <row r="13834">
          <cell r="J13834" t="str">
            <v>9789578015227</v>
          </cell>
          <cell r="K13834">
            <v>2007</v>
          </cell>
          <cell r="L13834" t="str">
            <v>375.232</v>
          </cell>
        </row>
        <row r="13835">
          <cell r="J13835" t="str">
            <v>9789578015234</v>
          </cell>
          <cell r="K13835">
            <v>2007</v>
          </cell>
          <cell r="L13835" t="str">
            <v>375.232</v>
          </cell>
        </row>
        <row r="13836">
          <cell r="J13836" t="str">
            <v>9789578015456</v>
          </cell>
          <cell r="K13836">
            <v>2007</v>
          </cell>
          <cell r="L13836" t="str">
            <v>375.33</v>
          </cell>
        </row>
        <row r="13837">
          <cell r="J13837" t="str">
            <v>9789578015265</v>
          </cell>
          <cell r="K13837">
            <v>2007</v>
          </cell>
          <cell r="L13837" t="str">
            <v>249.953</v>
          </cell>
        </row>
        <row r="13838">
          <cell r="J13838" t="str">
            <v>9789578015173</v>
          </cell>
          <cell r="K13838">
            <v>2007</v>
          </cell>
          <cell r="L13838" t="str">
            <v>855</v>
          </cell>
        </row>
        <row r="13839">
          <cell r="J13839" t="str">
            <v>9789578015487</v>
          </cell>
          <cell r="K13839">
            <v>2007</v>
          </cell>
          <cell r="L13839" t="str">
            <v>011.69</v>
          </cell>
        </row>
        <row r="13840">
          <cell r="J13840" t="str">
            <v>9789578015197</v>
          </cell>
          <cell r="K13840">
            <v>2007</v>
          </cell>
          <cell r="L13840" t="str">
            <v>986.409232</v>
          </cell>
        </row>
        <row r="13841">
          <cell r="J13841" t="str">
            <v>9789578015319</v>
          </cell>
          <cell r="K13841">
            <v>2007</v>
          </cell>
          <cell r="L13841" t="str">
            <v>850.32572</v>
          </cell>
        </row>
        <row r="13842">
          <cell r="J13842" t="str">
            <v>9789578466968</v>
          </cell>
          <cell r="K13842">
            <v>2007</v>
          </cell>
          <cell r="L13842" t="str">
            <v>573.07</v>
          </cell>
        </row>
        <row r="13843">
          <cell r="J13843" t="str">
            <v>9789578466920</v>
          </cell>
          <cell r="K13843">
            <v>2007</v>
          </cell>
          <cell r="L13843" t="str">
            <v>177</v>
          </cell>
        </row>
        <row r="13844">
          <cell r="J13844" t="str">
            <v>9789578466937</v>
          </cell>
          <cell r="K13844">
            <v>2007</v>
          </cell>
          <cell r="L13844" t="str">
            <v>528.21</v>
          </cell>
        </row>
        <row r="13845">
          <cell r="J13845" t="str">
            <v>9789578466944</v>
          </cell>
          <cell r="K13845">
            <v>2007</v>
          </cell>
          <cell r="L13845" t="str">
            <v>528.21</v>
          </cell>
        </row>
        <row r="13846">
          <cell r="J13846" t="str">
            <v>9789578466951</v>
          </cell>
          <cell r="K13846">
            <v>2007</v>
          </cell>
          <cell r="L13846" t="str">
            <v>528.21</v>
          </cell>
        </row>
        <row r="13847">
          <cell r="J13847" t="str">
            <v>9789867293657</v>
          </cell>
          <cell r="K13847">
            <v>2007</v>
          </cell>
          <cell r="L13847" t="str">
            <v>078</v>
          </cell>
        </row>
        <row r="13848">
          <cell r="J13848" t="str">
            <v>9789867293633</v>
          </cell>
          <cell r="K13848">
            <v>2007</v>
          </cell>
          <cell r="L13848" t="str">
            <v>177.2</v>
          </cell>
        </row>
        <row r="13849">
          <cell r="J13849" t="str">
            <v>9789861440477</v>
          </cell>
          <cell r="K13849">
            <v>2007</v>
          </cell>
          <cell r="L13849" t="str">
            <v>494.386</v>
          </cell>
        </row>
        <row r="13850">
          <cell r="J13850" t="str">
            <v>9789861951553</v>
          </cell>
          <cell r="K13850">
            <v>2007</v>
          </cell>
          <cell r="L13850" t="str">
            <v>495.022</v>
          </cell>
        </row>
        <row r="13851">
          <cell r="J13851" t="str">
            <v>9789861950617</v>
          </cell>
          <cell r="K13851">
            <v>2007</v>
          </cell>
          <cell r="L13851" t="str">
            <v>495.022</v>
          </cell>
        </row>
        <row r="13852">
          <cell r="J13852" t="str">
            <v>9789861950907</v>
          </cell>
          <cell r="K13852">
            <v>2007</v>
          </cell>
          <cell r="L13852" t="str">
            <v>495.022</v>
          </cell>
        </row>
        <row r="13853">
          <cell r="J13853" t="str">
            <v>9789861950600</v>
          </cell>
          <cell r="K13853">
            <v>2007</v>
          </cell>
          <cell r="L13853" t="str">
            <v>495.022</v>
          </cell>
        </row>
        <row r="13854">
          <cell r="J13854" t="str">
            <v>9789992067963</v>
          </cell>
          <cell r="K13854">
            <v>2007</v>
          </cell>
          <cell r="L13854" t="str">
            <v>561.026</v>
          </cell>
        </row>
        <row r="13855">
          <cell r="J13855" t="str">
            <v>9789861950778</v>
          </cell>
          <cell r="K13855">
            <v>2007</v>
          </cell>
          <cell r="L13855" t="str">
            <v>999.2</v>
          </cell>
        </row>
        <row r="13856">
          <cell r="J13856" t="str">
            <v>9789861951119</v>
          </cell>
          <cell r="K13856">
            <v>2007</v>
          </cell>
          <cell r="L13856" t="str">
            <v>805.189</v>
          </cell>
        </row>
        <row r="13857">
          <cell r="J13857" t="str">
            <v>9789861951294</v>
          </cell>
          <cell r="K13857">
            <v>2007</v>
          </cell>
          <cell r="L13857" t="str">
            <v>805.1</v>
          </cell>
        </row>
        <row r="13858">
          <cell r="J13858" t="str">
            <v>9789861951096</v>
          </cell>
          <cell r="K13858">
            <v>2007</v>
          </cell>
          <cell r="L13858" t="str">
            <v>992.022</v>
          </cell>
        </row>
        <row r="13859">
          <cell r="J13859" t="str">
            <v>9789861950822</v>
          </cell>
          <cell r="K13859">
            <v>2007</v>
          </cell>
          <cell r="L13859" t="str">
            <v>992</v>
          </cell>
        </row>
        <row r="13860">
          <cell r="J13860" t="str">
            <v>9789861951027</v>
          </cell>
          <cell r="K13860">
            <v>2007</v>
          </cell>
          <cell r="L13860" t="str">
            <v>992.5022</v>
          </cell>
        </row>
        <row r="13861">
          <cell r="J13861" t="str">
            <v>9789861951249</v>
          </cell>
          <cell r="K13861">
            <v>2007</v>
          </cell>
          <cell r="L13861" t="str">
            <v>992.5022</v>
          </cell>
        </row>
        <row r="13862">
          <cell r="J13862" t="str">
            <v>9789861950891</v>
          </cell>
          <cell r="K13862">
            <v>2007</v>
          </cell>
          <cell r="L13862" t="str">
            <v>992.5022</v>
          </cell>
        </row>
        <row r="13863">
          <cell r="J13863" t="str">
            <v>9789992091777</v>
          </cell>
          <cell r="K13863">
            <v>2007</v>
          </cell>
          <cell r="L13863" t="str">
            <v>992.5022</v>
          </cell>
        </row>
        <row r="13864">
          <cell r="J13864" t="str">
            <v>9789861950662</v>
          </cell>
          <cell r="K13864">
            <v>2007</v>
          </cell>
          <cell r="L13864" t="str">
            <v>805.189</v>
          </cell>
        </row>
        <row r="13865">
          <cell r="J13865" t="str">
            <v>9789861952406</v>
          </cell>
          <cell r="K13865">
            <v>2007</v>
          </cell>
          <cell r="L13865" t="str">
            <v>802.82</v>
          </cell>
        </row>
        <row r="13866">
          <cell r="J13866" t="str">
            <v>9789861951546</v>
          </cell>
          <cell r="K13866">
            <v>2007</v>
          </cell>
          <cell r="L13866" t="str">
            <v>593.57022</v>
          </cell>
        </row>
        <row r="13867">
          <cell r="J13867" t="str">
            <v>9789992141779</v>
          </cell>
          <cell r="K13867">
            <v>2007</v>
          </cell>
          <cell r="L13867" t="str">
            <v>179.2</v>
          </cell>
        </row>
        <row r="13868">
          <cell r="J13868" t="str">
            <v>9789861951768</v>
          </cell>
          <cell r="K13868">
            <v>2007</v>
          </cell>
          <cell r="L13868" t="str">
            <v>580</v>
          </cell>
        </row>
        <row r="13869">
          <cell r="J13869" t="str">
            <v>9789861952024</v>
          </cell>
          <cell r="K13869">
            <v>2007</v>
          </cell>
          <cell r="L13869" t="str">
            <v>802.7</v>
          </cell>
        </row>
        <row r="13870">
          <cell r="J13870" t="str">
            <v>9789861951836</v>
          </cell>
          <cell r="K13870">
            <v>2007</v>
          </cell>
          <cell r="L13870" t="str">
            <v>354.77</v>
          </cell>
        </row>
        <row r="13871">
          <cell r="J13871" t="str">
            <v>9789861952277</v>
          </cell>
          <cell r="K13871">
            <v>2007</v>
          </cell>
          <cell r="L13871" t="str">
            <v>575</v>
          </cell>
        </row>
        <row r="13872">
          <cell r="J13872" t="str">
            <v>9789861951928</v>
          </cell>
          <cell r="K13872">
            <v>2007</v>
          </cell>
          <cell r="L13872" t="str">
            <v>584.4</v>
          </cell>
        </row>
        <row r="13873">
          <cell r="J13873" t="str">
            <v>9789861952291</v>
          </cell>
          <cell r="K13873">
            <v>2007</v>
          </cell>
          <cell r="L13873" t="str">
            <v>526</v>
          </cell>
        </row>
        <row r="13874">
          <cell r="J13874" t="str">
            <v>9789861951867</v>
          </cell>
          <cell r="K13874">
            <v>2007</v>
          </cell>
          <cell r="L13874" t="str">
            <v>521</v>
          </cell>
        </row>
        <row r="13875">
          <cell r="J13875" t="str">
            <v>9789861951973</v>
          </cell>
          <cell r="K13875">
            <v>2007</v>
          </cell>
          <cell r="L13875" t="str">
            <v>520.11</v>
          </cell>
        </row>
        <row r="13876">
          <cell r="J13876" t="str">
            <v>9789861951966</v>
          </cell>
          <cell r="K13876">
            <v>2007</v>
          </cell>
          <cell r="L13876" t="str">
            <v>521.3</v>
          </cell>
        </row>
        <row r="13877">
          <cell r="J13877" t="str">
            <v>9789861952437</v>
          </cell>
          <cell r="K13877">
            <v>2007</v>
          </cell>
          <cell r="L13877" t="str">
            <v>495</v>
          </cell>
        </row>
        <row r="13878">
          <cell r="J13878" t="str">
            <v>9789861951782</v>
          </cell>
          <cell r="K13878">
            <v>2007</v>
          </cell>
          <cell r="L13878" t="str">
            <v>354.77</v>
          </cell>
        </row>
        <row r="13879">
          <cell r="J13879" t="str">
            <v>9789861950365</v>
          </cell>
          <cell r="K13879">
            <v>2007</v>
          </cell>
          <cell r="L13879" t="str">
            <v>575.19</v>
          </cell>
        </row>
        <row r="13880">
          <cell r="J13880" t="str">
            <v>9789861950143</v>
          </cell>
          <cell r="K13880">
            <v>2007</v>
          </cell>
          <cell r="L13880" t="str">
            <v>567.023</v>
          </cell>
        </row>
        <row r="13881">
          <cell r="J13881" t="str">
            <v>9789861950242</v>
          </cell>
          <cell r="K13881">
            <v>2007</v>
          </cell>
          <cell r="L13881" t="str">
            <v>580</v>
          </cell>
        </row>
        <row r="13882">
          <cell r="J13882" t="str">
            <v>9789861951423</v>
          </cell>
          <cell r="K13882">
            <v>2007</v>
          </cell>
          <cell r="L13882" t="str">
            <v>520.22</v>
          </cell>
        </row>
        <row r="13883">
          <cell r="J13883" t="str">
            <v>9789861951430</v>
          </cell>
          <cell r="K13883">
            <v>2007</v>
          </cell>
          <cell r="L13883" t="str">
            <v>526.233</v>
          </cell>
        </row>
        <row r="13884">
          <cell r="J13884" t="str">
            <v>9789861950402</v>
          </cell>
          <cell r="K13884">
            <v>2007</v>
          </cell>
          <cell r="L13884" t="str">
            <v>567.022</v>
          </cell>
        </row>
        <row r="13885">
          <cell r="J13885" t="str">
            <v>9789861953175</v>
          </cell>
          <cell r="K13885">
            <v>2007</v>
          </cell>
          <cell r="L13885" t="str">
            <v>802.7</v>
          </cell>
        </row>
        <row r="13886">
          <cell r="J13886" t="str">
            <v>9789861952673</v>
          </cell>
          <cell r="K13886">
            <v>2007</v>
          </cell>
          <cell r="L13886" t="str">
            <v>528.3</v>
          </cell>
        </row>
        <row r="13887">
          <cell r="J13887" t="str">
            <v>9789861329802</v>
          </cell>
          <cell r="K13887">
            <v>2007</v>
          </cell>
          <cell r="L13887" t="str">
            <v>802.7</v>
          </cell>
        </row>
        <row r="13888">
          <cell r="J13888" t="str">
            <v>9789861329635</v>
          </cell>
          <cell r="K13888">
            <v>2007</v>
          </cell>
          <cell r="L13888" t="str">
            <v>575.81</v>
          </cell>
        </row>
        <row r="13889">
          <cell r="J13889" t="str">
            <v>9789861952512</v>
          </cell>
          <cell r="K13889">
            <v>2007</v>
          </cell>
          <cell r="L13889" t="str">
            <v>586.51</v>
          </cell>
        </row>
        <row r="13890">
          <cell r="J13890" t="str">
            <v>9789861329086</v>
          </cell>
          <cell r="K13890">
            <v>2007</v>
          </cell>
          <cell r="L13890" t="str">
            <v>575.8</v>
          </cell>
        </row>
        <row r="13891">
          <cell r="J13891" t="str">
            <v>9789992101568</v>
          </cell>
          <cell r="K13891">
            <v>2007</v>
          </cell>
          <cell r="L13891" t="str">
            <v>802.7</v>
          </cell>
        </row>
        <row r="13892">
          <cell r="J13892" t="str">
            <v>9789861950884</v>
          </cell>
          <cell r="K13892">
            <v>2007</v>
          </cell>
          <cell r="L13892" t="str">
            <v>802.7</v>
          </cell>
        </row>
        <row r="13893">
          <cell r="J13893" t="str">
            <v>9789861950815</v>
          </cell>
          <cell r="K13893">
            <v>2007</v>
          </cell>
          <cell r="L13893" t="str">
            <v>802.7</v>
          </cell>
        </row>
        <row r="13894">
          <cell r="J13894" t="str">
            <v>9789861950846</v>
          </cell>
          <cell r="K13894">
            <v>2007</v>
          </cell>
          <cell r="L13894" t="str">
            <v>581.2</v>
          </cell>
        </row>
        <row r="13895">
          <cell r="J13895" t="str">
            <v>9789992124567</v>
          </cell>
          <cell r="K13895">
            <v>2007</v>
          </cell>
          <cell r="L13895" t="str">
            <v>581.2</v>
          </cell>
        </row>
        <row r="13896">
          <cell r="J13896" t="str">
            <v>9789861950723</v>
          </cell>
          <cell r="K13896">
            <v>2007</v>
          </cell>
          <cell r="L13896" t="str">
            <v>802</v>
          </cell>
        </row>
        <row r="13897">
          <cell r="J13897" t="str">
            <v>9789861951539</v>
          </cell>
          <cell r="K13897">
            <v>2007</v>
          </cell>
          <cell r="L13897" t="str">
            <v>561</v>
          </cell>
        </row>
        <row r="13898">
          <cell r="J13898" t="str">
            <v>9789861951676</v>
          </cell>
          <cell r="K13898">
            <v>2007</v>
          </cell>
          <cell r="L13898" t="str">
            <v>494.7</v>
          </cell>
        </row>
        <row r="13899">
          <cell r="J13899" t="str">
            <v>9789861951447</v>
          </cell>
          <cell r="K13899">
            <v>2007</v>
          </cell>
          <cell r="L13899" t="str">
            <v>431.6022</v>
          </cell>
        </row>
        <row r="13900">
          <cell r="J13900" t="str">
            <v>9789861951171</v>
          </cell>
          <cell r="K13900">
            <v>2007</v>
          </cell>
          <cell r="L13900" t="str">
            <v>802.7</v>
          </cell>
        </row>
        <row r="13901">
          <cell r="J13901" t="str">
            <v>9789861329611</v>
          </cell>
          <cell r="K13901">
            <v>2007</v>
          </cell>
          <cell r="L13901" t="str">
            <v>802.8</v>
          </cell>
        </row>
        <row r="13902">
          <cell r="J13902" t="str">
            <v>9789992073476</v>
          </cell>
          <cell r="K13902">
            <v>2007</v>
          </cell>
          <cell r="L13902" t="str">
            <v>562</v>
          </cell>
        </row>
        <row r="13903">
          <cell r="J13903" t="str">
            <v>9789861952284</v>
          </cell>
          <cell r="K13903">
            <v>2007</v>
          </cell>
          <cell r="L13903" t="str">
            <v>312.022</v>
          </cell>
        </row>
        <row r="13904">
          <cell r="J13904" t="str">
            <v>9789861952208</v>
          </cell>
          <cell r="K13904">
            <v>2007</v>
          </cell>
          <cell r="L13904" t="str">
            <v>805.1</v>
          </cell>
        </row>
        <row r="13905">
          <cell r="J13905" t="str">
            <v>9789861950198</v>
          </cell>
          <cell r="K13905">
            <v>2007</v>
          </cell>
          <cell r="L13905" t="str">
            <v>567.01</v>
          </cell>
        </row>
        <row r="13906">
          <cell r="J13906" t="str">
            <v>9789861629833</v>
          </cell>
          <cell r="K13906">
            <v>2007</v>
          </cell>
          <cell r="L13906" t="str">
            <v>802.7</v>
          </cell>
        </row>
        <row r="13907">
          <cell r="J13907" t="str">
            <v>9789861329147</v>
          </cell>
          <cell r="K13907">
            <v>2007</v>
          </cell>
          <cell r="L13907" t="str">
            <v>567.01</v>
          </cell>
        </row>
        <row r="13908">
          <cell r="J13908" t="str">
            <v>9789861952871</v>
          </cell>
          <cell r="K13908">
            <v>2007</v>
          </cell>
          <cell r="L13908" t="str">
            <v>448.6</v>
          </cell>
        </row>
        <row r="13909">
          <cell r="J13909" t="str">
            <v>9789861952819</v>
          </cell>
          <cell r="K13909">
            <v>2007</v>
          </cell>
          <cell r="L13909" t="str">
            <v>448.62</v>
          </cell>
        </row>
        <row r="13910">
          <cell r="J13910" t="str">
            <v>9789861952826</v>
          </cell>
          <cell r="K13910">
            <v>2007</v>
          </cell>
          <cell r="L13910" t="str">
            <v>586.51</v>
          </cell>
        </row>
        <row r="13911">
          <cell r="J13911" t="str">
            <v>9789861952888</v>
          </cell>
          <cell r="K13911">
            <v>2007</v>
          </cell>
          <cell r="L13911" t="str">
            <v>802.7</v>
          </cell>
        </row>
        <row r="13912">
          <cell r="J13912" t="str">
            <v>9789861951140</v>
          </cell>
          <cell r="K13912">
            <v>2007</v>
          </cell>
          <cell r="L13912" t="str">
            <v>802.8</v>
          </cell>
        </row>
        <row r="13913">
          <cell r="J13913" t="str">
            <v>9789861950068</v>
          </cell>
          <cell r="K13913">
            <v>2007</v>
          </cell>
          <cell r="L13913" t="str">
            <v>802.8</v>
          </cell>
        </row>
        <row r="13914">
          <cell r="J13914" t="str">
            <v>9789861329758</v>
          </cell>
          <cell r="K13914">
            <v>2007</v>
          </cell>
          <cell r="L13914" t="str">
            <v>805.1</v>
          </cell>
        </row>
        <row r="13915">
          <cell r="J13915" t="str">
            <v>9789861950174</v>
          </cell>
          <cell r="K13915">
            <v>2007</v>
          </cell>
          <cell r="L13915" t="str">
            <v>494</v>
          </cell>
        </row>
        <row r="13916">
          <cell r="J13916" t="str">
            <v>9789861951720</v>
          </cell>
          <cell r="K13916">
            <v>2007</v>
          </cell>
          <cell r="L13916" t="str">
            <v>557.6</v>
          </cell>
        </row>
        <row r="13917">
          <cell r="J13917" t="str">
            <v>9789861329628</v>
          </cell>
          <cell r="K13917">
            <v>2007</v>
          </cell>
          <cell r="L13917" t="str">
            <v>330</v>
          </cell>
        </row>
        <row r="13918">
          <cell r="J13918" t="str">
            <v>9789861950181</v>
          </cell>
          <cell r="K13918">
            <v>2007</v>
          </cell>
          <cell r="L13918" t="str">
            <v>312.9022</v>
          </cell>
        </row>
        <row r="13919">
          <cell r="J13919" t="str">
            <v>9789861951669</v>
          </cell>
          <cell r="K13919">
            <v>2007</v>
          </cell>
          <cell r="L13919" t="str">
            <v>490.22</v>
          </cell>
        </row>
        <row r="13920">
          <cell r="J13920" t="str">
            <v>9789861951690</v>
          </cell>
          <cell r="K13920">
            <v>2007</v>
          </cell>
          <cell r="L13920" t="str">
            <v>495</v>
          </cell>
        </row>
        <row r="13921">
          <cell r="J13921" t="str">
            <v>9789861951270</v>
          </cell>
          <cell r="K13921">
            <v>2007</v>
          </cell>
          <cell r="L13921" t="str">
            <v>440.11</v>
          </cell>
        </row>
        <row r="13922">
          <cell r="J13922" t="str">
            <v>9789861952970</v>
          </cell>
          <cell r="K13922">
            <v>2007</v>
          </cell>
          <cell r="L13922" t="str">
            <v>805.189</v>
          </cell>
        </row>
        <row r="13923">
          <cell r="J13923" t="str">
            <v>9789861953113</v>
          </cell>
          <cell r="K13923">
            <v>2007</v>
          </cell>
          <cell r="L13923" t="str">
            <v>802.7</v>
          </cell>
        </row>
        <row r="13924">
          <cell r="J13924" t="str">
            <v>9789861952628</v>
          </cell>
          <cell r="K13924">
            <v>2007</v>
          </cell>
          <cell r="L13924" t="str">
            <v>575.8</v>
          </cell>
        </row>
        <row r="13925">
          <cell r="J13925" t="str">
            <v>9789861953519</v>
          </cell>
          <cell r="K13925">
            <v>2007</v>
          </cell>
          <cell r="L13925" t="str">
            <v>805.189</v>
          </cell>
        </row>
        <row r="13926">
          <cell r="J13926" t="str">
            <v>9789861953441</v>
          </cell>
          <cell r="K13926">
            <v>2007</v>
          </cell>
          <cell r="L13926" t="str">
            <v>802.7022</v>
          </cell>
        </row>
        <row r="13927">
          <cell r="J13927" t="str">
            <v>9789861953373</v>
          </cell>
          <cell r="K13927">
            <v>2007</v>
          </cell>
          <cell r="L13927" t="str">
            <v>585.022</v>
          </cell>
        </row>
        <row r="13928">
          <cell r="J13928" t="str">
            <v>9789861951188</v>
          </cell>
          <cell r="K13928">
            <v>2007</v>
          </cell>
          <cell r="L13928" t="str">
            <v>524.4</v>
          </cell>
        </row>
        <row r="13929">
          <cell r="J13929" t="str">
            <v>9789861952369</v>
          </cell>
          <cell r="K13929">
            <v>2007</v>
          </cell>
          <cell r="L13929" t="str">
            <v>524.4</v>
          </cell>
        </row>
        <row r="13930">
          <cell r="J13930" t="str">
            <v>9789861951584</v>
          </cell>
          <cell r="K13930">
            <v>2007</v>
          </cell>
          <cell r="L13930" t="str">
            <v>524.4</v>
          </cell>
        </row>
        <row r="13931">
          <cell r="J13931" t="str">
            <v>9789861951041</v>
          </cell>
          <cell r="K13931">
            <v>2007</v>
          </cell>
          <cell r="L13931" t="str">
            <v>524.4</v>
          </cell>
        </row>
        <row r="13932">
          <cell r="J13932" t="str">
            <v>9789861950938</v>
          </cell>
          <cell r="K13932">
            <v>2007</v>
          </cell>
          <cell r="L13932" t="str">
            <v>524.4</v>
          </cell>
        </row>
        <row r="13933">
          <cell r="J13933" t="str">
            <v>9789861951263</v>
          </cell>
          <cell r="K13933">
            <v>2007</v>
          </cell>
          <cell r="L13933" t="str">
            <v>524.4</v>
          </cell>
        </row>
        <row r="13934">
          <cell r="J13934" t="str">
            <v>9789861951324</v>
          </cell>
          <cell r="K13934">
            <v>2007</v>
          </cell>
          <cell r="L13934" t="str">
            <v>524.4</v>
          </cell>
        </row>
        <row r="13935">
          <cell r="J13935" t="str">
            <v>9789861951331</v>
          </cell>
          <cell r="K13935">
            <v>2007</v>
          </cell>
          <cell r="L13935" t="str">
            <v>524.4</v>
          </cell>
        </row>
        <row r="13936">
          <cell r="J13936" t="str">
            <v>9789861951348</v>
          </cell>
          <cell r="K13936">
            <v>2007</v>
          </cell>
          <cell r="L13936" t="str">
            <v>524.4</v>
          </cell>
        </row>
        <row r="13937">
          <cell r="J13937" t="str">
            <v>9789861950020</v>
          </cell>
          <cell r="K13937">
            <v>2007</v>
          </cell>
          <cell r="L13937" t="str">
            <v>524.4</v>
          </cell>
        </row>
        <row r="13938">
          <cell r="J13938" t="str">
            <v>9789861950037</v>
          </cell>
          <cell r="K13938">
            <v>2007</v>
          </cell>
          <cell r="L13938" t="str">
            <v>524.4</v>
          </cell>
        </row>
        <row r="13939">
          <cell r="J13939" t="str">
            <v>9789861329918</v>
          </cell>
          <cell r="K13939">
            <v>2007</v>
          </cell>
          <cell r="L13939" t="str">
            <v>524.4</v>
          </cell>
        </row>
        <row r="13940">
          <cell r="J13940" t="str">
            <v>9789861329901</v>
          </cell>
          <cell r="K13940">
            <v>2007</v>
          </cell>
          <cell r="L13940" t="str">
            <v>524.4</v>
          </cell>
        </row>
        <row r="13941">
          <cell r="J13941" t="str">
            <v>9789861950099</v>
          </cell>
          <cell r="K13941">
            <v>2007</v>
          </cell>
          <cell r="L13941" t="str">
            <v>524.4</v>
          </cell>
        </row>
        <row r="13942">
          <cell r="J13942" t="str">
            <v>9789861950082</v>
          </cell>
          <cell r="K13942">
            <v>2007</v>
          </cell>
          <cell r="L13942" t="str">
            <v>524.4</v>
          </cell>
        </row>
        <row r="13943">
          <cell r="J13943" t="str">
            <v>9789861952222</v>
          </cell>
          <cell r="K13943">
            <v>2007</v>
          </cell>
          <cell r="L13943" t="str">
            <v>522.1</v>
          </cell>
        </row>
        <row r="13944">
          <cell r="J13944" t="str">
            <v>9789861329369</v>
          </cell>
          <cell r="K13944">
            <v>2007</v>
          </cell>
          <cell r="L13944" t="str">
            <v>521.3</v>
          </cell>
        </row>
        <row r="13945">
          <cell r="J13945" t="str">
            <v>9789861951478</v>
          </cell>
          <cell r="K13945">
            <v>2007</v>
          </cell>
          <cell r="L13945" t="str">
            <v>525.3</v>
          </cell>
        </row>
        <row r="13946">
          <cell r="J13946" t="str">
            <v>9789861951515</v>
          </cell>
          <cell r="K13946">
            <v>2007</v>
          </cell>
          <cell r="L13946" t="str">
            <v>525.3</v>
          </cell>
        </row>
        <row r="13947">
          <cell r="J13947" t="str">
            <v>9789861951355</v>
          </cell>
          <cell r="K13947">
            <v>2007</v>
          </cell>
          <cell r="L13947" t="str">
            <v>525.3</v>
          </cell>
        </row>
        <row r="13948">
          <cell r="J13948" t="str">
            <v>9789861951508</v>
          </cell>
          <cell r="K13948">
            <v>2007</v>
          </cell>
          <cell r="L13948" t="str">
            <v>525.3</v>
          </cell>
        </row>
        <row r="13949">
          <cell r="J13949" t="str">
            <v>9789861951904</v>
          </cell>
          <cell r="K13949">
            <v>2007</v>
          </cell>
          <cell r="L13949" t="str">
            <v>525.3</v>
          </cell>
        </row>
        <row r="13950">
          <cell r="J13950" t="str">
            <v>9789861951652</v>
          </cell>
          <cell r="K13950">
            <v>2007</v>
          </cell>
          <cell r="L13950" t="str">
            <v>525.3</v>
          </cell>
        </row>
        <row r="13951">
          <cell r="J13951" t="str">
            <v>9789861951683</v>
          </cell>
          <cell r="K13951">
            <v>2007</v>
          </cell>
          <cell r="L13951" t="str">
            <v>525.3</v>
          </cell>
        </row>
        <row r="13952">
          <cell r="J13952" t="str">
            <v>9789861951805</v>
          </cell>
          <cell r="K13952">
            <v>2007</v>
          </cell>
          <cell r="L13952" t="str">
            <v>525.3</v>
          </cell>
        </row>
        <row r="13953">
          <cell r="J13953" t="str">
            <v>9789861950266</v>
          </cell>
          <cell r="K13953">
            <v>2007</v>
          </cell>
          <cell r="L13953" t="str">
            <v>312.9022</v>
          </cell>
        </row>
        <row r="13954">
          <cell r="J13954" t="str">
            <v>9789861329949</v>
          </cell>
          <cell r="K13954">
            <v>2007</v>
          </cell>
          <cell r="L13954" t="str">
            <v>330.22</v>
          </cell>
        </row>
        <row r="13955">
          <cell r="J13955" t="str">
            <v>9576964741</v>
          </cell>
          <cell r="K13955">
            <v>2007</v>
          </cell>
          <cell r="L13955" t="str">
            <v>539.529</v>
          </cell>
        </row>
        <row r="13956">
          <cell r="J13956" t="str">
            <v>9789576966231</v>
          </cell>
          <cell r="K13956">
            <v>2007</v>
          </cell>
          <cell r="L13956" t="str">
            <v>310</v>
          </cell>
        </row>
        <row r="13957">
          <cell r="J13957" t="str">
            <v>9789576966347</v>
          </cell>
          <cell r="K13957">
            <v>2007</v>
          </cell>
          <cell r="L13957" t="str">
            <v>400.15</v>
          </cell>
        </row>
        <row r="13958">
          <cell r="J13958" t="str">
            <v>9789576966330</v>
          </cell>
          <cell r="K13958">
            <v>2007</v>
          </cell>
          <cell r="L13958" t="str">
            <v>445.4</v>
          </cell>
        </row>
        <row r="13959">
          <cell r="J13959" t="str">
            <v>9789574852222</v>
          </cell>
          <cell r="K13959">
            <v>2007</v>
          </cell>
          <cell r="L13959" t="str">
            <v>580.22</v>
          </cell>
        </row>
        <row r="13960">
          <cell r="J13960" t="str">
            <v>9789574852345</v>
          </cell>
          <cell r="K13960">
            <v>2007</v>
          </cell>
          <cell r="L13960" t="str">
            <v>554.1</v>
          </cell>
        </row>
        <row r="13961">
          <cell r="J13961" t="str">
            <v>9789574852321</v>
          </cell>
          <cell r="K13961">
            <v>2007</v>
          </cell>
          <cell r="L13961" t="str">
            <v>567.23</v>
          </cell>
        </row>
        <row r="13962">
          <cell r="J13962" t="str">
            <v>9789574852413</v>
          </cell>
          <cell r="K13962">
            <v>2007</v>
          </cell>
          <cell r="L13962" t="str">
            <v>554.28</v>
          </cell>
        </row>
        <row r="13963">
          <cell r="J13963" t="str">
            <v>9574851494</v>
          </cell>
          <cell r="K13963">
            <v>2007</v>
          </cell>
          <cell r="L13963" t="str">
            <v>567.073</v>
          </cell>
        </row>
        <row r="13964">
          <cell r="J13964" t="str">
            <v>9789574852369</v>
          </cell>
          <cell r="K13964">
            <v>2007</v>
          </cell>
          <cell r="L13964" t="str">
            <v>573.4023</v>
          </cell>
        </row>
        <row r="13965">
          <cell r="J13965" t="str">
            <v>9574851680</v>
          </cell>
          <cell r="K13965">
            <v>2007</v>
          </cell>
          <cell r="L13965" t="str">
            <v>441.6</v>
          </cell>
        </row>
        <row r="13966">
          <cell r="J13966" t="str">
            <v>9574851672</v>
          </cell>
          <cell r="K13966">
            <v>2007</v>
          </cell>
          <cell r="L13966" t="str">
            <v>441.51022</v>
          </cell>
        </row>
        <row r="13967">
          <cell r="J13967" t="str">
            <v>9574851664</v>
          </cell>
          <cell r="K13967">
            <v>2007</v>
          </cell>
          <cell r="L13967" t="str">
            <v>586.1</v>
          </cell>
        </row>
        <row r="13968">
          <cell r="J13968" t="str">
            <v>9574851249</v>
          </cell>
          <cell r="K13968">
            <v>2007</v>
          </cell>
          <cell r="L13968" t="str">
            <v>528.9023</v>
          </cell>
        </row>
        <row r="13969">
          <cell r="J13969" t="str">
            <v>9789574852383</v>
          </cell>
          <cell r="K13969">
            <v>2007</v>
          </cell>
          <cell r="L13969" t="str">
            <v>492.4</v>
          </cell>
        </row>
        <row r="13970">
          <cell r="J13970" t="str">
            <v>9574851826</v>
          </cell>
          <cell r="K13970">
            <v>2007</v>
          </cell>
          <cell r="L13970" t="str">
            <v>554.12</v>
          </cell>
        </row>
        <row r="13971">
          <cell r="J13971" t="str">
            <v>9789574852277</v>
          </cell>
          <cell r="K13971">
            <v>2007</v>
          </cell>
          <cell r="L13971" t="str">
            <v>586.34</v>
          </cell>
        </row>
        <row r="13972">
          <cell r="J13972" t="str">
            <v>9789574852390</v>
          </cell>
          <cell r="K13972">
            <v>2007</v>
          </cell>
          <cell r="L13972" t="str">
            <v>584.415022</v>
          </cell>
        </row>
        <row r="13973">
          <cell r="J13973" t="str">
            <v>9574851699</v>
          </cell>
          <cell r="K13973">
            <v>2007</v>
          </cell>
          <cell r="L13973" t="str">
            <v>584.122</v>
          </cell>
        </row>
        <row r="13974">
          <cell r="J13974" t="str">
            <v>9789574852376</v>
          </cell>
          <cell r="K13974">
            <v>2007</v>
          </cell>
          <cell r="L13974" t="str">
            <v>587.2</v>
          </cell>
        </row>
        <row r="13975">
          <cell r="J13975" t="str">
            <v>9574850846</v>
          </cell>
          <cell r="K13975">
            <v>2007</v>
          </cell>
          <cell r="L13975" t="str">
            <v>589.017</v>
          </cell>
        </row>
        <row r="13976">
          <cell r="J13976" t="str">
            <v>9789574852284</v>
          </cell>
          <cell r="K13976">
            <v>2007</v>
          </cell>
          <cell r="L13976" t="str">
            <v>563.51</v>
          </cell>
        </row>
        <row r="13977">
          <cell r="J13977" t="str">
            <v>9574852199</v>
          </cell>
          <cell r="K13977">
            <v>2007</v>
          </cell>
          <cell r="L13977" t="str">
            <v>557.13022</v>
          </cell>
        </row>
        <row r="13978">
          <cell r="J13978" t="str">
            <v>9574851869</v>
          </cell>
          <cell r="K13978">
            <v>2007</v>
          </cell>
          <cell r="L13978" t="str">
            <v>582.18</v>
          </cell>
        </row>
        <row r="13979">
          <cell r="J13979" t="str">
            <v>9789574852239</v>
          </cell>
          <cell r="K13979">
            <v>2007</v>
          </cell>
          <cell r="L13979" t="str">
            <v>584.88</v>
          </cell>
        </row>
        <row r="13980">
          <cell r="J13980" t="str">
            <v>9574851303</v>
          </cell>
          <cell r="K13980">
            <v>2007</v>
          </cell>
          <cell r="L13980" t="str">
            <v>563.3</v>
          </cell>
        </row>
        <row r="13981">
          <cell r="J13981" t="str">
            <v>9789574852253</v>
          </cell>
          <cell r="K13981">
            <v>2007</v>
          </cell>
          <cell r="L13981" t="str">
            <v>441.51022</v>
          </cell>
        </row>
        <row r="13982">
          <cell r="J13982" t="str">
            <v>9574851478</v>
          </cell>
          <cell r="K13982">
            <v>2007</v>
          </cell>
          <cell r="L13982" t="str">
            <v>564.72023</v>
          </cell>
        </row>
        <row r="13983">
          <cell r="J13983" t="str">
            <v>9789574852307</v>
          </cell>
          <cell r="K13983">
            <v>2007</v>
          </cell>
          <cell r="L13983" t="str">
            <v>554.89</v>
          </cell>
        </row>
        <row r="13984">
          <cell r="J13984" t="str">
            <v>9574851095</v>
          </cell>
          <cell r="K13984">
            <v>2007</v>
          </cell>
          <cell r="L13984" t="str">
            <v>489.2</v>
          </cell>
        </row>
        <row r="13985">
          <cell r="J13985" t="str">
            <v>9789574852338</v>
          </cell>
          <cell r="K13985">
            <v>2007</v>
          </cell>
          <cell r="L13985" t="str">
            <v>584.3</v>
          </cell>
        </row>
        <row r="13986">
          <cell r="J13986" t="str">
            <v>9574850994</v>
          </cell>
          <cell r="K13986">
            <v>2007</v>
          </cell>
          <cell r="L13986" t="str">
            <v>586.472</v>
          </cell>
        </row>
        <row r="13987">
          <cell r="J13987" t="str">
            <v>9789574852352</v>
          </cell>
          <cell r="K13987">
            <v>2007</v>
          </cell>
          <cell r="L13987" t="str">
            <v>587</v>
          </cell>
        </row>
        <row r="13988">
          <cell r="J13988" t="str">
            <v>9574851397</v>
          </cell>
          <cell r="K13988">
            <v>2007</v>
          </cell>
          <cell r="L13988" t="str">
            <v>586.89</v>
          </cell>
        </row>
        <row r="13989">
          <cell r="J13989" t="str">
            <v>9789574852260</v>
          </cell>
          <cell r="K13989">
            <v>2007</v>
          </cell>
          <cell r="L13989" t="str">
            <v>556.82</v>
          </cell>
        </row>
        <row r="13990">
          <cell r="J13990" t="str">
            <v>9574851818</v>
          </cell>
          <cell r="K13990">
            <v>2007</v>
          </cell>
          <cell r="L13990" t="str">
            <v>441.51</v>
          </cell>
        </row>
        <row r="13991">
          <cell r="J13991" t="str">
            <v>9574851893</v>
          </cell>
          <cell r="K13991">
            <v>2007</v>
          </cell>
          <cell r="L13991" t="str">
            <v>441.51022</v>
          </cell>
        </row>
        <row r="13992">
          <cell r="J13992" t="str">
            <v>9574852075</v>
          </cell>
          <cell r="K13992">
            <v>2007</v>
          </cell>
          <cell r="L13992" t="str">
            <v>567.218</v>
          </cell>
        </row>
        <row r="13993">
          <cell r="J13993" t="str">
            <v>9574851710</v>
          </cell>
          <cell r="K13993">
            <v>2007</v>
          </cell>
          <cell r="L13993" t="str">
            <v>412.21</v>
          </cell>
        </row>
        <row r="13994">
          <cell r="J13994" t="str">
            <v>9789574852444</v>
          </cell>
          <cell r="K13994">
            <v>2007</v>
          </cell>
          <cell r="L13994" t="str">
            <v>553.407</v>
          </cell>
        </row>
        <row r="13995">
          <cell r="J13995" t="str">
            <v>9574851885</v>
          </cell>
          <cell r="K13995">
            <v>2007</v>
          </cell>
          <cell r="L13995" t="str">
            <v>554.12</v>
          </cell>
        </row>
        <row r="13996">
          <cell r="J13996" t="str">
            <v>9574851079</v>
          </cell>
          <cell r="K13996">
            <v>2007</v>
          </cell>
          <cell r="L13996" t="str">
            <v>493.6</v>
          </cell>
        </row>
        <row r="13997">
          <cell r="J13997" t="str">
            <v>9789867375940</v>
          </cell>
          <cell r="K13997">
            <v>2007</v>
          </cell>
          <cell r="L13997" t="str">
            <v>859.9</v>
          </cell>
        </row>
        <row r="13998">
          <cell r="J13998" t="str">
            <v>9789867375957</v>
          </cell>
          <cell r="K13998">
            <v>2007</v>
          </cell>
          <cell r="L13998" t="str">
            <v>953.1</v>
          </cell>
        </row>
        <row r="13999">
          <cell r="J13999" t="str">
            <v>9789867375919</v>
          </cell>
          <cell r="K13999">
            <v>2007</v>
          </cell>
          <cell r="L13999" t="str">
            <v>859.09</v>
          </cell>
        </row>
        <row r="14000">
          <cell r="J14000" t="str">
            <v>9789861841922</v>
          </cell>
          <cell r="K14000">
            <v>2007</v>
          </cell>
          <cell r="L14000" t="str">
            <v>805.18</v>
          </cell>
        </row>
        <row r="14001">
          <cell r="J14001" t="str">
            <v>9789861842127</v>
          </cell>
          <cell r="K14001">
            <v>2007</v>
          </cell>
          <cell r="L14001" t="str">
            <v>874.57</v>
          </cell>
        </row>
        <row r="14002">
          <cell r="J14002" t="str">
            <v>9789861841977</v>
          </cell>
          <cell r="K14002">
            <v>2007</v>
          </cell>
          <cell r="L14002" t="str">
            <v>805.12</v>
          </cell>
        </row>
        <row r="14003">
          <cell r="J14003" t="str">
            <v>9789861842264</v>
          </cell>
          <cell r="K14003">
            <v>2007</v>
          </cell>
          <cell r="L14003" t="str">
            <v>805.188</v>
          </cell>
        </row>
        <row r="14004">
          <cell r="J14004" t="str">
            <v>9789861842226</v>
          </cell>
          <cell r="K14004">
            <v>2007</v>
          </cell>
          <cell r="L14004" t="str">
            <v>805.12</v>
          </cell>
        </row>
        <row r="14005">
          <cell r="J14005" t="str">
            <v>9789861841694</v>
          </cell>
          <cell r="K14005">
            <v>2007</v>
          </cell>
          <cell r="L14005" t="str">
            <v>805.165</v>
          </cell>
        </row>
        <row r="14006">
          <cell r="J14006" t="str">
            <v>9789861841731</v>
          </cell>
          <cell r="K14006">
            <v>2007</v>
          </cell>
          <cell r="L14006" t="str">
            <v>805.12</v>
          </cell>
        </row>
        <row r="14007">
          <cell r="J14007" t="str">
            <v>9789861840888</v>
          </cell>
          <cell r="K14007">
            <v>2007</v>
          </cell>
          <cell r="L14007" t="str">
            <v>805.188</v>
          </cell>
        </row>
        <row r="14008">
          <cell r="J14008" t="str">
            <v>9789861841601</v>
          </cell>
          <cell r="K14008">
            <v>2007</v>
          </cell>
          <cell r="L14008" t="str">
            <v>805.12</v>
          </cell>
        </row>
        <row r="14009">
          <cell r="J14009" t="str">
            <v>9789861841588</v>
          </cell>
          <cell r="K14009">
            <v>2007</v>
          </cell>
          <cell r="L14009" t="str">
            <v>805.12</v>
          </cell>
        </row>
        <row r="14010">
          <cell r="J14010" t="str">
            <v>9789575859121</v>
          </cell>
          <cell r="K14010">
            <v>2007</v>
          </cell>
          <cell r="L14010" t="str">
            <v>805.179</v>
          </cell>
        </row>
        <row r="14011">
          <cell r="J14011" t="str">
            <v>9789861840550</v>
          </cell>
          <cell r="K14011">
            <v>2007</v>
          </cell>
          <cell r="L14011" t="str">
            <v>805.18</v>
          </cell>
        </row>
        <row r="14012">
          <cell r="J14012" t="str">
            <v>9789861841106</v>
          </cell>
          <cell r="K14012">
            <v>2007</v>
          </cell>
          <cell r="L14012" t="str">
            <v>873.51</v>
          </cell>
        </row>
        <row r="14013">
          <cell r="J14013" t="str">
            <v>9789861840451</v>
          </cell>
          <cell r="K14013">
            <v>2007</v>
          </cell>
          <cell r="L14013" t="str">
            <v>805.18</v>
          </cell>
        </row>
        <row r="14014">
          <cell r="J14014" t="str">
            <v>9789861840758</v>
          </cell>
          <cell r="K14014">
            <v>2007</v>
          </cell>
          <cell r="L14014" t="str">
            <v>805.18</v>
          </cell>
        </row>
        <row r="14015">
          <cell r="J14015" t="str">
            <v>9789861840697</v>
          </cell>
          <cell r="K14015">
            <v>2007</v>
          </cell>
          <cell r="L14015" t="str">
            <v>805.18</v>
          </cell>
        </row>
        <row r="14016">
          <cell r="J14016" t="str">
            <v>9789861841687</v>
          </cell>
          <cell r="K14016">
            <v>2007</v>
          </cell>
          <cell r="L14016" t="str">
            <v>805.18</v>
          </cell>
        </row>
        <row r="14017">
          <cell r="J14017" t="str">
            <v>9789861841861</v>
          </cell>
          <cell r="K14017">
            <v>2007</v>
          </cell>
          <cell r="L14017" t="str">
            <v>805.18</v>
          </cell>
        </row>
        <row r="14018">
          <cell r="J14018" t="str">
            <v>9789861840536</v>
          </cell>
          <cell r="K14018">
            <v>2007</v>
          </cell>
          <cell r="L14018" t="str">
            <v>609</v>
          </cell>
        </row>
        <row r="14019">
          <cell r="J14019" t="str">
            <v>9861840435</v>
          </cell>
          <cell r="K14019">
            <v>2007</v>
          </cell>
          <cell r="L14019" t="str">
            <v>423</v>
          </cell>
        </row>
        <row r="14020">
          <cell r="J14020" t="str">
            <v>9789861840543</v>
          </cell>
          <cell r="K14020">
            <v>2007</v>
          </cell>
          <cell r="L14020" t="str">
            <v>805.18</v>
          </cell>
        </row>
        <row r="14021">
          <cell r="J14021" t="str">
            <v>9789861840963</v>
          </cell>
          <cell r="K14021">
            <v>2007</v>
          </cell>
          <cell r="L14021" t="str">
            <v>805.189</v>
          </cell>
        </row>
        <row r="14022">
          <cell r="J14022" t="str">
            <v>9789861841045</v>
          </cell>
          <cell r="K14022">
            <v>2007</v>
          </cell>
          <cell r="L14022" t="str">
            <v>803.168</v>
          </cell>
        </row>
        <row r="14023">
          <cell r="J14023" t="str">
            <v>9789861841748</v>
          </cell>
          <cell r="K14023">
            <v>2007</v>
          </cell>
          <cell r="L14023" t="str">
            <v>803.188</v>
          </cell>
        </row>
        <row r="14024">
          <cell r="J14024" t="str">
            <v>9789861840703</v>
          </cell>
          <cell r="K14024">
            <v>2007</v>
          </cell>
          <cell r="L14024" t="str">
            <v>803.169</v>
          </cell>
        </row>
        <row r="14025">
          <cell r="J14025" t="str">
            <v>9789861840819</v>
          </cell>
          <cell r="K14025">
            <v>2007</v>
          </cell>
          <cell r="L14025" t="str">
            <v>803.169</v>
          </cell>
        </row>
        <row r="14026">
          <cell r="J14026" t="str">
            <v>9789861840826</v>
          </cell>
          <cell r="K14026">
            <v>2007</v>
          </cell>
          <cell r="L14026" t="str">
            <v>803.169</v>
          </cell>
        </row>
        <row r="14027">
          <cell r="J14027" t="str">
            <v>9789861841229</v>
          </cell>
          <cell r="K14027">
            <v>2007</v>
          </cell>
          <cell r="L14027" t="str">
            <v>803.165</v>
          </cell>
        </row>
        <row r="14028">
          <cell r="J14028" t="str">
            <v>9789861841939</v>
          </cell>
          <cell r="K14028">
            <v>2007</v>
          </cell>
          <cell r="L14028" t="str">
            <v>805.188</v>
          </cell>
        </row>
        <row r="14029">
          <cell r="J14029" t="str">
            <v>9789861842189</v>
          </cell>
          <cell r="K14029">
            <v>2007</v>
          </cell>
          <cell r="L14029" t="str">
            <v>805.18</v>
          </cell>
        </row>
        <row r="14030">
          <cell r="J14030" t="str">
            <v>9789861842196</v>
          </cell>
          <cell r="K14030">
            <v>2007</v>
          </cell>
          <cell r="L14030" t="str">
            <v>805.18</v>
          </cell>
        </row>
        <row r="14031">
          <cell r="J14031" t="str">
            <v>9789861842202</v>
          </cell>
          <cell r="K14031">
            <v>2007</v>
          </cell>
          <cell r="L14031" t="str">
            <v>805.18</v>
          </cell>
        </row>
        <row r="14032">
          <cell r="J14032" t="str">
            <v>9789861841830</v>
          </cell>
          <cell r="K14032">
            <v>2007</v>
          </cell>
          <cell r="L14032" t="str">
            <v>805.18</v>
          </cell>
        </row>
        <row r="14033">
          <cell r="J14033" t="str">
            <v>9789861841199</v>
          </cell>
          <cell r="K14033">
            <v>2007</v>
          </cell>
          <cell r="L14033" t="str">
            <v>805.12</v>
          </cell>
        </row>
        <row r="14034">
          <cell r="J14034" t="str">
            <v>9789861841403</v>
          </cell>
          <cell r="K14034">
            <v>2007</v>
          </cell>
          <cell r="L14034" t="str">
            <v>805.18</v>
          </cell>
        </row>
        <row r="14035">
          <cell r="J14035" t="str">
            <v>9789861840741</v>
          </cell>
          <cell r="K14035">
            <v>2007</v>
          </cell>
          <cell r="L14035" t="str">
            <v>805.189</v>
          </cell>
        </row>
        <row r="14036">
          <cell r="J14036" t="str">
            <v>9789861841311</v>
          </cell>
          <cell r="K14036">
            <v>2007</v>
          </cell>
          <cell r="L14036" t="str">
            <v>805.188</v>
          </cell>
        </row>
        <row r="14037">
          <cell r="J14037" t="str">
            <v>9789861841182</v>
          </cell>
          <cell r="K14037">
            <v>2007</v>
          </cell>
          <cell r="L14037" t="str">
            <v>805.188</v>
          </cell>
        </row>
        <row r="14038">
          <cell r="J14038" t="str">
            <v>9789861841557</v>
          </cell>
          <cell r="K14038">
            <v>2007</v>
          </cell>
          <cell r="L14038" t="str">
            <v>805.188</v>
          </cell>
        </row>
        <row r="14039">
          <cell r="J14039" t="str">
            <v>9789861841632</v>
          </cell>
          <cell r="K14039">
            <v>2007</v>
          </cell>
          <cell r="L14039" t="str">
            <v>805.18</v>
          </cell>
        </row>
        <row r="14040">
          <cell r="J14040" t="str">
            <v>9789861842233</v>
          </cell>
          <cell r="K14040">
            <v>2007</v>
          </cell>
          <cell r="L14040" t="str">
            <v>451.79</v>
          </cell>
        </row>
        <row r="14041">
          <cell r="J14041" t="str">
            <v>9789861842240</v>
          </cell>
          <cell r="K14041">
            <v>2007</v>
          </cell>
          <cell r="L14041" t="str">
            <v>451.79</v>
          </cell>
        </row>
        <row r="14042">
          <cell r="J14042" t="str">
            <v>9789861841465</v>
          </cell>
          <cell r="K14042">
            <v>2007</v>
          </cell>
          <cell r="L14042" t="str">
            <v>803.188</v>
          </cell>
        </row>
        <row r="14043">
          <cell r="J14043" t="str">
            <v>9789861842325</v>
          </cell>
          <cell r="K14043">
            <v>2007</v>
          </cell>
          <cell r="L14043" t="str">
            <v>803.188</v>
          </cell>
        </row>
        <row r="14044">
          <cell r="J14044" t="str">
            <v>9789861842103</v>
          </cell>
          <cell r="K14044">
            <v>2007</v>
          </cell>
          <cell r="L14044" t="str">
            <v>805.188</v>
          </cell>
        </row>
        <row r="14045">
          <cell r="J14045" t="str">
            <v>9789861842097</v>
          </cell>
          <cell r="K14045">
            <v>2007</v>
          </cell>
          <cell r="L14045" t="str">
            <v>803.168</v>
          </cell>
        </row>
        <row r="14046">
          <cell r="J14046" t="str">
            <v>9789861970356</v>
          </cell>
          <cell r="K14046">
            <v>2007</v>
          </cell>
          <cell r="L14046" t="str">
            <v>782.1</v>
          </cell>
        </row>
        <row r="14047">
          <cell r="J14047" t="str">
            <v>9789861970509</v>
          </cell>
          <cell r="K14047">
            <v>2007</v>
          </cell>
          <cell r="L14047" t="str">
            <v>192.32</v>
          </cell>
        </row>
        <row r="14048">
          <cell r="J14048" t="str">
            <v>9789572977965</v>
          </cell>
          <cell r="K14048">
            <v>2007</v>
          </cell>
          <cell r="L14048" t="str">
            <v>523.2</v>
          </cell>
        </row>
        <row r="14049">
          <cell r="J14049" t="str">
            <v>9789867448231</v>
          </cell>
          <cell r="K14049">
            <v>2007</v>
          </cell>
          <cell r="L14049" t="str">
            <v>790.79</v>
          </cell>
        </row>
        <row r="14050">
          <cell r="J14050" t="str">
            <v>9867448731</v>
          </cell>
          <cell r="K14050">
            <v>2007</v>
          </cell>
          <cell r="L14050" t="str">
            <v>370</v>
          </cell>
        </row>
        <row r="14051">
          <cell r="J14051" t="str">
            <v>9867448278</v>
          </cell>
          <cell r="K14051">
            <v>2007</v>
          </cell>
          <cell r="L14051" t="str">
            <v>307</v>
          </cell>
        </row>
        <row r="14052">
          <cell r="J14052" t="str">
            <v>9789867448309</v>
          </cell>
          <cell r="K14052">
            <v>2007</v>
          </cell>
          <cell r="L14052" t="str">
            <v>716</v>
          </cell>
        </row>
        <row r="14053">
          <cell r="J14053" t="str">
            <v>9867448219</v>
          </cell>
          <cell r="K14053">
            <v>2007</v>
          </cell>
          <cell r="L14053" t="str">
            <v>326.15</v>
          </cell>
        </row>
        <row r="14054">
          <cell r="J14054" t="str">
            <v>9789867448286</v>
          </cell>
          <cell r="K14054">
            <v>2007</v>
          </cell>
          <cell r="L14054" t="str">
            <v>711</v>
          </cell>
        </row>
        <row r="14055">
          <cell r="J14055" t="str">
            <v>9867448790</v>
          </cell>
          <cell r="K14055">
            <v>2007</v>
          </cell>
          <cell r="L14055" t="str">
            <v>548.792</v>
          </cell>
        </row>
        <row r="14056">
          <cell r="J14056" t="str">
            <v>9867448553</v>
          </cell>
          <cell r="K14056">
            <v>2007</v>
          </cell>
          <cell r="L14056" t="str">
            <v>297</v>
          </cell>
        </row>
        <row r="14057">
          <cell r="J14057" t="str">
            <v>9867448502</v>
          </cell>
          <cell r="K14057">
            <v>2007</v>
          </cell>
          <cell r="L14057" t="str">
            <v>716</v>
          </cell>
        </row>
        <row r="14058">
          <cell r="J14058" t="str">
            <v>9789866838194</v>
          </cell>
          <cell r="K14058">
            <v>2007</v>
          </cell>
          <cell r="L14058" t="str">
            <v>494.35</v>
          </cell>
        </row>
        <row r="14059">
          <cell r="J14059" t="str">
            <v>9789866838224</v>
          </cell>
          <cell r="K14059">
            <v>2007</v>
          </cell>
          <cell r="L14059" t="str">
            <v>177.2</v>
          </cell>
        </row>
        <row r="14060">
          <cell r="J14060" t="str">
            <v>9789866838248</v>
          </cell>
          <cell r="K14060">
            <v>2007</v>
          </cell>
          <cell r="L14060" t="str">
            <v>192.32</v>
          </cell>
        </row>
        <row r="14061">
          <cell r="J14061" t="str">
            <v>9789866838071</v>
          </cell>
          <cell r="K14061">
            <v>2007</v>
          </cell>
          <cell r="L14061" t="str">
            <v>784.28</v>
          </cell>
        </row>
        <row r="14062">
          <cell r="J14062" t="str">
            <v>9789866838170</v>
          </cell>
          <cell r="K14062">
            <v>2007</v>
          </cell>
          <cell r="L14062" t="str">
            <v>419.941</v>
          </cell>
        </row>
        <row r="14063">
          <cell r="J14063" t="str">
            <v>9789867448927</v>
          </cell>
          <cell r="K14063">
            <v>2007</v>
          </cell>
          <cell r="L14063" t="str">
            <v>192.1</v>
          </cell>
        </row>
        <row r="14064">
          <cell r="J14064" t="str">
            <v>9789867448941</v>
          </cell>
          <cell r="K14064">
            <v>2007</v>
          </cell>
          <cell r="L14064" t="str">
            <v>857.4523</v>
          </cell>
        </row>
        <row r="14065">
          <cell r="J14065" t="str">
            <v>9789866838200</v>
          </cell>
          <cell r="K14065">
            <v>2007</v>
          </cell>
          <cell r="L14065" t="str">
            <v>528.21</v>
          </cell>
        </row>
        <row r="14066">
          <cell r="J14066" t="str">
            <v>9789867448996</v>
          </cell>
          <cell r="K14066">
            <v>2007</v>
          </cell>
          <cell r="L14066" t="str">
            <v>857.4523</v>
          </cell>
        </row>
        <row r="14067">
          <cell r="J14067" t="str">
            <v>9789866838149</v>
          </cell>
          <cell r="K14067">
            <v>2007</v>
          </cell>
          <cell r="L14067" t="str">
            <v>573.515</v>
          </cell>
        </row>
        <row r="14068">
          <cell r="J14068" t="str">
            <v>9789867448910</v>
          </cell>
          <cell r="K14068">
            <v>2007</v>
          </cell>
          <cell r="L14068" t="str">
            <v>857.7</v>
          </cell>
        </row>
        <row r="14069">
          <cell r="J14069" t="str">
            <v>9789867448958</v>
          </cell>
          <cell r="K14069">
            <v>2007</v>
          </cell>
          <cell r="L14069" t="str">
            <v>857.7</v>
          </cell>
        </row>
        <row r="14070">
          <cell r="J14070" t="str">
            <v>9789866838002</v>
          </cell>
          <cell r="K14070">
            <v>2007</v>
          </cell>
          <cell r="L14070" t="str">
            <v>857.7</v>
          </cell>
        </row>
        <row r="14071">
          <cell r="J14071" t="str">
            <v>9789866838033</v>
          </cell>
          <cell r="K14071">
            <v>2007</v>
          </cell>
          <cell r="L14071" t="str">
            <v>857.7</v>
          </cell>
        </row>
        <row r="14072">
          <cell r="J14072" t="str">
            <v>9789866838064</v>
          </cell>
          <cell r="K14072">
            <v>2007</v>
          </cell>
          <cell r="L14072" t="str">
            <v>857.7</v>
          </cell>
        </row>
        <row r="14073">
          <cell r="J14073" t="str">
            <v>9789866838255</v>
          </cell>
          <cell r="K14073">
            <v>2007</v>
          </cell>
          <cell r="L14073" t="str">
            <v>857.7</v>
          </cell>
        </row>
        <row r="14074">
          <cell r="J14074" t="str">
            <v>9789866838040</v>
          </cell>
          <cell r="K14074">
            <v>2007</v>
          </cell>
          <cell r="L14074" t="str">
            <v>740.2747</v>
          </cell>
        </row>
        <row r="14075">
          <cell r="J14075" t="str">
            <v>9789866838118</v>
          </cell>
          <cell r="K14075">
            <v>2007</v>
          </cell>
          <cell r="L14075" t="str">
            <v>740.2747</v>
          </cell>
        </row>
        <row r="14076">
          <cell r="J14076" t="str">
            <v>9789866838163</v>
          </cell>
          <cell r="K14076">
            <v>2007</v>
          </cell>
          <cell r="L14076" t="str">
            <v>740.274</v>
          </cell>
        </row>
        <row r="14077">
          <cell r="J14077" t="str">
            <v>9789866838217</v>
          </cell>
          <cell r="K14077">
            <v>2007</v>
          </cell>
          <cell r="L14077" t="str">
            <v>740.274</v>
          </cell>
        </row>
        <row r="14078">
          <cell r="J14078" t="str">
            <v>9789576688119</v>
          </cell>
          <cell r="K14078">
            <v>2007</v>
          </cell>
          <cell r="L14078" t="str">
            <v>820.9104</v>
          </cell>
        </row>
        <row r="14079">
          <cell r="J14079" t="str">
            <v>9789576688102</v>
          </cell>
          <cell r="K14079">
            <v>2007</v>
          </cell>
          <cell r="L14079" t="str">
            <v>561.392</v>
          </cell>
        </row>
        <row r="14080">
          <cell r="J14080" t="str">
            <v>9789576688133</v>
          </cell>
          <cell r="K14080">
            <v>2007</v>
          </cell>
          <cell r="L14080" t="str">
            <v>802.7</v>
          </cell>
        </row>
        <row r="14081">
          <cell r="J14081" t="str">
            <v>9789576688126</v>
          </cell>
          <cell r="K14081">
            <v>2007</v>
          </cell>
          <cell r="L14081" t="str">
            <v>802.7</v>
          </cell>
        </row>
        <row r="14082">
          <cell r="J14082" t="str">
            <v>9789576688157</v>
          </cell>
          <cell r="K14082">
            <v>2007</v>
          </cell>
          <cell r="L14082" t="str">
            <v>796.8</v>
          </cell>
        </row>
        <row r="14083">
          <cell r="J14083" t="str">
            <v>9789576688164</v>
          </cell>
          <cell r="K14083">
            <v>2007</v>
          </cell>
          <cell r="L14083" t="str">
            <v>123</v>
          </cell>
        </row>
        <row r="14084">
          <cell r="J14084" t="str">
            <v>9789576688188</v>
          </cell>
          <cell r="K14084">
            <v>2007</v>
          </cell>
          <cell r="L14084" t="str">
            <v>124.17</v>
          </cell>
        </row>
        <row r="14085">
          <cell r="J14085" t="str">
            <v>9789576688171</v>
          </cell>
          <cell r="K14085">
            <v>2007</v>
          </cell>
          <cell r="L14085" t="str">
            <v>831.18</v>
          </cell>
        </row>
        <row r="14086">
          <cell r="J14086" t="str">
            <v>9789576688201</v>
          </cell>
          <cell r="K14086">
            <v>2007</v>
          </cell>
          <cell r="L14086" t="str">
            <v>851.4516</v>
          </cell>
        </row>
        <row r="14087">
          <cell r="J14087" t="str">
            <v>9789576688218</v>
          </cell>
          <cell r="K14087">
            <v>2007</v>
          </cell>
          <cell r="L14087" t="str">
            <v>730.6</v>
          </cell>
        </row>
        <row r="14088">
          <cell r="J14088" t="str">
            <v>9789576688225</v>
          </cell>
          <cell r="K14088">
            <v>2007</v>
          </cell>
          <cell r="L14088" t="str">
            <v>850.32574</v>
          </cell>
        </row>
        <row r="14089">
          <cell r="J14089" t="str">
            <v>9789576688232</v>
          </cell>
          <cell r="K14089">
            <v>2007</v>
          </cell>
          <cell r="L14089" t="str">
            <v>226.6</v>
          </cell>
        </row>
        <row r="14090">
          <cell r="J14090" t="str">
            <v>9789576688249</v>
          </cell>
          <cell r="K14090">
            <v>2007</v>
          </cell>
          <cell r="L14090" t="str">
            <v>851.43</v>
          </cell>
        </row>
        <row r="14091">
          <cell r="J14091" t="str">
            <v>9789576688256</v>
          </cell>
          <cell r="K14091">
            <v>2007</v>
          </cell>
          <cell r="L14091" t="str">
            <v>832.18</v>
          </cell>
        </row>
        <row r="14092">
          <cell r="J14092" t="str">
            <v>9789576688263</v>
          </cell>
          <cell r="K14092">
            <v>2007</v>
          </cell>
          <cell r="L14092" t="str">
            <v>820.7</v>
          </cell>
        </row>
        <row r="14093">
          <cell r="J14093" t="str">
            <v>9789576688270</v>
          </cell>
          <cell r="K14093">
            <v>2007</v>
          </cell>
          <cell r="L14093" t="str">
            <v>226.6</v>
          </cell>
        </row>
        <row r="14094">
          <cell r="J14094" t="str">
            <v>9789576688317</v>
          </cell>
          <cell r="K14094">
            <v>2007</v>
          </cell>
          <cell r="L14094" t="str">
            <v>121.23</v>
          </cell>
        </row>
        <row r="14095">
          <cell r="J14095" t="str">
            <v>9789576688287</v>
          </cell>
          <cell r="K14095">
            <v>2007</v>
          </cell>
          <cell r="L14095" t="str">
            <v>820.905</v>
          </cell>
        </row>
        <row r="14096">
          <cell r="J14096" t="str">
            <v>9789576688294</v>
          </cell>
          <cell r="K14096">
            <v>2007</v>
          </cell>
          <cell r="L14096" t="str">
            <v>820.7</v>
          </cell>
        </row>
        <row r="14097">
          <cell r="J14097" t="str">
            <v>9789576688300</v>
          </cell>
          <cell r="K14097">
            <v>2007</v>
          </cell>
          <cell r="L14097" t="str">
            <v>225.79</v>
          </cell>
        </row>
        <row r="14098">
          <cell r="J14098" t="str">
            <v>9789576688348</v>
          </cell>
          <cell r="K14098">
            <v>2007</v>
          </cell>
          <cell r="L14098" t="str">
            <v>863.72</v>
          </cell>
        </row>
        <row r="14099">
          <cell r="J14099" t="str">
            <v>9789576688331</v>
          </cell>
          <cell r="K14099">
            <v>2007</v>
          </cell>
          <cell r="L14099" t="str">
            <v>856.6</v>
          </cell>
        </row>
        <row r="14100">
          <cell r="J14100" t="str">
            <v>9789576688324</v>
          </cell>
          <cell r="K14100">
            <v>2007</v>
          </cell>
          <cell r="L14100" t="str">
            <v>820.7</v>
          </cell>
        </row>
        <row r="14101">
          <cell r="J14101" t="str">
            <v>9789576688355</v>
          </cell>
          <cell r="K14101">
            <v>2007</v>
          </cell>
          <cell r="L14101" t="str">
            <v>610.11</v>
          </cell>
        </row>
        <row r="14102">
          <cell r="J14102" t="str">
            <v>9789576688362</v>
          </cell>
          <cell r="K14102">
            <v>2007</v>
          </cell>
          <cell r="L14102" t="str">
            <v>573.4115</v>
          </cell>
        </row>
        <row r="14103">
          <cell r="J14103" t="str">
            <v>9789576688379</v>
          </cell>
          <cell r="K14103">
            <v>2007</v>
          </cell>
          <cell r="L14103" t="str">
            <v>831.2</v>
          </cell>
        </row>
        <row r="14104">
          <cell r="J14104" t="str">
            <v>9789576688386</v>
          </cell>
          <cell r="K14104">
            <v>2007</v>
          </cell>
          <cell r="L14104" t="str">
            <v>857.49</v>
          </cell>
        </row>
        <row r="14105">
          <cell r="J14105" t="str">
            <v>9789576688416</v>
          </cell>
          <cell r="K14105">
            <v>2007</v>
          </cell>
          <cell r="L14105" t="str">
            <v>851.4516</v>
          </cell>
        </row>
        <row r="14106">
          <cell r="J14106" t="str">
            <v>9789576688423</v>
          </cell>
          <cell r="K14106">
            <v>2007</v>
          </cell>
          <cell r="L14106" t="str">
            <v>121</v>
          </cell>
        </row>
        <row r="14107">
          <cell r="J14107" t="str">
            <v>9789576688454</v>
          </cell>
          <cell r="K14107">
            <v>2007</v>
          </cell>
          <cell r="L14107" t="str">
            <v>851.4415</v>
          </cell>
        </row>
        <row r="14108">
          <cell r="J14108" t="str">
            <v>9789576688485</v>
          </cell>
          <cell r="K14108">
            <v>2007</v>
          </cell>
          <cell r="L14108" t="str">
            <v>820.7</v>
          </cell>
        </row>
        <row r="14109">
          <cell r="J14109" t="str">
            <v>9789576688478</v>
          </cell>
          <cell r="K14109">
            <v>2007</v>
          </cell>
          <cell r="L14109" t="str">
            <v>802.7</v>
          </cell>
        </row>
        <row r="14110">
          <cell r="J14110" t="str">
            <v>9789576688140</v>
          </cell>
          <cell r="K14110">
            <v>2007</v>
          </cell>
          <cell r="L14110" t="str">
            <v>121.3</v>
          </cell>
        </row>
        <row r="14111">
          <cell r="J14111" t="str">
            <v>9789576688508</v>
          </cell>
          <cell r="K14111">
            <v>2007</v>
          </cell>
          <cell r="L14111" t="str">
            <v>928.33</v>
          </cell>
        </row>
        <row r="14112">
          <cell r="J14112" t="str">
            <v>9789575088538</v>
          </cell>
          <cell r="K14112">
            <v>2007</v>
          </cell>
          <cell r="L14112" t="str">
            <v>803.12</v>
          </cell>
        </row>
        <row r="14113">
          <cell r="J14113" t="str">
            <v>9789575088552</v>
          </cell>
          <cell r="K14113">
            <v>2007</v>
          </cell>
          <cell r="L14113" t="str">
            <v>803.12</v>
          </cell>
        </row>
        <row r="14114">
          <cell r="J14114" t="str">
            <v>9789575088545</v>
          </cell>
          <cell r="K14114">
            <v>2007</v>
          </cell>
          <cell r="L14114" t="str">
            <v>803.16</v>
          </cell>
        </row>
        <row r="14115">
          <cell r="J14115" t="str">
            <v>9789575088484</v>
          </cell>
          <cell r="K14115">
            <v>2007</v>
          </cell>
          <cell r="L14115" t="str">
            <v>803.12</v>
          </cell>
        </row>
        <row r="14116">
          <cell r="J14116" t="str">
            <v>9789575088514</v>
          </cell>
          <cell r="K14116">
            <v>2007</v>
          </cell>
          <cell r="L14116" t="str">
            <v>803.16</v>
          </cell>
        </row>
        <row r="14117">
          <cell r="J14117" t="str">
            <v>9789573022671</v>
          </cell>
          <cell r="K14117">
            <v>2007</v>
          </cell>
          <cell r="L14117" t="str">
            <v>427.41</v>
          </cell>
        </row>
        <row r="14118">
          <cell r="J14118" t="str">
            <v>9789866742361</v>
          </cell>
          <cell r="K14118">
            <v>2007</v>
          </cell>
          <cell r="L14118" t="str">
            <v>998.3</v>
          </cell>
        </row>
        <row r="14119">
          <cell r="J14119" t="str">
            <v>9789866742378</v>
          </cell>
          <cell r="K14119">
            <v>2007</v>
          </cell>
          <cell r="L14119" t="str">
            <v>998.3</v>
          </cell>
        </row>
        <row r="14120">
          <cell r="J14120" t="str">
            <v>9789866742002</v>
          </cell>
          <cell r="K14120">
            <v>2007</v>
          </cell>
          <cell r="L14120" t="str">
            <v>803.1134</v>
          </cell>
        </row>
        <row r="14121">
          <cell r="J14121" t="str">
            <v>9789866855313</v>
          </cell>
          <cell r="K14121">
            <v>2007</v>
          </cell>
          <cell r="L14121" t="str">
            <v>380</v>
          </cell>
        </row>
        <row r="14122">
          <cell r="J14122" t="str">
            <v>9789866855269</v>
          </cell>
          <cell r="K14122">
            <v>2007</v>
          </cell>
          <cell r="L14122" t="str">
            <v>523.311</v>
          </cell>
        </row>
        <row r="14123">
          <cell r="J14123" t="str">
            <v>9789866855429</v>
          </cell>
          <cell r="K14123">
            <v>2007</v>
          </cell>
          <cell r="L14123" t="str">
            <v>859.9</v>
          </cell>
        </row>
        <row r="14124">
          <cell r="J14124" t="str">
            <v>9789866855436</v>
          </cell>
          <cell r="K14124">
            <v>2007</v>
          </cell>
          <cell r="L14124" t="str">
            <v>859.9</v>
          </cell>
        </row>
        <row r="14125">
          <cell r="J14125" t="str">
            <v>9789866855443</v>
          </cell>
          <cell r="K14125">
            <v>2007</v>
          </cell>
          <cell r="L14125" t="str">
            <v>859.9</v>
          </cell>
        </row>
        <row r="14126">
          <cell r="J14126" t="str">
            <v>9789866855450</v>
          </cell>
          <cell r="K14126">
            <v>2007</v>
          </cell>
          <cell r="L14126" t="str">
            <v>859.9</v>
          </cell>
        </row>
        <row r="14127">
          <cell r="J14127" t="str">
            <v>9789866855467</v>
          </cell>
          <cell r="K14127">
            <v>2007</v>
          </cell>
          <cell r="L14127" t="str">
            <v>859.9</v>
          </cell>
        </row>
        <row r="14128">
          <cell r="J14128" t="str">
            <v>9789866855474</v>
          </cell>
          <cell r="K14128">
            <v>2007</v>
          </cell>
          <cell r="L14128" t="str">
            <v>859.9</v>
          </cell>
        </row>
        <row r="14129">
          <cell r="J14129" t="str">
            <v>9789866855481</v>
          </cell>
          <cell r="K14129">
            <v>2007</v>
          </cell>
          <cell r="L14129" t="str">
            <v>859.9</v>
          </cell>
        </row>
        <row r="14130">
          <cell r="J14130" t="str">
            <v>9789866855498</v>
          </cell>
          <cell r="K14130">
            <v>2007</v>
          </cell>
          <cell r="L14130" t="str">
            <v>859.9</v>
          </cell>
        </row>
        <row r="14131">
          <cell r="J14131" t="str">
            <v>9789867023063</v>
          </cell>
          <cell r="K14131">
            <v>2007</v>
          </cell>
          <cell r="L14131" t="str">
            <v>851.486</v>
          </cell>
        </row>
        <row r="14132">
          <cell r="J14132" t="str">
            <v>9789867023087</v>
          </cell>
          <cell r="K14132">
            <v>2007</v>
          </cell>
          <cell r="L14132" t="str">
            <v>859.6</v>
          </cell>
        </row>
        <row r="14133">
          <cell r="J14133" t="str">
            <v>9789867023056</v>
          </cell>
          <cell r="K14133">
            <v>2007</v>
          </cell>
          <cell r="L14133" t="str">
            <v>859.1</v>
          </cell>
        </row>
        <row r="14134">
          <cell r="J14134" t="str">
            <v>9789867023094</v>
          </cell>
          <cell r="K14134">
            <v>2007</v>
          </cell>
          <cell r="L14134" t="str">
            <v>820.7</v>
          </cell>
        </row>
        <row r="14135">
          <cell r="J14135" t="str">
            <v>9789867450944</v>
          </cell>
          <cell r="K14135">
            <v>2007</v>
          </cell>
          <cell r="L14135" t="str">
            <v>857.83</v>
          </cell>
        </row>
        <row r="14136">
          <cell r="J14136" t="str">
            <v>9866815315</v>
          </cell>
          <cell r="K14136">
            <v>2007</v>
          </cell>
          <cell r="L14136" t="str">
            <v>857.83</v>
          </cell>
        </row>
        <row r="14137">
          <cell r="J14137" t="str">
            <v>9789868369801</v>
          </cell>
          <cell r="K14137">
            <v>2007</v>
          </cell>
          <cell r="L14137" t="str">
            <v>873.59</v>
          </cell>
        </row>
        <row r="14138">
          <cell r="J14138" t="str">
            <v>9867249860</v>
          </cell>
          <cell r="K14138">
            <v>2007</v>
          </cell>
          <cell r="L14138" t="str">
            <v>859.9</v>
          </cell>
        </row>
        <row r="14139">
          <cell r="J14139" t="str">
            <v>9789866830037</v>
          </cell>
          <cell r="K14139">
            <v>2007</v>
          </cell>
          <cell r="L14139" t="str">
            <v>859.9</v>
          </cell>
        </row>
        <row r="14140">
          <cell r="J14140" t="str">
            <v>9789866830143</v>
          </cell>
          <cell r="K14140">
            <v>2007</v>
          </cell>
          <cell r="L14140" t="str">
            <v>437.8</v>
          </cell>
        </row>
        <row r="14141">
          <cell r="J14141" t="str">
            <v>9789866830259</v>
          </cell>
          <cell r="K14141">
            <v>2007</v>
          </cell>
          <cell r="L14141" t="str">
            <v>859.6</v>
          </cell>
        </row>
        <row r="14142">
          <cell r="J14142" t="str">
            <v>9789866830341</v>
          </cell>
          <cell r="K14142">
            <v>2007</v>
          </cell>
          <cell r="L14142" t="str">
            <v>859.6</v>
          </cell>
        </row>
        <row r="14143">
          <cell r="J14143" t="str">
            <v>9789866830358</v>
          </cell>
          <cell r="K14143">
            <v>2007</v>
          </cell>
          <cell r="L14143" t="str">
            <v>859.6</v>
          </cell>
        </row>
        <row r="14144">
          <cell r="J14144" t="str">
            <v>9789866830402</v>
          </cell>
          <cell r="K14144">
            <v>2007</v>
          </cell>
          <cell r="L14144" t="str">
            <v>859.6</v>
          </cell>
        </row>
        <row r="14145">
          <cell r="J14145" t="str">
            <v>9789866830266</v>
          </cell>
          <cell r="K14145">
            <v>2007</v>
          </cell>
          <cell r="L14145" t="str">
            <v>859.6</v>
          </cell>
        </row>
        <row r="14146">
          <cell r="J14146" t="str">
            <v>9789866830464</v>
          </cell>
          <cell r="K14146">
            <v>2007</v>
          </cell>
          <cell r="L14146" t="str">
            <v>443.6</v>
          </cell>
        </row>
        <row r="14147">
          <cell r="J14147" t="str">
            <v>9789867249852</v>
          </cell>
          <cell r="K14147">
            <v>2007</v>
          </cell>
          <cell r="L14147" t="str">
            <v>815.9</v>
          </cell>
        </row>
        <row r="14148">
          <cell r="J14148" t="str">
            <v>9789866830235</v>
          </cell>
          <cell r="K14148">
            <v>2007</v>
          </cell>
          <cell r="L14148" t="str">
            <v>910.9</v>
          </cell>
        </row>
        <row r="14149">
          <cell r="J14149" t="str">
            <v>9789866902147</v>
          </cell>
          <cell r="K14149">
            <v>2007</v>
          </cell>
          <cell r="L14149" t="str">
            <v>863.57</v>
          </cell>
        </row>
        <row r="14150">
          <cell r="J14150" t="str">
            <v>9789866902208</v>
          </cell>
          <cell r="K14150">
            <v>2007</v>
          </cell>
          <cell r="L14150" t="str">
            <v>857.7</v>
          </cell>
        </row>
        <row r="14151">
          <cell r="J14151" t="str">
            <v>9789866902192</v>
          </cell>
          <cell r="K14151">
            <v>2007</v>
          </cell>
          <cell r="L14151" t="str">
            <v>857.7</v>
          </cell>
        </row>
        <row r="14152">
          <cell r="J14152" t="str">
            <v>9789866902239</v>
          </cell>
          <cell r="K14152">
            <v>2007</v>
          </cell>
          <cell r="L14152" t="str">
            <v>857.7</v>
          </cell>
        </row>
        <row r="14153">
          <cell r="J14153" t="str">
            <v>9789866902253</v>
          </cell>
          <cell r="K14153">
            <v>2007</v>
          </cell>
          <cell r="L14153" t="str">
            <v>857.81</v>
          </cell>
        </row>
        <row r="14154">
          <cell r="J14154" t="str">
            <v>9789866902277</v>
          </cell>
          <cell r="K14154">
            <v>2007</v>
          </cell>
          <cell r="L14154" t="str">
            <v>857.81</v>
          </cell>
        </row>
        <row r="14155">
          <cell r="J14155" t="str">
            <v>9789866902451</v>
          </cell>
          <cell r="K14155">
            <v>2007</v>
          </cell>
          <cell r="L14155" t="str">
            <v>857</v>
          </cell>
        </row>
        <row r="14156">
          <cell r="J14156" t="str">
            <v>9789866902413</v>
          </cell>
          <cell r="K14156">
            <v>2007</v>
          </cell>
          <cell r="L14156" t="str">
            <v>857</v>
          </cell>
        </row>
        <row r="14157">
          <cell r="J14157" t="str">
            <v>9789577395825</v>
          </cell>
          <cell r="K14157">
            <v>2007</v>
          </cell>
          <cell r="L14157" t="str">
            <v>221.5</v>
          </cell>
        </row>
        <row r="14158">
          <cell r="J14158" t="str">
            <v>9789577395986</v>
          </cell>
          <cell r="K14158">
            <v>2007</v>
          </cell>
          <cell r="L14158" t="str">
            <v>221.47</v>
          </cell>
        </row>
        <row r="14159">
          <cell r="J14159" t="str">
            <v>9789577396105</v>
          </cell>
          <cell r="K14159">
            <v>2007</v>
          </cell>
          <cell r="L14159" t="str">
            <v>855</v>
          </cell>
        </row>
        <row r="14160">
          <cell r="J14160" t="str">
            <v>9789577395849</v>
          </cell>
          <cell r="K14160">
            <v>2007</v>
          </cell>
          <cell r="L14160" t="str">
            <v>128</v>
          </cell>
        </row>
        <row r="14161">
          <cell r="J14161" t="str">
            <v>9789577395948</v>
          </cell>
          <cell r="K14161">
            <v>2007</v>
          </cell>
          <cell r="L14161" t="str">
            <v>820</v>
          </cell>
        </row>
        <row r="14162">
          <cell r="J14162" t="str">
            <v>9789577396006</v>
          </cell>
          <cell r="K14162">
            <v>2007</v>
          </cell>
          <cell r="L14162" t="str">
            <v>863.2</v>
          </cell>
        </row>
        <row r="14163">
          <cell r="J14163" t="str">
            <v>9789577396013</v>
          </cell>
          <cell r="K14163">
            <v>2007</v>
          </cell>
          <cell r="L14163" t="str">
            <v>221.94</v>
          </cell>
        </row>
        <row r="14164">
          <cell r="J14164" t="str">
            <v>9789577396075</v>
          </cell>
          <cell r="K14164">
            <v>2007</v>
          </cell>
          <cell r="L14164" t="str">
            <v>844.156</v>
          </cell>
        </row>
        <row r="14165">
          <cell r="J14165" t="str">
            <v>9789577395931</v>
          </cell>
          <cell r="K14165">
            <v>2007</v>
          </cell>
          <cell r="L14165" t="str">
            <v>016.802</v>
          </cell>
        </row>
        <row r="14166">
          <cell r="J14166" t="str">
            <v>9789867101631</v>
          </cell>
          <cell r="K14166">
            <v>2007</v>
          </cell>
          <cell r="L14166" t="str">
            <v>910.13</v>
          </cell>
        </row>
        <row r="14167">
          <cell r="J14167" t="str">
            <v>9789867101662</v>
          </cell>
          <cell r="K14167">
            <v>2007</v>
          </cell>
          <cell r="L14167" t="str">
            <v>910.13</v>
          </cell>
        </row>
        <row r="14168">
          <cell r="J14168" t="str">
            <v>9789867101679</v>
          </cell>
          <cell r="K14168">
            <v>2007</v>
          </cell>
          <cell r="L14168" t="str">
            <v>910.13</v>
          </cell>
        </row>
        <row r="14169">
          <cell r="J14169" t="str">
            <v>9867767233</v>
          </cell>
          <cell r="K14169">
            <v>2007</v>
          </cell>
          <cell r="L14169" t="str">
            <v>859.6</v>
          </cell>
        </row>
        <row r="14170">
          <cell r="J14170" t="str">
            <v>9867767101</v>
          </cell>
          <cell r="K14170">
            <v>2007</v>
          </cell>
          <cell r="L14170" t="str">
            <v>859.6</v>
          </cell>
        </row>
        <row r="14171">
          <cell r="J14171" t="str">
            <v>9577663052</v>
          </cell>
          <cell r="K14171">
            <v>2007</v>
          </cell>
          <cell r="L14171" t="str">
            <v>427</v>
          </cell>
        </row>
        <row r="14172">
          <cell r="J14172" t="str">
            <v>957583433X</v>
          </cell>
          <cell r="K14172">
            <v>2007</v>
          </cell>
          <cell r="L14172" t="str">
            <v>192.1</v>
          </cell>
        </row>
        <row r="14173">
          <cell r="J14173" t="str">
            <v>957455046X</v>
          </cell>
          <cell r="K14173">
            <v>2007</v>
          </cell>
          <cell r="L14173" t="str">
            <v>874.59</v>
          </cell>
        </row>
        <row r="14174">
          <cell r="J14174" t="str">
            <v>9789574553051</v>
          </cell>
          <cell r="K14174">
            <v>2007</v>
          </cell>
          <cell r="L14174" t="str">
            <v>873.5</v>
          </cell>
        </row>
        <row r="14175">
          <cell r="J14175" t="str">
            <v>9789574553068</v>
          </cell>
          <cell r="K14175">
            <v>2007</v>
          </cell>
          <cell r="L14175" t="str">
            <v>873.5</v>
          </cell>
        </row>
        <row r="14176">
          <cell r="J14176" t="str">
            <v>9789574554089</v>
          </cell>
          <cell r="K14176">
            <v>2007</v>
          </cell>
          <cell r="L14176" t="str">
            <v>874.5</v>
          </cell>
        </row>
        <row r="14177">
          <cell r="J14177" t="str">
            <v>9789574554478</v>
          </cell>
          <cell r="K14177">
            <v>2007</v>
          </cell>
          <cell r="L14177" t="str">
            <v>875.5</v>
          </cell>
        </row>
        <row r="14178">
          <cell r="J14178" t="str">
            <v>9789574555727</v>
          </cell>
          <cell r="K14178">
            <v>2007</v>
          </cell>
          <cell r="L14178" t="str">
            <v>180</v>
          </cell>
        </row>
        <row r="14179">
          <cell r="J14179" t="str">
            <v>9789574555932</v>
          </cell>
          <cell r="K14179">
            <v>2007</v>
          </cell>
          <cell r="L14179" t="str">
            <v>874.5</v>
          </cell>
        </row>
        <row r="14180">
          <cell r="J14180" t="str">
            <v>9789574557172</v>
          </cell>
          <cell r="K14180">
            <v>2007</v>
          </cell>
          <cell r="L14180" t="str">
            <v>861.5</v>
          </cell>
        </row>
        <row r="14181">
          <cell r="J14181" t="str">
            <v>957455760X</v>
          </cell>
          <cell r="K14181">
            <v>2007</v>
          </cell>
          <cell r="L14181" t="str">
            <v>873.5</v>
          </cell>
        </row>
        <row r="14182">
          <cell r="J14182" t="str">
            <v>9789861771144</v>
          </cell>
          <cell r="K14182">
            <v>2007</v>
          </cell>
          <cell r="L14182" t="str">
            <v>873.59</v>
          </cell>
        </row>
        <row r="14183">
          <cell r="J14183" t="str">
            <v>9789861771250</v>
          </cell>
          <cell r="K14183">
            <v>2007</v>
          </cell>
          <cell r="L14183" t="str">
            <v>874.59</v>
          </cell>
        </row>
        <row r="14184">
          <cell r="J14184" t="str">
            <v>9789861771304</v>
          </cell>
          <cell r="K14184">
            <v>2007</v>
          </cell>
          <cell r="L14184" t="str">
            <v>882.559</v>
          </cell>
        </row>
        <row r="14185">
          <cell r="J14185" t="str">
            <v>9789861771328</v>
          </cell>
          <cell r="K14185">
            <v>2007</v>
          </cell>
          <cell r="L14185" t="str">
            <v>874.59</v>
          </cell>
        </row>
        <row r="14186">
          <cell r="J14186" t="str">
            <v>9789575839543</v>
          </cell>
          <cell r="K14186">
            <v>2007</v>
          </cell>
          <cell r="L14186" t="str">
            <v>856.8</v>
          </cell>
        </row>
        <row r="14187">
          <cell r="J14187" t="str">
            <v>9789861780306</v>
          </cell>
          <cell r="K14187">
            <v>2007</v>
          </cell>
          <cell r="L14187" t="str">
            <v>813.6</v>
          </cell>
        </row>
        <row r="14188">
          <cell r="J14188" t="str">
            <v>9789574550449</v>
          </cell>
          <cell r="K14188">
            <v>2007</v>
          </cell>
          <cell r="L14188" t="str">
            <v>192.8</v>
          </cell>
        </row>
        <row r="14189">
          <cell r="J14189" t="str">
            <v>9789574551514</v>
          </cell>
          <cell r="K14189">
            <v>2007</v>
          </cell>
          <cell r="L14189" t="str">
            <v>873.5</v>
          </cell>
        </row>
        <row r="14190">
          <cell r="J14190" t="str">
            <v>9789574552757</v>
          </cell>
          <cell r="K14190">
            <v>2007</v>
          </cell>
          <cell r="L14190" t="str">
            <v>857.7</v>
          </cell>
        </row>
        <row r="14191">
          <cell r="J14191" t="str">
            <v>9789861780573</v>
          </cell>
          <cell r="K14191">
            <v>2007</v>
          </cell>
          <cell r="L14191" t="str">
            <v>494.35</v>
          </cell>
        </row>
        <row r="14192">
          <cell r="J14192" t="str">
            <v>9789861780320</v>
          </cell>
          <cell r="K14192">
            <v>2007</v>
          </cell>
          <cell r="L14192" t="str">
            <v>782.21</v>
          </cell>
        </row>
        <row r="14193">
          <cell r="J14193" t="str">
            <v>9574552799</v>
          </cell>
          <cell r="K14193">
            <v>2007</v>
          </cell>
          <cell r="L14193" t="str">
            <v>121.31</v>
          </cell>
        </row>
        <row r="14194">
          <cell r="J14194" t="str">
            <v>9789861780283</v>
          </cell>
          <cell r="K14194">
            <v>2007</v>
          </cell>
          <cell r="L14194" t="str">
            <v>192.8</v>
          </cell>
        </row>
        <row r="14195">
          <cell r="J14195" t="str">
            <v>9789861780504</v>
          </cell>
          <cell r="K14195">
            <v>2007</v>
          </cell>
          <cell r="L14195" t="str">
            <v>192.8</v>
          </cell>
        </row>
        <row r="14196">
          <cell r="J14196" t="str">
            <v>9789574554447</v>
          </cell>
          <cell r="K14196">
            <v>2007</v>
          </cell>
          <cell r="L14196" t="str">
            <v>623</v>
          </cell>
        </row>
        <row r="14197">
          <cell r="J14197" t="str">
            <v>9789574556106</v>
          </cell>
          <cell r="K14197">
            <v>2007</v>
          </cell>
          <cell r="L14197" t="str">
            <v>625.1</v>
          </cell>
        </row>
        <row r="14198">
          <cell r="J14198" t="str">
            <v>9789574554638</v>
          </cell>
          <cell r="K14198">
            <v>2007</v>
          </cell>
          <cell r="L14198" t="str">
            <v>873.57</v>
          </cell>
        </row>
        <row r="14199">
          <cell r="J14199" t="str">
            <v>9789574555123</v>
          </cell>
          <cell r="K14199">
            <v>2007</v>
          </cell>
          <cell r="L14199" t="str">
            <v>873.57</v>
          </cell>
        </row>
        <row r="14200">
          <cell r="J14200" t="str">
            <v>9789574558575</v>
          </cell>
          <cell r="K14200">
            <v>2007</v>
          </cell>
          <cell r="L14200" t="str">
            <v>873.5</v>
          </cell>
        </row>
        <row r="14201">
          <cell r="J14201" t="str">
            <v>9789577768551</v>
          </cell>
          <cell r="K14201">
            <v>2007</v>
          </cell>
          <cell r="L14201" t="str">
            <v>415.52</v>
          </cell>
        </row>
        <row r="14202">
          <cell r="J14202" t="str">
            <v>9789577768476</v>
          </cell>
          <cell r="K14202">
            <v>2007</v>
          </cell>
          <cell r="L14202" t="str">
            <v>414.6</v>
          </cell>
        </row>
        <row r="14203">
          <cell r="J14203" t="str">
            <v>9577765602</v>
          </cell>
          <cell r="K14203">
            <v>2007</v>
          </cell>
          <cell r="L14203" t="str">
            <v>418.91</v>
          </cell>
        </row>
        <row r="14204">
          <cell r="J14204" t="str">
            <v>9577763375</v>
          </cell>
          <cell r="K14204">
            <v>2007</v>
          </cell>
          <cell r="L14204" t="str">
            <v>418.91</v>
          </cell>
        </row>
        <row r="14205">
          <cell r="J14205" t="str">
            <v>9789577768407</v>
          </cell>
          <cell r="K14205">
            <v>2007</v>
          </cell>
          <cell r="L14205" t="str">
            <v>490.99382</v>
          </cell>
        </row>
        <row r="14206">
          <cell r="J14206" t="str">
            <v>9789577768414</v>
          </cell>
          <cell r="K14206">
            <v>2007</v>
          </cell>
          <cell r="L14206" t="str">
            <v>489.11</v>
          </cell>
        </row>
        <row r="14207">
          <cell r="J14207" t="str">
            <v>9789868346901</v>
          </cell>
          <cell r="K14207">
            <v>2007</v>
          </cell>
          <cell r="L14207" t="str">
            <v>483.8</v>
          </cell>
        </row>
        <row r="14208">
          <cell r="J14208" t="str">
            <v>9577767826</v>
          </cell>
          <cell r="K14208">
            <v>2007</v>
          </cell>
          <cell r="L14208" t="str">
            <v>554</v>
          </cell>
        </row>
        <row r="14209">
          <cell r="J14209" t="str">
            <v>9789574452163</v>
          </cell>
          <cell r="K14209">
            <v>2007</v>
          </cell>
          <cell r="L14209" t="str">
            <v>805.17</v>
          </cell>
        </row>
        <row r="14210">
          <cell r="J14210" t="str">
            <v>9575866177</v>
          </cell>
          <cell r="K14210">
            <v>2007</v>
          </cell>
          <cell r="L14210" t="str">
            <v>811.707</v>
          </cell>
        </row>
        <row r="14211">
          <cell r="J14211" t="str">
            <v>9789574451869</v>
          </cell>
          <cell r="K14211">
            <v>2007</v>
          </cell>
          <cell r="L14211" t="str">
            <v>987.01</v>
          </cell>
        </row>
        <row r="14212">
          <cell r="J14212" t="str">
            <v>9575868234</v>
          </cell>
          <cell r="K14212">
            <v>2007</v>
          </cell>
          <cell r="L14212" t="str">
            <v>805.1</v>
          </cell>
        </row>
        <row r="14213">
          <cell r="J14213" t="str">
            <v>9789574451708</v>
          </cell>
          <cell r="K14213">
            <v>2007</v>
          </cell>
          <cell r="L14213" t="str">
            <v>880.9</v>
          </cell>
        </row>
        <row r="14214">
          <cell r="J14214" t="str">
            <v>9575863526</v>
          </cell>
          <cell r="K14214">
            <v>2007</v>
          </cell>
          <cell r="L14214" t="str">
            <v>811.7</v>
          </cell>
        </row>
        <row r="14215">
          <cell r="J14215" t="str">
            <v>9575863518</v>
          </cell>
          <cell r="K14215">
            <v>2007</v>
          </cell>
          <cell r="L14215" t="str">
            <v>805.1</v>
          </cell>
        </row>
        <row r="14216">
          <cell r="J14216" t="str">
            <v>9789574451937</v>
          </cell>
          <cell r="K14216">
            <v>2007</v>
          </cell>
          <cell r="L14216" t="str">
            <v>981</v>
          </cell>
        </row>
        <row r="14217">
          <cell r="J14217" t="str">
            <v>9574451291</v>
          </cell>
          <cell r="K14217">
            <v>2007</v>
          </cell>
          <cell r="L14217" t="str">
            <v>980.7</v>
          </cell>
        </row>
        <row r="14218">
          <cell r="J14218" t="str">
            <v>9789574451739</v>
          </cell>
          <cell r="K14218">
            <v>2007</v>
          </cell>
          <cell r="L14218" t="str">
            <v>987</v>
          </cell>
        </row>
        <row r="14219">
          <cell r="J14219" t="str">
            <v>9789574451555</v>
          </cell>
          <cell r="K14219">
            <v>2007</v>
          </cell>
          <cell r="L14219" t="str">
            <v>987.4</v>
          </cell>
        </row>
        <row r="14220">
          <cell r="J14220" t="str">
            <v>9789574451951</v>
          </cell>
          <cell r="K14220">
            <v>2007</v>
          </cell>
          <cell r="L14220" t="str">
            <v>987.83</v>
          </cell>
        </row>
        <row r="14221">
          <cell r="J14221" t="str">
            <v>9575866223</v>
          </cell>
          <cell r="K14221">
            <v>2007</v>
          </cell>
          <cell r="L14221" t="str">
            <v>805.171</v>
          </cell>
        </row>
        <row r="14222">
          <cell r="J14222" t="str">
            <v>9868136709</v>
          </cell>
          <cell r="K14222">
            <v>2007</v>
          </cell>
          <cell r="L14222" t="str">
            <v>805.12</v>
          </cell>
        </row>
        <row r="14223">
          <cell r="J14223" t="str">
            <v>9789574452101</v>
          </cell>
          <cell r="K14223">
            <v>2007</v>
          </cell>
          <cell r="L14223" t="str">
            <v>873.57</v>
          </cell>
        </row>
        <row r="14224">
          <cell r="J14224" t="str">
            <v>9576854830</v>
          </cell>
          <cell r="K14224">
            <v>2007</v>
          </cell>
          <cell r="L14224" t="str">
            <v>191</v>
          </cell>
        </row>
        <row r="14225">
          <cell r="J14225" t="str">
            <v>9576854865</v>
          </cell>
          <cell r="K14225">
            <v>2007</v>
          </cell>
          <cell r="L14225" t="str">
            <v>191</v>
          </cell>
        </row>
        <row r="14226">
          <cell r="J14226" t="str">
            <v>9789576854897</v>
          </cell>
          <cell r="K14226">
            <v>2007</v>
          </cell>
          <cell r="L14226" t="str">
            <v>177.3</v>
          </cell>
        </row>
        <row r="14227">
          <cell r="J14227" t="str">
            <v>9789576854910</v>
          </cell>
          <cell r="K14227">
            <v>2007</v>
          </cell>
          <cell r="L14227" t="str">
            <v>177.2</v>
          </cell>
        </row>
        <row r="14228">
          <cell r="J14228" t="str">
            <v>9789576854958</v>
          </cell>
          <cell r="K14228">
            <v>2007</v>
          </cell>
          <cell r="L14228" t="str">
            <v>177.2</v>
          </cell>
        </row>
        <row r="14229">
          <cell r="J14229" t="str">
            <v>9576854849</v>
          </cell>
          <cell r="K14229">
            <v>2007</v>
          </cell>
          <cell r="L14229" t="str">
            <v>192.32</v>
          </cell>
        </row>
        <row r="14230">
          <cell r="J14230" t="str">
            <v>9576854873</v>
          </cell>
          <cell r="K14230">
            <v>2007</v>
          </cell>
          <cell r="L14230" t="str">
            <v>192.32</v>
          </cell>
        </row>
        <row r="14231">
          <cell r="J14231" t="str">
            <v>9576854903</v>
          </cell>
          <cell r="K14231">
            <v>2007</v>
          </cell>
          <cell r="L14231" t="str">
            <v>192.32</v>
          </cell>
        </row>
        <row r="14232">
          <cell r="J14232" t="str">
            <v>9576854927</v>
          </cell>
          <cell r="K14232">
            <v>2007</v>
          </cell>
          <cell r="L14232" t="str">
            <v>192.32</v>
          </cell>
        </row>
        <row r="14233">
          <cell r="J14233" t="str">
            <v>9789576854965</v>
          </cell>
          <cell r="K14233">
            <v>2007</v>
          </cell>
          <cell r="L14233" t="str">
            <v>173.7</v>
          </cell>
        </row>
        <row r="14234">
          <cell r="J14234" t="str">
            <v>9576854393</v>
          </cell>
          <cell r="K14234">
            <v>2007</v>
          </cell>
          <cell r="L14234" t="str">
            <v>292.1</v>
          </cell>
        </row>
        <row r="14235">
          <cell r="J14235" t="str">
            <v>9789576854934</v>
          </cell>
          <cell r="K14235">
            <v>2007</v>
          </cell>
          <cell r="L14235" t="str">
            <v>805.12</v>
          </cell>
        </row>
        <row r="14236">
          <cell r="J14236" t="str">
            <v>9789576855108</v>
          </cell>
          <cell r="K14236">
            <v>2007</v>
          </cell>
          <cell r="L14236" t="str">
            <v>192.1</v>
          </cell>
        </row>
        <row r="14237">
          <cell r="J14237" t="str">
            <v>9868235790</v>
          </cell>
          <cell r="K14237">
            <v>2007</v>
          </cell>
          <cell r="L14237" t="str">
            <v>490.9931</v>
          </cell>
        </row>
        <row r="14238">
          <cell r="J14238" t="str">
            <v>9861272836</v>
          </cell>
          <cell r="K14238">
            <v>2007</v>
          </cell>
          <cell r="L14238" t="str">
            <v>802.35</v>
          </cell>
        </row>
        <row r="14239">
          <cell r="J14239" t="str">
            <v>9574596257</v>
          </cell>
          <cell r="K14239">
            <v>2007</v>
          </cell>
          <cell r="L14239" t="str">
            <v>857.46</v>
          </cell>
        </row>
        <row r="14240">
          <cell r="J14240" t="str">
            <v>9861274669</v>
          </cell>
          <cell r="K14240">
            <v>2007</v>
          </cell>
          <cell r="L14240" t="str">
            <v>805.12</v>
          </cell>
        </row>
        <row r="14241">
          <cell r="J14241" t="str">
            <v>9789868235755</v>
          </cell>
          <cell r="K14241">
            <v>2007</v>
          </cell>
          <cell r="L14241" t="str">
            <v>496.5</v>
          </cell>
        </row>
        <row r="14242">
          <cell r="J14242" t="str">
            <v>9789861278063</v>
          </cell>
          <cell r="K14242">
            <v>2007</v>
          </cell>
          <cell r="L14242" t="str">
            <v>563.7</v>
          </cell>
        </row>
        <row r="14243">
          <cell r="J14243" t="str">
            <v>9789861277752</v>
          </cell>
          <cell r="K14243">
            <v>2007</v>
          </cell>
          <cell r="L14243" t="str">
            <v>494</v>
          </cell>
        </row>
        <row r="14244">
          <cell r="J14244" t="str">
            <v>9789861278148</v>
          </cell>
          <cell r="K14244">
            <v>2007</v>
          </cell>
          <cell r="L14244" t="str">
            <v>494</v>
          </cell>
        </row>
        <row r="14245">
          <cell r="J14245" t="str">
            <v>9789861278155</v>
          </cell>
          <cell r="K14245">
            <v>2007</v>
          </cell>
          <cell r="L14245" t="str">
            <v>494.01</v>
          </cell>
        </row>
        <row r="14246">
          <cell r="J14246" t="str">
            <v>9789861277363</v>
          </cell>
          <cell r="K14246">
            <v>2007</v>
          </cell>
          <cell r="L14246" t="str">
            <v>784.32</v>
          </cell>
        </row>
        <row r="14247">
          <cell r="J14247" t="str">
            <v>9789868265424</v>
          </cell>
          <cell r="K14247">
            <v>2007</v>
          </cell>
          <cell r="L14247" t="str">
            <v>494.35</v>
          </cell>
        </row>
        <row r="14248">
          <cell r="J14248" t="str">
            <v>9574594823</v>
          </cell>
          <cell r="K14248">
            <v>2007</v>
          </cell>
          <cell r="L14248" t="str">
            <v>867.51</v>
          </cell>
        </row>
        <row r="14249">
          <cell r="J14249" t="str">
            <v>9789868229556</v>
          </cell>
          <cell r="K14249">
            <v>2007</v>
          </cell>
          <cell r="L14249" t="str">
            <v>874.57</v>
          </cell>
        </row>
        <row r="14250">
          <cell r="J14250" t="str">
            <v>9789868229587</v>
          </cell>
          <cell r="K14250">
            <v>2007</v>
          </cell>
          <cell r="L14250" t="str">
            <v>874.57</v>
          </cell>
        </row>
        <row r="14251">
          <cell r="J14251" t="str">
            <v>9789866814037</v>
          </cell>
          <cell r="K14251">
            <v>2007</v>
          </cell>
          <cell r="L14251" t="str">
            <v>874.57</v>
          </cell>
        </row>
        <row r="14252">
          <cell r="J14252" t="str">
            <v>9789866814013</v>
          </cell>
          <cell r="K14252">
            <v>2007</v>
          </cell>
          <cell r="L14252" t="str">
            <v>873.57</v>
          </cell>
        </row>
        <row r="14253">
          <cell r="J14253" t="str">
            <v>9789866814006</v>
          </cell>
          <cell r="K14253">
            <v>2007</v>
          </cell>
          <cell r="L14253" t="str">
            <v>873.57</v>
          </cell>
        </row>
        <row r="14254">
          <cell r="J14254" t="str">
            <v>9789868229525</v>
          </cell>
          <cell r="K14254">
            <v>2007</v>
          </cell>
          <cell r="L14254" t="str">
            <v>874.57</v>
          </cell>
        </row>
        <row r="14255">
          <cell r="J14255" t="str">
            <v>9789868313354</v>
          </cell>
          <cell r="K14255">
            <v>2007</v>
          </cell>
          <cell r="L14255" t="str">
            <v>859.6</v>
          </cell>
        </row>
        <row r="14256">
          <cell r="J14256" t="str">
            <v>9789868313309</v>
          </cell>
          <cell r="K14256">
            <v>2007</v>
          </cell>
          <cell r="L14256" t="str">
            <v>282</v>
          </cell>
        </row>
        <row r="14257">
          <cell r="J14257" t="str">
            <v>9789868313330</v>
          </cell>
          <cell r="K14257">
            <v>2007</v>
          </cell>
          <cell r="L14257" t="str">
            <v>284.95</v>
          </cell>
        </row>
        <row r="14258">
          <cell r="J14258" t="str">
            <v>9789866737039</v>
          </cell>
          <cell r="K14258">
            <v>2007</v>
          </cell>
          <cell r="L14258" t="str">
            <v>859.6</v>
          </cell>
        </row>
        <row r="14259">
          <cell r="J14259" t="str">
            <v>9789868313347</v>
          </cell>
          <cell r="K14259">
            <v>2007</v>
          </cell>
          <cell r="L14259" t="str">
            <v>859.6</v>
          </cell>
        </row>
        <row r="14260">
          <cell r="J14260" t="str">
            <v>9789868313316</v>
          </cell>
          <cell r="K14260">
            <v>2007</v>
          </cell>
          <cell r="L14260" t="str">
            <v>874.59</v>
          </cell>
        </row>
        <row r="14261">
          <cell r="J14261" t="str">
            <v>9789866814020</v>
          </cell>
          <cell r="K14261">
            <v>2007</v>
          </cell>
          <cell r="L14261" t="str">
            <v>873.57</v>
          </cell>
        </row>
        <row r="14262">
          <cell r="J14262" t="str">
            <v>957459761X</v>
          </cell>
          <cell r="K14262">
            <v>2007</v>
          </cell>
          <cell r="L14262" t="str">
            <v>529.61</v>
          </cell>
        </row>
        <row r="14263">
          <cell r="J14263" t="str">
            <v>9789572889978</v>
          </cell>
          <cell r="K14263">
            <v>2007</v>
          </cell>
          <cell r="L14263" t="str">
            <v>544.37</v>
          </cell>
        </row>
        <row r="14264">
          <cell r="J14264" t="str">
            <v>9789866896231</v>
          </cell>
          <cell r="K14264">
            <v>2007</v>
          </cell>
          <cell r="L14264" t="str">
            <v>561.2</v>
          </cell>
        </row>
        <row r="14265">
          <cell r="J14265" t="str">
            <v>9789866896330</v>
          </cell>
          <cell r="K14265">
            <v>2007</v>
          </cell>
          <cell r="L14265" t="str">
            <v>563.2</v>
          </cell>
        </row>
        <row r="14266">
          <cell r="J14266" t="str">
            <v>9789866896415</v>
          </cell>
          <cell r="K14266">
            <v>2007</v>
          </cell>
          <cell r="L14266" t="str">
            <v>561.2</v>
          </cell>
        </row>
        <row r="14267">
          <cell r="J14267" t="str">
            <v>9789866896149</v>
          </cell>
          <cell r="K14267">
            <v>2007</v>
          </cell>
          <cell r="L14267" t="str">
            <v>561.2</v>
          </cell>
        </row>
        <row r="14268">
          <cell r="J14268" t="str">
            <v>9789866896071</v>
          </cell>
          <cell r="K14268">
            <v>2007</v>
          </cell>
          <cell r="L14268" t="str">
            <v>554.89</v>
          </cell>
        </row>
        <row r="14269">
          <cell r="J14269" t="str">
            <v>9789866896293</v>
          </cell>
          <cell r="K14269">
            <v>2007</v>
          </cell>
          <cell r="L14269" t="str">
            <v>562.33</v>
          </cell>
        </row>
        <row r="14270">
          <cell r="J14270" t="str">
            <v>9789866896361</v>
          </cell>
          <cell r="K14270">
            <v>2007</v>
          </cell>
          <cell r="L14270" t="str">
            <v>563</v>
          </cell>
        </row>
        <row r="14271">
          <cell r="J14271" t="str">
            <v>9789866905438</v>
          </cell>
          <cell r="K14271">
            <v>2007</v>
          </cell>
          <cell r="L14271" t="str">
            <v>177.2</v>
          </cell>
        </row>
        <row r="14272">
          <cell r="J14272" t="str">
            <v>9576594014</v>
          </cell>
          <cell r="K14272">
            <v>2007</v>
          </cell>
          <cell r="L14272" t="str">
            <v>292.92</v>
          </cell>
        </row>
        <row r="14273">
          <cell r="J14273" t="str">
            <v>9789866905094</v>
          </cell>
          <cell r="K14273">
            <v>2007</v>
          </cell>
          <cell r="L14273" t="str">
            <v>177.2</v>
          </cell>
        </row>
        <row r="14274">
          <cell r="J14274" t="str">
            <v>9789866905186</v>
          </cell>
          <cell r="K14274">
            <v>2007</v>
          </cell>
          <cell r="L14274" t="str">
            <v>176.74</v>
          </cell>
        </row>
        <row r="14275">
          <cell r="J14275" t="str">
            <v>9789866905193</v>
          </cell>
          <cell r="K14275">
            <v>2007</v>
          </cell>
          <cell r="L14275" t="str">
            <v>177.2</v>
          </cell>
        </row>
        <row r="14276">
          <cell r="J14276" t="str">
            <v>9789866905223</v>
          </cell>
          <cell r="K14276">
            <v>2007</v>
          </cell>
          <cell r="L14276" t="str">
            <v>528.21</v>
          </cell>
        </row>
        <row r="14277">
          <cell r="J14277" t="str">
            <v>9789866905209</v>
          </cell>
          <cell r="K14277">
            <v>2007</v>
          </cell>
          <cell r="L14277" t="str">
            <v>528.21</v>
          </cell>
        </row>
        <row r="14278">
          <cell r="J14278" t="str">
            <v>9789866905216</v>
          </cell>
          <cell r="K14278">
            <v>2007</v>
          </cell>
          <cell r="L14278" t="str">
            <v>544.7</v>
          </cell>
        </row>
        <row r="14279">
          <cell r="J14279" t="str">
            <v>9789866905247</v>
          </cell>
          <cell r="K14279">
            <v>2007</v>
          </cell>
          <cell r="L14279" t="str">
            <v>177.2</v>
          </cell>
        </row>
        <row r="14280">
          <cell r="J14280" t="str">
            <v>9789866905339</v>
          </cell>
          <cell r="K14280">
            <v>2007</v>
          </cell>
          <cell r="L14280" t="str">
            <v>521.1</v>
          </cell>
        </row>
        <row r="14281">
          <cell r="J14281" t="str">
            <v>9789866905322</v>
          </cell>
          <cell r="K14281">
            <v>2007</v>
          </cell>
          <cell r="L14281" t="str">
            <v>177.2</v>
          </cell>
        </row>
        <row r="14282">
          <cell r="J14282" t="str">
            <v>9789866905377</v>
          </cell>
          <cell r="K14282">
            <v>2007</v>
          </cell>
          <cell r="L14282" t="str">
            <v>078</v>
          </cell>
        </row>
        <row r="14283">
          <cell r="J14283" t="str">
            <v>9789866905476</v>
          </cell>
          <cell r="K14283">
            <v>2007</v>
          </cell>
          <cell r="L14283" t="str">
            <v>494</v>
          </cell>
        </row>
        <row r="14284">
          <cell r="J14284" t="str">
            <v>9789866905469</v>
          </cell>
          <cell r="K14284">
            <v>2007</v>
          </cell>
          <cell r="L14284" t="str">
            <v>494</v>
          </cell>
        </row>
        <row r="14285">
          <cell r="J14285" t="str">
            <v>9789866905490</v>
          </cell>
          <cell r="K14285">
            <v>2007</v>
          </cell>
          <cell r="L14285" t="str">
            <v>544.37</v>
          </cell>
        </row>
        <row r="14286">
          <cell r="J14286" t="str">
            <v>9789866905629</v>
          </cell>
          <cell r="K14286">
            <v>2007</v>
          </cell>
          <cell r="L14286" t="str">
            <v>544.37</v>
          </cell>
        </row>
        <row r="14287">
          <cell r="J14287" t="str">
            <v>9789866905636</v>
          </cell>
          <cell r="K14287">
            <v>2007</v>
          </cell>
          <cell r="L14287" t="str">
            <v>173.4</v>
          </cell>
        </row>
        <row r="14288">
          <cell r="J14288" t="str">
            <v>9789866905643</v>
          </cell>
          <cell r="K14288">
            <v>2007</v>
          </cell>
          <cell r="L14288" t="str">
            <v>192.1</v>
          </cell>
        </row>
        <row r="14289">
          <cell r="J14289" t="str">
            <v>9789866905650</v>
          </cell>
          <cell r="K14289">
            <v>2007</v>
          </cell>
          <cell r="L14289" t="str">
            <v>176.4</v>
          </cell>
        </row>
        <row r="14290">
          <cell r="J14290" t="str">
            <v>9789866905667</v>
          </cell>
          <cell r="K14290">
            <v>2007</v>
          </cell>
          <cell r="L14290" t="str">
            <v>490.92</v>
          </cell>
        </row>
        <row r="14291">
          <cell r="J14291" t="str">
            <v>9789866905681</v>
          </cell>
          <cell r="K14291">
            <v>2007</v>
          </cell>
          <cell r="L14291" t="str">
            <v>177.2</v>
          </cell>
        </row>
        <row r="14292">
          <cell r="J14292" t="str">
            <v>9789866905698</v>
          </cell>
          <cell r="K14292">
            <v>2007</v>
          </cell>
          <cell r="L14292" t="str">
            <v>929</v>
          </cell>
        </row>
        <row r="14293">
          <cell r="J14293" t="str">
            <v>9789866905704</v>
          </cell>
          <cell r="K14293">
            <v>2007</v>
          </cell>
          <cell r="L14293" t="str">
            <v>781.057</v>
          </cell>
        </row>
        <row r="14294">
          <cell r="J14294" t="str">
            <v>9789866905599</v>
          </cell>
          <cell r="K14294">
            <v>2007</v>
          </cell>
          <cell r="L14294" t="str">
            <v>177.2</v>
          </cell>
        </row>
        <row r="14295">
          <cell r="J14295" t="str">
            <v>9789866905780</v>
          </cell>
          <cell r="K14295">
            <v>2007</v>
          </cell>
          <cell r="L14295" t="str">
            <v>177.2</v>
          </cell>
        </row>
        <row r="14296">
          <cell r="J14296" t="str">
            <v>9789866905773</v>
          </cell>
          <cell r="K14296">
            <v>2007</v>
          </cell>
          <cell r="L14296" t="str">
            <v>528.2</v>
          </cell>
        </row>
        <row r="14297">
          <cell r="J14297" t="str">
            <v>9789866905797</v>
          </cell>
          <cell r="K14297">
            <v>2007</v>
          </cell>
          <cell r="L14297" t="str">
            <v>494</v>
          </cell>
        </row>
        <row r="14298">
          <cell r="J14298" t="str">
            <v>9789866905124</v>
          </cell>
          <cell r="K14298">
            <v>2007</v>
          </cell>
          <cell r="L14298" t="str">
            <v>424</v>
          </cell>
        </row>
        <row r="14299">
          <cell r="J14299" t="str">
            <v>9789866905315</v>
          </cell>
          <cell r="K14299">
            <v>2007</v>
          </cell>
          <cell r="L14299" t="str">
            <v>413.98</v>
          </cell>
        </row>
        <row r="14300">
          <cell r="J14300" t="str">
            <v>9789866905575</v>
          </cell>
          <cell r="K14300">
            <v>2007</v>
          </cell>
          <cell r="L14300" t="str">
            <v>418.91</v>
          </cell>
        </row>
        <row r="14301">
          <cell r="J14301" t="str">
            <v>9789866905605</v>
          </cell>
          <cell r="K14301">
            <v>2007</v>
          </cell>
          <cell r="L14301" t="str">
            <v>413.98</v>
          </cell>
        </row>
        <row r="14302">
          <cell r="J14302" t="str">
            <v>9789866905612</v>
          </cell>
          <cell r="K14302">
            <v>2007</v>
          </cell>
          <cell r="L14302" t="str">
            <v>413.98</v>
          </cell>
        </row>
        <row r="14303">
          <cell r="J14303" t="str">
            <v>9789866905544</v>
          </cell>
          <cell r="K14303">
            <v>2007</v>
          </cell>
          <cell r="L14303" t="str">
            <v>592.092</v>
          </cell>
        </row>
        <row r="14304">
          <cell r="J14304" t="str">
            <v>9789866905551</v>
          </cell>
          <cell r="K14304">
            <v>2007</v>
          </cell>
          <cell r="L14304" t="str">
            <v>592.09</v>
          </cell>
        </row>
        <row r="14305">
          <cell r="J14305" t="str">
            <v>9576594758</v>
          </cell>
          <cell r="K14305">
            <v>2007</v>
          </cell>
          <cell r="L14305" t="str">
            <v>429.12</v>
          </cell>
        </row>
        <row r="14306">
          <cell r="J14306" t="str">
            <v>9576596033</v>
          </cell>
          <cell r="K14306">
            <v>2007</v>
          </cell>
          <cell r="L14306" t="str">
            <v>411.4</v>
          </cell>
        </row>
        <row r="14307">
          <cell r="J14307" t="str">
            <v>957659605X</v>
          </cell>
          <cell r="K14307">
            <v>2007</v>
          </cell>
          <cell r="L14307" t="str">
            <v>418.99</v>
          </cell>
        </row>
        <row r="14308">
          <cell r="J14308" t="str">
            <v>9576596165</v>
          </cell>
          <cell r="K14308">
            <v>2007</v>
          </cell>
          <cell r="L14308" t="str">
            <v>411.12</v>
          </cell>
        </row>
        <row r="14309">
          <cell r="J14309" t="str">
            <v>9576596424</v>
          </cell>
          <cell r="K14309">
            <v>2007</v>
          </cell>
          <cell r="L14309" t="str">
            <v>427.1</v>
          </cell>
        </row>
        <row r="14310">
          <cell r="J14310" t="str">
            <v>9576595908</v>
          </cell>
          <cell r="K14310">
            <v>2007</v>
          </cell>
          <cell r="L14310" t="str">
            <v>434.81</v>
          </cell>
        </row>
        <row r="14311">
          <cell r="J14311" t="str">
            <v>9576596114</v>
          </cell>
          <cell r="K14311">
            <v>2007</v>
          </cell>
          <cell r="L14311" t="str">
            <v>434.81</v>
          </cell>
        </row>
        <row r="14312">
          <cell r="J14312" t="str">
            <v>9789576596230</v>
          </cell>
          <cell r="K14312">
            <v>2007</v>
          </cell>
          <cell r="L14312" t="str">
            <v>974.8</v>
          </cell>
        </row>
        <row r="14313">
          <cell r="J14313" t="str">
            <v>9789576596452</v>
          </cell>
          <cell r="K14313">
            <v>2007</v>
          </cell>
          <cell r="L14313" t="str">
            <v>733.6</v>
          </cell>
        </row>
        <row r="14314">
          <cell r="J14314" t="str">
            <v>9576595576</v>
          </cell>
          <cell r="K14314">
            <v>2007</v>
          </cell>
          <cell r="L14314" t="str">
            <v>997</v>
          </cell>
        </row>
        <row r="14315">
          <cell r="J14315" t="str">
            <v>9576596009</v>
          </cell>
          <cell r="K14315">
            <v>2007</v>
          </cell>
          <cell r="L14315" t="str">
            <v>997.6</v>
          </cell>
        </row>
        <row r="14316">
          <cell r="J14316" t="str">
            <v>9576594421</v>
          </cell>
          <cell r="K14316">
            <v>2007</v>
          </cell>
          <cell r="L14316" t="str">
            <v>177.2</v>
          </cell>
        </row>
        <row r="14317">
          <cell r="J14317" t="str">
            <v>9576595096</v>
          </cell>
          <cell r="K14317">
            <v>2007</v>
          </cell>
          <cell r="L14317" t="str">
            <v>192.1</v>
          </cell>
        </row>
        <row r="14318">
          <cell r="J14318" t="str">
            <v>9576595940</v>
          </cell>
          <cell r="K14318">
            <v>2007</v>
          </cell>
          <cell r="L14318" t="str">
            <v>176.74</v>
          </cell>
        </row>
        <row r="14319">
          <cell r="J14319" t="str">
            <v>9576596017</v>
          </cell>
          <cell r="K14319">
            <v>2007</v>
          </cell>
          <cell r="L14319" t="str">
            <v>177.2</v>
          </cell>
        </row>
        <row r="14320">
          <cell r="J14320" t="str">
            <v>9576596076</v>
          </cell>
          <cell r="K14320">
            <v>2007</v>
          </cell>
          <cell r="L14320" t="str">
            <v>185.8</v>
          </cell>
        </row>
        <row r="14321">
          <cell r="J14321" t="str">
            <v>9576596122</v>
          </cell>
          <cell r="K14321">
            <v>2007</v>
          </cell>
          <cell r="L14321" t="str">
            <v>177.3</v>
          </cell>
        </row>
        <row r="14322">
          <cell r="J14322" t="str">
            <v>9576596173</v>
          </cell>
          <cell r="K14322">
            <v>2007</v>
          </cell>
          <cell r="L14322" t="str">
            <v>811.9</v>
          </cell>
        </row>
        <row r="14323">
          <cell r="J14323" t="str">
            <v>957659619X</v>
          </cell>
          <cell r="K14323">
            <v>2007</v>
          </cell>
          <cell r="L14323" t="str">
            <v>192.1</v>
          </cell>
        </row>
        <row r="14324">
          <cell r="J14324" t="str">
            <v>9576596254</v>
          </cell>
          <cell r="K14324">
            <v>2007</v>
          </cell>
          <cell r="L14324" t="str">
            <v>177.3</v>
          </cell>
        </row>
        <row r="14325">
          <cell r="J14325" t="str">
            <v>9576596378</v>
          </cell>
          <cell r="K14325">
            <v>2007</v>
          </cell>
          <cell r="L14325" t="str">
            <v>177.1</v>
          </cell>
        </row>
        <row r="14326">
          <cell r="J14326" t="str">
            <v>9576596432</v>
          </cell>
          <cell r="K14326">
            <v>2007</v>
          </cell>
          <cell r="L14326" t="str">
            <v>177.2</v>
          </cell>
        </row>
        <row r="14327">
          <cell r="J14327" t="str">
            <v>9576594707</v>
          </cell>
          <cell r="K14327">
            <v>2007</v>
          </cell>
          <cell r="L14327" t="str">
            <v>494.3</v>
          </cell>
        </row>
        <row r="14328">
          <cell r="J14328" t="str">
            <v>9576596246</v>
          </cell>
          <cell r="K14328">
            <v>2007</v>
          </cell>
          <cell r="L14328" t="str">
            <v>293</v>
          </cell>
        </row>
        <row r="14329">
          <cell r="J14329" t="str">
            <v>9576596408</v>
          </cell>
          <cell r="K14329">
            <v>2007</v>
          </cell>
          <cell r="L14329" t="str">
            <v>494</v>
          </cell>
        </row>
        <row r="14330">
          <cell r="J14330" t="str">
            <v>9576595606</v>
          </cell>
          <cell r="K14330">
            <v>2007</v>
          </cell>
          <cell r="L14330" t="str">
            <v>544.7</v>
          </cell>
        </row>
        <row r="14331">
          <cell r="J14331" t="str">
            <v>9576595886</v>
          </cell>
          <cell r="K14331">
            <v>2007</v>
          </cell>
          <cell r="L14331" t="str">
            <v>544.37</v>
          </cell>
        </row>
        <row r="14332">
          <cell r="J14332" t="str">
            <v>9576595959</v>
          </cell>
          <cell r="K14332">
            <v>2007</v>
          </cell>
          <cell r="L14332" t="str">
            <v>173.4</v>
          </cell>
        </row>
        <row r="14333">
          <cell r="J14333" t="str">
            <v>9576596157</v>
          </cell>
          <cell r="K14333">
            <v>2007</v>
          </cell>
          <cell r="L14333" t="str">
            <v>528.21</v>
          </cell>
        </row>
        <row r="14334">
          <cell r="J14334" t="str">
            <v>9789576596049</v>
          </cell>
          <cell r="K14334">
            <v>2007</v>
          </cell>
          <cell r="L14334" t="str">
            <v>100</v>
          </cell>
        </row>
        <row r="14335">
          <cell r="J14335" t="str">
            <v>9789576596087</v>
          </cell>
          <cell r="K14335">
            <v>2007</v>
          </cell>
          <cell r="L14335" t="str">
            <v>170</v>
          </cell>
        </row>
        <row r="14336">
          <cell r="J14336" t="str">
            <v>9789576596148</v>
          </cell>
          <cell r="K14336">
            <v>2007</v>
          </cell>
          <cell r="L14336" t="str">
            <v>550</v>
          </cell>
        </row>
        <row r="14337">
          <cell r="J14337" t="str">
            <v>9789576596292</v>
          </cell>
          <cell r="K14337">
            <v>2007</v>
          </cell>
          <cell r="L14337" t="str">
            <v>540</v>
          </cell>
        </row>
        <row r="14338">
          <cell r="J14338" t="str">
            <v>9789576596384</v>
          </cell>
          <cell r="K14338">
            <v>2007</v>
          </cell>
          <cell r="L14338" t="str">
            <v>496</v>
          </cell>
        </row>
        <row r="14339">
          <cell r="J14339" t="str">
            <v>9789576596100</v>
          </cell>
          <cell r="K14339">
            <v>2007</v>
          </cell>
          <cell r="L14339" t="str">
            <v>802.35</v>
          </cell>
        </row>
        <row r="14340">
          <cell r="J14340" t="str">
            <v>9789576596285</v>
          </cell>
          <cell r="K14340">
            <v>2007</v>
          </cell>
          <cell r="L14340" t="str">
            <v>610</v>
          </cell>
        </row>
        <row r="14341">
          <cell r="J14341" t="str">
            <v>9789576596339</v>
          </cell>
          <cell r="K14341">
            <v>2007</v>
          </cell>
          <cell r="L14341" t="str">
            <v>177.2</v>
          </cell>
        </row>
        <row r="14342">
          <cell r="J14342" t="str">
            <v>9576596467</v>
          </cell>
          <cell r="K14342">
            <v>2007</v>
          </cell>
          <cell r="L14342" t="str">
            <v>907</v>
          </cell>
        </row>
        <row r="14343">
          <cell r="J14343" t="str">
            <v>9576596211</v>
          </cell>
          <cell r="K14343">
            <v>2007</v>
          </cell>
          <cell r="L14343" t="str">
            <v>874.59</v>
          </cell>
        </row>
        <row r="14344">
          <cell r="J14344" t="str">
            <v>957659622X</v>
          </cell>
          <cell r="K14344">
            <v>2007</v>
          </cell>
          <cell r="L14344" t="str">
            <v>874.59</v>
          </cell>
        </row>
        <row r="14345">
          <cell r="J14345" t="str">
            <v>9576596327</v>
          </cell>
          <cell r="K14345">
            <v>2007</v>
          </cell>
          <cell r="L14345" t="str">
            <v>874.59</v>
          </cell>
        </row>
        <row r="14346">
          <cell r="J14346" t="str">
            <v>9576596319</v>
          </cell>
          <cell r="K14346">
            <v>2007</v>
          </cell>
          <cell r="L14346" t="str">
            <v>874.59</v>
          </cell>
        </row>
        <row r="14347">
          <cell r="J14347" t="str">
            <v>9576596416</v>
          </cell>
          <cell r="K14347">
            <v>2007</v>
          </cell>
          <cell r="L14347" t="str">
            <v>874.59</v>
          </cell>
        </row>
        <row r="14348">
          <cell r="J14348" t="str">
            <v>9789868203570</v>
          </cell>
          <cell r="K14348">
            <v>2007</v>
          </cell>
          <cell r="L14348" t="str">
            <v>176.33</v>
          </cell>
        </row>
        <row r="14349">
          <cell r="J14349" t="str">
            <v>9789868203587</v>
          </cell>
          <cell r="K14349">
            <v>2007</v>
          </cell>
          <cell r="L14349" t="str">
            <v>520.7</v>
          </cell>
        </row>
        <row r="14350">
          <cell r="J14350" t="str">
            <v>9789868203594</v>
          </cell>
          <cell r="K14350">
            <v>2007</v>
          </cell>
          <cell r="L14350" t="str">
            <v>177.2</v>
          </cell>
        </row>
        <row r="14351">
          <cell r="J14351" t="str">
            <v>9789868386209</v>
          </cell>
          <cell r="K14351">
            <v>2007</v>
          </cell>
          <cell r="L14351" t="str">
            <v>177.2</v>
          </cell>
        </row>
        <row r="14352">
          <cell r="J14352" t="str">
            <v>9789576596032</v>
          </cell>
          <cell r="K14352">
            <v>2007</v>
          </cell>
          <cell r="L14352" t="str">
            <v>411.4</v>
          </cell>
        </row>
        <row r="14353">
          <cell r="J14353" t="str">
            <v>9789576595943</v>
          </cell>
          <cell r="K14353">
            <v>2007</v>
          </cell>
          <cell r="L14353" t="str">
            <v>176.74</v>
          </cell>
        </row>
        <row r="14354">
          <cell r="J14354" t="str">
            <v>9789866881039</v>
          </cell>
          <cell r="K14354">
            <v>2007</v>
          </cell>
          <cell r="L14354" t="str">
            <v>427.11</v>
          </cell>
        </row>
        <row r="14355">
          <cell r="J14355" t="str">
            <v>9789866890000</v>
          </cell>
          <cell r="K14355">
            <v>2007</v>
          </cell>
          <cell r="L14355" t="str">
            <v>427.38</v>
          </cell>
        </row>
        <row r="14356">
          <cell r="J14356" t="str">
            <v>9789866890062</v>
          </cell>
          <cell r="K14356">
            <v>2007</v>
          </cell>
          <cell r="L14356" t="str">
            <v>427.1382</v>
          </cell>
        </row>
        <row r="14357">
          <cell r="J14357" t="str">
            <v>9789866890086</v>
          </cell>
          <cell r="K14357">
            <v>2007</v>
          </cell>
          <cell r="L14357" t="str">
            <v>427.1</v>
          </cell>
        </row>
        <row r="14358">
          <cell r="J14358" t="str">
            <v>9789866890116</v>
          </cell>
          <cell r="K14358">
            <v>2007</v>
          </cell>
          <cell r="L14358" t="str">
            <v>427.1</v>
          </cell>
        </row>
        <row r="14359">
          <cell r="J14359" t="str">
            <v>9789866890178</v>
          </cell>
          <cell r="K14359">
            <v>2007</v>
          </cell>
          <cell r="L14359" t="str">
            <v>418.98</v>
          </cell>
        </row>
        <row r="14360">
          <cell r="J14360" t="str">
            <v>9789866881077</v>
          </cell>
          <cell r="K14360">
            <v>2007</v>
          </cell>
          <cell r="L14360" t="str">
            <v>416.414</v>
          </cell>
        </row>
        <row r="14361">
          <cell r="J14361" t="str">
            <v>9789866881121</v>
          </cell>
          <cell r="K14361">
            <v>2007</v>
          </cell>
          <cell r="L14361" t="str">
            <v>427.1</v>
          </cell>
        </row>
        <row r="14362">
          <cell r="J14362" t="str">
            <v>9789866881244</v>
          </cell>
          <cell r="K14362">
            <v>2007</v>
          </cell>
          <cell r="L14362" t="str">
            <v>413.98</v>
          </cell>
        </row>
        <row r="14363">
          <cell r="J14363" t="str">
            <v>9789866881312</v>
          </cell>
          <cell r="K14363">
            <v>2007</v>
          </cell>
          <cell r="L14363" t="str">
            <v>427.1</v>
          </cell>
        </row>
        <row r="14364">
          <cell r="J14364" t="str">
            <v>9789866881329</v>
          </cell>
          <cell r="K14364">
            <v>2007</v>
          </cell>
          <cell r="L14364" t="str">
            <v>427.1</v>
          </cell>
        </row>
        <row r="14365">
          <cell r="J14365" t="str">
            <v>9789866881466</v>
          </cell>
          <cell r="K14365">
            <v>2007</v>
          </cell>
          <cell r="L14365" t="str">
            <v>427.1</v>
          </cell>
        </row>
        <row r="14366">
          <cell r="J14366" t="str">
            <v>9789866881473</v>
          </cell>
          <cell r="K14366">
            <v>2007</v>
          </cell>
          <cell r="L14366" t="str">
            <v>427.32</v>
          </cell>
        </row>
        <row r="14367">
          <cell r="J14367" t="str">
            <v>9789866881497</v>
          </cell>
          <cell r="K14367">
            <v>2007</v>
          </cell>
          <cell r="L14367" t="str">
            <v>427.131</v>
          </cell>
        </row>
        <row r="14368">
          <cell r="J14368" t="str">
            <v>9789866881527</v>
          </cell>
          <cell r="K14368">
            <v>2007</v>
          </cell>
          <cell r="L14368" t="str">
            <v>427.1</v>
          </cell>
        </row>
        <row r="14369">
          <cell r="J14369" t="str">
            <v>9789866881558</v>
          </cell>
          <cell r="K14369">
            <v>2007</v>
          </cell>
          <cell r="L14369" t="str">
            <v>427.1</v>
          </cell>
        </row>
        <row r="14370">
          <cell r="J14370" t="str">
            <v>9789866881534</v>
          </cell>
          <cell r="K14370">
            <v>2007</v>
          </cell>
          <cell r="L14370" t="str">
            <v>427.12</v>
          </cell>
        </row>
        <row r="14371">
          <cell r="J14371" t="str">
            <v>9789866881541</v>
          </cell>
          <cell r="K14371">
            <v>2007</v>
          </cell>
          <cell r="L14371" t="str">
            <v>427.75</v>
          </cell>
        </row>
        <row r="14372">
          <cell r="J14372" t="str">
            <v>9789866881350</v>
          </cell>
          <cell r="K14372">
            <v>2007</v>
          </cell>
          <cell r="L14372" t="str">
            <v>427.1</v>
          </cell>
        </row>
        <row r="14373">
          <cell r="J14373" t="str">
            <v>9789866881718</v>
          </cell>
          <cell r="K14373">
            <v>2007</v>
          </cell>
          <cell r="L14373" t="str">
            <v>427.16</v>
          </cell>
        </row>
        <row r="14374">
          <cell r="J14374" t="str">
            <v>9789866881022</v>
          </cell>
          <cell r="K14374">
            <v>2007</v>
          </cell>
          <cell r="L14374" t="str">
            <v>411.18</v>
          </cell>
        </row>
        <row r="14375">
          <cell r="J14375" t="str">
            <v>9789866881336</v>
          </cell>
          <cell r="K14375">
            <v>2007</v>
          </cell>
          <cell r="L14375" t="str">
            <v>427.1</v>
          </cell>
        </row>
        <row r="14376">
          <cell r="J14376" t="str">
            <v>9789866881886</v>
          </cell>
          <cell r="K14376">
            <v>2007</v>
          </cell>
          <cell r="L14376" t="str">
            <v>427.2</v>
          </cell>
        </row>
        <row r="14377">
          <cell r="J14377" t="str">
            <v>9789578523784</v>
          </cell>
          <cell r="K14377">
            <v>2007</v>
          </cell>
          <cell r="L14377" t="str">
            <v>563.52</v>
          </cell>
        </row>
        <row r="14378">
          <cell r="J14378" t="str">
            <v>9789578523807</v>
          </cell>
          <cell r="K14378">
            <v>2007</v>
          </cell>
          <cell r="L14378" t="str">
            <v>005.32</v>
          </cell>
        </row>
        <row r="14379">
          <cell r="J14379" t="str">
            <v>9789578523814</v>
          </cell>
          <cell r="K14379">
            <v>2007</v>
          </cell>
          <cell r="L14379" t="str">
            <v>857.7</v>
          </cell>
        </row>
        <row r="14380">
          <cell r="J14380" t="str">
            <v>9789866945335</v>
          </cell>
          <cell r="K14380">
            <v>2007</v>
          </cell>
          <cell r="L14380" t="str">
            <v>494</v>
          </cell>
        </row>
        <row r="14381">
          <cell r="J14381" t="str">
            <v>9789866945311</v>
          </cell>
          <cell r="K14381">
            <v>2007</v>
          </cell>
          <cell r="L14381" t="str">
            <v>494.2</v>
          </cell>
        </row>
        <row r="14382">
          <cell r="J14382" t="str">
            <v>9789866945328</v>
          </cell>
          <cell r="K14382">
            <v>2007</v>
          </cell>
          <cell r="L14382" t="str">
            <v>494</v>
          </cell>
        </row>
        <row r="14383">
          <cell r="J14383" t="str">
            <v>9789866945403</v>
          </cell>
          <cell r="K14383">
            <v>2007</v>
          </cell>
          <cell r="L14383" t="str">
            <v>494.1</v>
          </cell>
        </row>
        <row r="14384">
          <cell r="J14384" t="str">
            <v>9789866945397</v>
          </cell>
          <cell r="K14384">
            <v>2007</v>
          </cell>
          <cell r="L14384" t="str">
            <v>494</v>
          </cell>
        </row>
        <row r="14385">
          <cell r="J14385" t="str">
            <v>9789866945342</v>
          </cell>
          <cell r="K14385">
            <v>2007</v>
          </cell>
          <cell r="L14385" t="str">
            <v>496.5</v>
          </cell>
        </row>
        <row r="14386">
          <cell r="J14386" t="str">
            <v>9789866945359</v>
          </cell>
          <cell r="K14386">
            <v>2007</v>
          </cell>
          <cell r="L14386" t="str">
            <v>494.2</v>
          </cell>
        </row>
        <row r="14387">
          <cell r="J14387" t="str">
            <v>9789866945366</v>
          </cell>
          <cell r="K14387">
            <v>2007</v>
          </cell>
          <cell r="L14387" t="str">
            <v>494.4</v>
          </cell>
        </row>
        <row r="14388">
          <cell r="J14388" t="str">
            <v>9789866945533</v>
          </cell>
          <cell r="K14388">
            <v>2007</v>
          </cell>
          <cell r="L14388" t="str">
            <v>494</v>
          </cell>
        </row>
        <row r="14389">
          <cell r="J14389" t="str">
            <v>9789866945540</v>
          </cell>
          <cell r="K14389">
            <v>2007</v>
          </cell>
          <cell r="L14389" t="str">
            <v>496.5</v>
          </cell>
        </row>
        <row r="14390">
          <cell r="J14390" t="str">
            <v>9789866945601</v>
          </cell>
          <cell r="K14390">
            <v>2007</v>
          </cell>
          <cell r="L14390" t="str">
            <v>494</v>
          </cell>
        </row>
        <row r="14391">
          <cell r="J14391" t="str">
            <v>9789866945564</v>
          </cell>
          <cell r="K14391">
            <v>2007</v>
          </cell>
          <cell r="L14391" t="str">
            <v>494.3</v>
          </cell>
        </row>
        <row r="14392">
          <cell r="J14392" t="str">
            <v>9789866945595</v>
          </cell>
          <cell r="K14392">
            <v>2007</v>
          </cell>
          <cell r="L14392" t="str">
            <v>496.5</v>
          </cell>
        </row>
        <row r="14393">
          <cell r="J14393" t="str">
            <v>9789866945571</v>
          </cell>
          <cell r="K14393">
            <v>2007</v>
          </cell>
          <cell r="L14393" t="str">
            <v>494.7</v>
          </cell>
        </row>
        <row r="14394">
          <cell r="J14394" t="str">
            <v>9789866945632</v>
          </cell>
          <cell r="K14394">
            <v>2007</v>
          </cell>
          <cell r="L14394" t="str">
            <v>494</v>
          </cell>
        </row>
        <row r="14395">
          <cell r="J14395" t="str">
            <v>9789866945625</v>
          </cell>
          <cell r="K14395">
            <v>2007</v>
          </cell>
          <cell r="L14395" t="str">
            <v>494.23</v>
          </cell>
        </row>
        <row r="14396">
          <cell r="J14396" t="str">
            <v>9789866945663</v>
          </cell>
          <cell r="K14396">
            <v>2007</v>
          </cell>
          <cell r="L14396" t="str">
            <v>494.23</v>
          </cell>
        </row>
        <row r="14397">
          <cell r="J14397" t="str">
            <v>9789866945670</v>
          </cell>
          <cell r="K14397">
            <v>2007</v>
          </cell>
          <cell r="L14397" t="str">
            <v>494</v>
          </cell>
        </row>
        <row r="14398">
          <cell r="J14398" t="str">
            <v>9789866945656</v>
          </cell>
          <cell r="K14398">
            <v>2007</v>
          </cell>
          <cell r="L14398" t="str">
            <v>494</v>
          </cell>
        </row>
        <row r="14399">
          <cell r="J14399" t="str">
            <v>9789866945694</v>
          </cell>
          <cell r="K14399">
            <v>2007</v>
          </cell>
          <cell r="L14399" t="str">
            <v>494</v>
          </cell>
        </row>
        <row r="14400">
          <cell r="J14400" t="str">
            <v>9789866945755</v>
          </cell>
          <cell r="K14400">
            <v>2007</v>
          </cell>
          <cell r="L14400" t="str">
            <v>494.386</v>
          </cell>
        </row>
        <row r="14401">
          <cell r="J14401" t="str">
            <v>9789866745779</v>
          </cell>
          <cell r="K14401">
            <v>2007</v>
          </cell>
          <cell r="L14401" t="str">
            <v>496.5</v>
          </cell>
        </row>
        <row r="14402">
          <cell r="J14402" t="str">
            <v>9789866945809</v>
          </cell>
          <cell r="K14402">
            <v>2007</v>
          </cell>
          <cell r="L14402" t="str">
            <v>494</v>
          </cell>
        </row>
        <row r="14403">
          <cell r="J14403" t="str">
            <v>9789866945854</v>
          </cell>
          <cell r="K14403">
            <v>2007</v>
          </cell>
          <cell r="L14403" t="str">
            <v>496.5</v>
          </cell>
        </row>
        <row r="14404">
          <cell r="J14404" t="str">
            <v>9789866945847</v>
          </cell>
          <cell r="K14404">
            <v>2007</v>
          </cell>
          <cell r="L14404" t="str">
            <v>494</v>
          </cell>
        </row>
        <row r="14405">
          <cell r="J14405" t="str">
            <v>9789866945861</v>
          </cell>
          <cell r="K14405">
            <v>2007</v>
          </cell>
          <cell r="L14405" t="str">
            <v>494.76</v>
          </cell>
        </row>
        <row r="14406">
          <cell r="J14406" t="str">
            <v>9789866945892</v>
          </cell>
          <cell r="K14406">
            <v>2007</v>
          </cell>
          <cell r="L14406" t="str">
            <v>494.2</v>
          </cell>
        </row>
        <row r="14407">
          <cell r="J14407" t="str">
            <v>9789866945908</v>
          </cell>
          <cell r="K14407">
            <v>2007</v>
          </cell>
          <cell r="L14407" t="str">
            <v>496.5</v>
          </cell>
        </row>
        <row r="14408">
          <cell r="J14408" t="str">
            <v>9789866945915</v>
          </cell>
          <cell r="K14408">
            <v>2007</v>
          </cell>
          <cell r="L14408" t="str">
            <v>496.5</v>
          </cell>
        </row>
        <row r="14409">
          <cell r="J14409" t="str">
            <v>9789866945991</v>
          </cell>
          <cell r="K14409">
            <v>2007</v>
          </cell>
          <cell r="L14409" t="str">
            <v>494</v>
          </cell>
        </row>
        <row r="14410">
          <cell r="J14410" t="str">
            <v>9789866945984</v>
          </cell>
          <cell r="K14410">
            <v>2007</v>
          </cell>
          <cell r="L14410" t="str">
            <v>494</v>
          </cell>
        </row>
        <row r="14411">
          <cell r="J14411" t="str">
            <v>9789866704024</v>
          </cell>
          <cell r="K14411">
            <v>2007</v>
          </cell>
          <cell r="L14411" t="str">
            <v>494</v>
          </cell>
        </row>
        <row r="14412">
          <cell r="J14412" t="str">
            <v>9789866704031</v>
          </cell>
          <cell r="K14412">
            <v>2007</v>
          </cell>
          <cell r="L14412" t="str">
            <v>494.7</v>
          </cell>
        </row>
        <row r="14413">
          <cell r="J14413" t="str">
            <v>9789866704048</v>
          </cell>
          <cell r="K14413">
            <v>2007</v>
          </cell>
          <cell r="L14413" t="str">
            <v>496.5</v>
          </cell>
        </row>
        <row r="14414">
          <cell r="J14414" t="str">
            <v>9789866704055</v>
          </cell>
          <cell r="K14414">
            <v>2007</v>
          </cell>
          <cell r="L14414" t="str">
            <v>496.5</v>
          </cell>
        </row>
        <row r="14415">
          <cell r="J14415" t="str">
            <v>9789866704017</v>
          </cell>
          <cell r="K14415">
            <v>2007</v>
          </cell>
          <cell r="L14415" t="str">
            <v>192</v>
          </cell>
        </row>
        <row r="14416">
          <cell r="J14416" t="str">
            <v>9789866704147</v>
          </cell>
          <cell r="K14416">
            <v>2007</v>
          </cell>
          <cell r="L14416" t="str">
            <v>494</v>
          </cell>
        </row>
        <row r="14417">
          <cell r="J14417" t="str">
            <v>9789866704130</v>
          </cell>
          <cell r="K14417">
            <v>2007</v>
          </cell>
          <cell r="L14417" t="str">
            <v>494</v>
          </cell>
        </row>
        <row r="14418">
          <cell r="J14418" t="str">
            <v>9789866704093</v>
          </cell>
          <cell r="K14418">
            <v>2007</v>
          </cell>
          <cell r="L14418" t="str">
            <v>490.29</v>
          </cell>
        </row>
        <row r="14419">
          <cell r="J14419" t="str">
            <v>9789866704109</v>
          </cell>
          <cell r="K14419">
            <v>2007</v>
          </cell>
          <cell r="L14419" t="str">
            <v>490.29</v>
          </cell>
        </row>
        <row r="14420">
          <cell r="J14420" t="str">
            <v>9789866704086</v>
          </cell>
          <cell r="K14420">
            <v>2007</v>
          </cell>
          <cell r="L14420" t="str">
            <v>191</v>
          </cell>
        </row>
        <row r="14421">
          <cell r="J14421" t="str">
            <v>9789866945922</v>
          </cell>
          <cell r="K14421">
            <v>2007</v>
          </cell>
          <cell r="L14421" t="str">
            <v>494.5</v>
          </cell>
        </row>
        <row r="14422">
          <cell r="J14422" t="str">
            <v>9789866704000</v>
          </cell>
          <cell r="K14422">
            <v>2007</v>
          </cell>
          <cell r="L14422" t="str">
            <v>498</v>
          </cell>
        </row>
        <row r="14423">
          <cell r="J14423" t="str">
            <v>9789866945946</v>
          </cell>
          <cell r="K14423">
            <v>2007</v>
          </cell>
          <cell r="L14423" t="str">
            <v>498.93</v>
          </cell>
        </row>
        <row r="14424">
          <cell r="J14424" t="str">
            <v>9789866945939</v>
          </cell>
          <cell r="K14424">
            <v>2007</v>
          </cell>
          <cell r="L14424" t="str">
            <v>498.93</v>
          </cell>
        </row>
        <row r="14425">
          <cell r="J14425" t="str">
            <v>9789866945380</v>
          </cell>
          <cell r="K14425">
            <v>2007</v>
          </cell>
          <cell r="L14425" t="str">
            <v>494.5</v>
          </cell>
        </row>
        <row r="14426">
          <cell r="J14426" t="str">
            <v>9789866945526</v>
          </cell>
          <cell r="K14426">
            <v>2007</v>
          </cell>
          <cell r="L14426" t="str">
            <v>494.57</v>
          </cell>
        </row>
        <row r="14427">
          <cell r="J14427" t="str">
            <v>9789866945519</v>
          </cell>
          <cell r="K14427">
            <v>2007</v>
          </cell>
          <cell r="L14427" t="str">
            <v>494.56</v>
          </cell>
        </row>
        <row r="14428">
          <cell r="J14428" t="str">
            <v>9789866945502</v>
          </cell>
          <cell r="K14428">
            <v>2007</v>
          </cell>
          <cell r="L14428" t="str">
            <v>494.56</v>
          </cell>
        </row>
        <row r="14429">
          <cell r="J14429" t="str">
            <v>9789866945618</v>
          </cell>
          <cell r="K14429">
            <v>2007</v>
          </cell>
          <cell r="L14429" t="str">
            <v>496.1</v>
          </cell>
        </row>
        <row r="14430">
          <cell r="J14430" t="str">
            <v>9789866945427</v>
          </cell>
          <cell r="K14430">
            <v>2007</v>
          </cell>
          <cell r="L14430" t="str">
            <v>399.6</v>
          </cell>
        </row>
        <row r="14431">
          <cell r="J14431" t="str">
            <v>9789866945434</v>
          </cell>
          <cell r="K14431">
            <v>2007</v>
          </cell>
          <cell r="L14431" t="str">
            <v>415.84</v>
          </cell>
        </row>
        <row r="14432">
          <cell r="J14432" t="str">
            <v>9789866945441</v>
          </cell>
          <cell r="K14432">
            <v>2007</v>
          </cell>
          <cell r="L14432" t="str">
            <v>415.53</v>
          </cell>
        </row>
        <row r="14433">
          <cell r="J14433" t="str">
            <v>9789866945458</v>
          </cell>
          <cell r="K14433">
            <v>2007</v>
          </cell>
          <cell r="L14433" t="str">
            <v>415.85</v>
          </cell>
        </row>
        <row r="14434">
          <cell r="J14434" t="str">
            <v>9789866945465</v>
          </cell>
          <cell r="K14434">
            <v>2007</v>
          </cell>
          <cell r="L14434" t="str">
            <v>415.332</v>
          </cell>
        </row>
        <row r="14435">
          <cell r="J14435" t="str">
            <v>9789866945588</v>
          </cell>
          <cell r="K14435">
            <v>2007</v>
          </cell>
          <cell r="L14435" t="str">
            <v>411.1</v>
          </cell>
        </row>
        <row r="14436">
          <cell r="J14436" t="str">
            <v>9789866945649</v>
          </cell>
          <cell r="K14436">
            <v>2007</v>
          </cell>
          <cell r="L14436" t="str">
            <v>411.1</v>
          </cell>
        </row>
        <row r="14437">
          <cell r="J14437" t="str">
            <v>9789866945717</v>
          </cell>
          <cell r="K14437">
            <v>2007</v>
          </cell>
          <cell r="L14437" t="str">
            <v>415.332</v>
          </cell>
        </row>
        <row r="14438">
          <cell r="J14438" t="str">
            <v>9789866945724</v>
          </cell>
          <cell r="K14438">
            <v>2007</v>
          </cell>
          <cell r="L14438" t="str">
            <v>415.85</v>
          </cell>
        </row>
        <row r="14439">
          <cell r="J14439" t="str">
            <v>9789866945731</v>
          </cell>
          <cell r="K14439">
            <v>2007</v>
          </cell>
          <cell r="L14439" t="str">
            <v>415.33</v>
          </cell>
        </row>
        <row r="14440">
          <cell r="J14440" t="str">
            <v>9789866945793</v>
          </cell>
          <cell r="K14440">
            <v>2007</v>
          </cell>
          <cell r="L14440" t="str">
            <v>411.1</v>
          </cell>
        </row>
        <row r="14441">
          <cell r="J14441" t="str">
            <v>9789866945878</v>
          </cell>
          <cell r="K14441">
            <v>2007</v>
          </cell>
          <cell r="L14441" t="str">
            <v>411.4</v>
          </cell>
        </row>
        <row r="14442">
          <cell r="J14442" t="str">
            <v>9789866945885</v>
          </cell>
          <cell r="K14442">
            <v>2007</v>
          </cell>
          <cell r="L14442" t="str">
            <v>411.4</v>
          </cell>
        </row>
        <row r="14443">
          <cell r="J14443" t="str">
            <v>9789866704079</v>
          </cell>
          <cell r="K14443">
            <v>2007</v>
          </cell>
          <cell r="L14443" t="str">
            <v>411.1</v>
          </cell>
        </row>
        <row r="14444">
          <cell r="J14444" t="str">
            <v>9789866704116</v>
          </cell>
          <cell r="K14444">
            <v>2007</v>
          </cell>
          <cell r="L14444" t="str">
            <v>411.1</v>
          </cell>
        </row>
        <row r="14445">
          <cell r="J14445" t="str">
            <v>9789866704123</v>
          </cell>
          <cell r="K14445">
            <v>2007</v>
          </cell>
          <cell r="L14445" t="str">
            <v>411.1</v>
          </cell>
        </row>
        <row r="14446">
          <cell r="J14446" t="str">
            <v>9789866945823</v>
          </cell>
          <cell r="K14446">
            <v>2007</v>
          </cell>
          <cell r="L14446" t="str">
            <v>520</v>
          </cell>
        </row>
        <row r="14447">
          <cell r="J14447" t="str">
            <v>9789866945762</v>
          </cell>
          <cell r="K14447">
            <v>2007</v>
          </cell>
          <cell r="L14447" t="str">
            <v>528.21</v>
          </cell>
        </row>
        <row r="14448">
          <cell r="J14448" t="str">
            <v>9789866945830</v>
          </cell>
          <cell r="K14448">
            <v>2007</v>
          </cell>
          <cell r="L14448" t="str">
            <v>528.21</v>
          </cell>
        </row>
        <row r="14449">
          <cell r="J14449" t="str">
            <v>9789866945687</v>
          </cell>
          <cell r="K14449">
            <v>2007</v>
          </cell>
          <cell r="L14449" t="str">
            <v>494</v>
          </cell>
        </row>
        <row r="14450">
          <cell r="J14450" t="str">
            <v>9789866945960</v>
          </cell>
          <cell r="K14450">
            <v>2007</v>
          </cell>
          <cell r="L14450" t="str">
            <v>121.17</v>
          </cell>
        </row>
        <row r="14451">
          <cell r="J14451" t="str">
            <v>9789866945977</v>
          </cell>
          <cell r="K14451">
            <v>2007</v>
          </cell>
          <cell r="L14451" t="str">
            <v>121.17</v>
          </cell>
        </row>
        <row r="14452">
          <cell r="J14452" t="str">
            <v>9789866945953</v>
          </cell>
          <cell r="K14452">
            <v>2007</v>
          </cell>
          <cell r="L14452" t="str">
            <v>121.17</v>
          </cell>
        </row>
        <row r="14453">
          <cell r="J14453" t="str">
            <v>9789866704062</v>
          </cell>
          <cell r="K14453">
            <v>2007</v>
          </cell>
          <cell r="L14453" t="str">
            <v>226.65</v>
          </cell>
        </row>
        <row r="14454">
          <cell r="J14454" t="str">
            <v>9789866945298</v>
          </cell>
          <cell r="K14454">
            <v>2007</v>
          </cell>
          <cell r="L14454" t="str">
            <v>447.168</v>
          </cell>
        </row>
        <row r="14455">
          <cell r="J14455" t="str">
            <v>9789866945410</v>
          </cell>
          <cell r="K14455">
            <v>2007</v>
          </cell>
          <cell r="L14455" t="str">
            <v>294.1</v>
          </cell>
        </row>
        <row r="14456">
          <cell r="J14456" t="str">
            <v>9789866945489</v>
          </cell>
          <cell r="K14456">
            <v>2007</v>
          </cell>
          <cell r="L14456" t="str">
            <v>422.5</v>
          </cell>
        </row>
        <row r="14457">
          <cell r="J14457" t="str">
            <v>9789866945496</v>
          </cell>
          <cell r="K14457">
            <v>2007</v>
          </cell>
          <cell r="L14457" t="str">
            <v>427.9</v>
          </cell>
        </row>
        <row r="14458">
          <cell r="J14458" t="str">
            <v>9789866945786</v>
          </cell>
          <cell r="K14458">
            <v>2007</v>
          </cell>
          <cell r="L14458" t="str">
            <v>422.3</v>
          </cell>
        </row>
        <row r="14459">
          <cell r="J14459" t="str">
            <v>9789868224759</v>
          </cell>
          <cell r="K14459">
            <v>2007</v>
          </cell>
          <cell r="L14459" t="str">
            <v>494.21</v>
          </cell>
        </row>
        <row r="14460">
          <cell r="J14460" t="str">
            <v>9789868332218</v>
          </cell>
          <cell r="K14460">
            <v>2007</v>
          </cell>
          <cell r="L14460" t="str">
            <v>466.4</v>
          </cell>
        </row>
        <row r="14461">
          <cell r="J14461" t="str">
            <v>9789576307270</v>
          </cell>
          <cell r="K14461">
            <v>2007</v>
          </cell>
          <cell r="L14461" t="str">
            <v>857.7</v>
          </cell>
        </row>
        <row r="14462">
          <cell r="J14462" t="str">
            <v>9574513238</v>
          </cell>
          <cell r="K14462">
            <v>2007</v>
          </cell>
          <cell r="L14462" t="str">
            <v>859.6</v>
          </cell>
        </row>
        <row r="14463">
          <cell r="J14463" t="str">
            <v>9789574513222</v>
          </cell>
          <cell r="K14463">
            <v>2007</v>
          </cell>
          <cell r="L14463" t="str">
            <v>859.6</v>
          </cell>
        </row>
        <row r="14464">
          <cell r="J14464" t="str">
            <v>9789574513086</v>
          </cell>
          <cell r="K14464">
            <v>2007</v>
          </cell>
          <cell r="L14464" t="str">
            <v>523.31</v>
          </cell>
        </row>
        <row r="14465">
          <cell r="J14465" t="str">
            <v>9789574513253</v>
          </cell>
          <cell r="K14465">
            <v>2007</v>
          </cell>
          <cell r="L14465" t="str">
            <v>523.31</v>
          </cell>
        </row>
        <row r="14466">
          <cell r="J14466" t="str">
            <v>9789574513420</v>
          </cell>
          <cell r="K14466">
            <v>2007</v>
          </cell>
          <cell r="L14466" t="str">
            <v>523.313</v>
          </cell>
        </row>
        <row r="14467">
          <cell r="J14467" t="str">
            <v>9789574513475</v>
          </cell>
          <cell r="K14467">
            <v>2007</v>
          </cell>
          <cell r="L14467" t="str">
            <v>523.313</v>
          </cell>
        </row>
        <row r="14468">
          <cell r="J14468" t="str">
            <v>9789574513512</v>
          </cell>
          <cell r="K14468">
            <v>2007</v>
          </cell>
          <cell r="L14468" t="str">
            <v>523.313</v>
          </cell>
        </row>
        <row r="14469">
          <cell r="J14469" t="str">
            <v>9789574513390</v>
          </cell>
          <cell r="K14469">
            <v>2007</v>
          </cell>
          <cell r="L14469" t="str">
            <v>855</v>
          </cell>
        </row>
        <row r="14470">
          <cell r="J14470" t="str">
            <v>9789866839085</v>
          </cell>
          <cell r="K14470">
            <v>2007</v>
          </cell>
          <cell r="L14470" t="str">
            <v>177.3</v>
          </cell>
        </row>
        <row r="14471">
          <cell r="J14471" t="str">
            <v>9789866839016</v>
          </cell>
          <cell r="K14471">
            <v>2007</v>
          </cell>
          <cell r="L14471" t="str">
            <v>498</v>
          </cell>
        </row>
        <row r="14472">
          <cell r="J14472" t="str">
            <v>9789866839023</v>
          </cell>
          <cell r="K14472">
            <v>2007</v>
          </cell>
          <cell r="L14472" t="str">
            <v>177.2</v>
          </cell>
        </row>
        <row r="14473">
          <cell r="J14473" t="str">
            <v>9789866839078</v>
          </cell>
          <cell r="K14473">
            <v>2007</v>
          </cell>
          <cell r="L14473" t="str">
            <v>177.1</v>
          </cell>
        </row>
        <row r="14474">
          <cell r="J14474" t="str">
            <v>9789866839092</v>
          </cell>
          <cell r="K14474">
            <v>2007</v>
          </cell>
          <cell r="L14474" t="str">
            <v>185.8</v>
          </cell>
        </row>
        <row r="14475">
          <cell r="J14475" t="str">
            <v>9789868249769</v>
          </cell>
          <cell r="K14475">
            <v>2007</v>
          </cell>
          <cell r="L14475" t="str">
            <v>177.2</v>
          </cell>
        </row>
        <row r="14476">
          <cell r="J14476" t="str">
            <v>9789867262905</v>
          </cell>
          <cell r="K14476">
            <v>2007</v>
          </cell>
          <cell r="L14476" t="str">
            <v>177.2</v>
          </cell>
        </row>
        <row r="14477">
          <cell r="J14477" t="str">
            <v>9789866832017</v>
          </cell>
          <cell r="K14477">
            <v>2007</v>
          </cell>
          <cell r="L14477" t="str">
            <v>494</v>
          </cell>
        </row>
        <row r="14478">
          <cell r="J14478" t="str">
            <v>9789867307743</v>
          </cell>
          <cell r="K14478">
            <v>2007</v>
          </cell>
          <cell r="L14478" t="str">
            <v>719.85</v>
          </cell>
        </row>
        <row r="14479">
          <cell r="J14479" t="str">
            <v>9789867307873</v>
          </cell>
          <cell r="K14479">
            <v>2007</v>
          </cell>
          <cell r="L14479" t="str">
            <v>191.2</v>
          </cell>
        </row>
        <row r="14480">
          <cell r="J14480" t="str">
            <v>9789867307880</v>
          </cell>
          <cell r="K14480">
            <v>2007</v>
          </cell>
          <cell r="L14480" t="str">
            <v>494.1</v>
          </cell>
        </row>
        <row r="14481">
          <cell r="J14481" t="str">
            <v>9789867307897</v>
          </cell>
          <cell r="K14481">
            <v>2007</v>
          </cell>
          <cell r="L14481" t="str">
            <v>191</v>
          </cell>
        </row>
        <row r="14482">
          <cell r="J14482" t="str">
            <v>9789867307910</v>
          </cell>
          <cell r="K14482">
            <v>2007</v>
          </cell>
          <cell r="L14482" t="str">
            <v>192.13</v>
          </cell>
        </row>
        <row r="14483">
          <cell r="J14483" t="str">
            <v>9789867307903</v>
          </cell>
          <cell r="K14483">
            <v>2007</v>
          </cell>
          <cell r="L14483" t="str">
            <v>191</v>
          </cell>
        </row>
        <row r="14484">
          <cell r="J14484" t="str">
            <v>9789867307927</v>
          </cell>
          <cell r="K14484">
            <v>2007</v>
          </cell>
          <cell r="L14484" t="str">
            <v>527.34</v>
          </cell>
        </row>
        <row r="14485">
          <cell r="J14485" t="str">
            <v>9789867307958</v>
          </cell>
          <cell r="K14485">
            <v>2007</v>
          </cell>
          <cell r="L14485" t="str">
            <v>494.35</v>
          </cell>
        </row>
        <row r="14486">
          <cell r="J14486" t="str">
            <v>9789867307972</v>
          </cell>
          <cell r="K14486">
            <v>2007</v>
          </cell>
          <cell r="L14486" t="str">
            <v>177.2</v>
          </cell>
        </row>
        <row r="14487">
          <cell r="J14487" t="str">
            <v>9789867307934</v>
          </cell>
          <cell r="K14487">
            <v>2007</v>
          </cell>
          <cell r="L14487" t="str">
            <v>494</v>
          </cell>
        </row>
        <row r="14488">
          <cell r="J14488" t="str">
            <v>9789867307941</v>
          </cell>
          <cell r="K14488">
            <v>2007</v>
          </cell>
          <cell r="L14488" t="str">
            <v>815.9</v>
          </cell>
        </row>
        <row r="14489">
          <cell r="J14489" t="str">
            <v>9789867307965</v>
          </cell>
          <cell r="K14489">
            <v>2007</v>
          </cell>
          <cell r="L14489" t="str">
            <v>719.85</v>
          </cell>
        </row>
        <row r="14490">
          <cell r="J14490" t="str">
            <v>9789866845000</v>
          </cell>
          <cell r="K14490">
            <v>2007</v>
          </cell>
          <cell r="L14490" t="str">
            <v>496.5</v>
          </cell>
        </row>
        <row r="14491">
          <cell r="J14491" t="str">
            <v>9789867307989</v>
          </cell>
          <cell r="K14491">
            <v>2007</v>
          </cell>
          <cell r="L14491" t="str">
            <v>176.74</v>
          </cell>
        </row>
        <row r="14492">
          <cell r="J14492" t="str">
            <v>9789867307996</v>
          </cell>
          <cell r="K14492">
            <v>2007</v>
          </cell>
          <cell r="L14492" t="str">
            <v>177.2</v>
          </cell>
        </row>
        <row r="14493">
          <cell r="J14493" t="str">
            <v>9789866845031</v>
          </cell>
          <cell r="K14493">
            <v>2007</v>
          </cell>
          <cell r="L14493" t="str">
            <v>496.5</v>
          </cell>
        </row>
        <row r="14494">
          <cell r="J14494" t="str">
            <v>9789866845048</v>
          </cell>
          <cell r="K14494">
            <v>2007</v>
          </cell>
          <cell r="L14494" t="str">
            <v>813.4</v>
          </cell>
        </row>
        <row r="14495">
          <cell r="J14495" t="str">
            <v>9789866845024</v>
          </cell>
          <cell r="K14495">
            <v>2007</v>
          </cell>
          <cell r="L14495" t="str">
            <v>496.5</v>
          </cell>
        </row>
        <row r="14496">
          <cell r="J14496" t="str">
            <v>9789866845017</v>
          </cell>
          <cell r="K14496">
            <v>2007</v>
          </cell>
          <cell r="L14496" t="str">
            <v>494</v>
          </cell>
        </row>
        <row r="14497">
          <cell r="J14497" t="str">
            <v>9789866845062</v>
          </cell>
          <cell r="K14497">
            <v>2007</v>
          </cell>
          <cell r="L14497" t="str">
            <v>177.2</v>
          </cell>
        </row>
        <row r="14498">
          <cell r="J14498" t="str">
            <v>9789866845079</v>
          </cell>
          <cell r="K14498">
            <v>2007</v>
          </cell>
          <cell r="L14498" t="str">
            <v>871.36</v>
          </cell>
        </row>
        <row r="14499">
          <cell r="J14499" t="str">
            <v>9789866845055</v>
          </cell>
          <cell r="K14499">
            <v>2007</v>
          </cell>
          <cell r="L14499" t="str">
            <v>813.1</v>
          </cell>
        </row>
        <row r="14500">
          <cell r="J14500" t="str">
            <v>9789866845086</v>
          </cell>
          <cell r="K14500">
            <v>2007</v>
          </cell>
          <cell r="L14500" t="str">
            <v>177.2</v>
          </cell>
        </row>
        <row r="14501">
          <cell r="J14501" t="str">
            <v>9789866845093</v>
          </cell>
          <cell r="K14501">
            <v>2007</v>
          </cell>
          <cell r="L14501" t="str">
            <v>192.1</v>
          </cell>
        </row>
        <row r="14502">
          <cell r="J14502" t="str">
            <v>9789866845116</v>
          </cell>
          <cell r="K14502">
            <v>2007</v>
          </cell>
          <cell r="L14502" t="str">
            <v>494.2</v>
          </cell>
        </row>
        <row r="14503">
          <cell r="J14503" t="str">
            <v>9789866845154</v>
          </cell>
          <cell r="K14503">
            <v>2007</v>
          </cell>
          <cell r="L14503" t="str">
            <v>185.8</v>
          </cell>
        </row>
        <row r="14504">
          <cell r="J14504" t="str">
            <v>9789866845130</v>
          </cell>
          <cell r="K14504">
            <v>2007</v>
          </cell>
          <cell r="L14504" t="str">
            <v>191</v>
          </cell>
        </row>
        <row r="14505">
          <cell r="J14505" t="str">
            <v>9789866845123</v>
          </cell>
          <cell r="K14505">
            <v>2007</v>
          </cell>
          <cell r="L14505" t="str">
            <v>192.1</v>
          </cell>
        </row>
        <row r="14506">
          <cell r="J14506" t="str">
            <v>9789866845147</v>
          </cell>
          <cell r="K14506">
            <v>2007</v>
          </cell>
          <cell r="L14506" t="str">
            <v>528.21</v>
          </cell>
        </row>
        <row r="14507">
          <cell r="J14507" t="str">
            <v>9789866845192</v>
          </cell>
          <cell r="K14507">
            <v>2007</v>
          </cell>
          <cell r="L14507" t="str">
            <v>173.7</v>
          </cell>
        </row>
        <row r="14508">
          <cell r="J14508" t="str">
            <v>9789866845178</v>
          </cell>
          <cell r="K14508">
            <v>2007</v>
          </cell>
          <cell r="L14508" t="str">
            <v>192.1</v>
          </cell>
        </row>
        <row r="14509">
          <cell r="J14509" t="str">
            <v>9789866845185</v>
          </cell>
          <cell r="K14509">
            <v>2007</v>
          </cell>
          <cell r="L14509" t="str">
            <v>224.515</v>
          </cell>
        </row>
        <row r="14510">
          <cell r="J14510" t="str">
            <v>9789866845222</v>
          </cell>
          <cell r="K14510">
            <v>2007</v>
          </cell>
          <cell r="L14510" t="str">
            <v>177.2</v>
          </cell>
        </row>
        <row r="14511">
          <cell r="J14511" t="str">
            <v>9789866845208</v>
          </cell>
          <cell r="K14511">
            <v>2007</v>
          </cell>
          <cell r="L14511" t="str">
            <v>528.21</v>
          </cell>
        </row>
        <row r="14512">
          <cell r="J14512" t="str">
            <v>9789866845215</v>
          </cell>
          <cell r="K14512">
            <v>2007</v>
          </cell>
          <cell r="L14512" t="str">
            <v>813.6</v>
          </cell>
        </row>
        <row r="14513">
          <cell r="J14513" t="str">
            <v>9789866845161</v>
          </cell>
          <cell r="K14513">
            <v>2007</v>
          </cell>
          <cell r="L14513" t="str">
            <v>527.34</v>
          </cell>
        </row>
        <row r="14514">
          <cell r="J14514" t="str">
            <v>9789866845239</v>
          </cell>
          <cell r="K14514">
            <v>2007</v>
          </cell>
          <cell r="L14514" t="str">
            <v>192.1</v>
          </cell>
        </row>
        <row r="14515">
          <cell r="J14515" t="str">
            <v>9789866845246</v>
          </cell>
          <cell r="K14515">
            <v>2007</v>
          </cell>
          <cell r="L14515" t="str">
            <v>191</v>
          </cell>
        </row>
        <row r="14516">
          <cell r="J14516" t="str">
            <v>9789866845260</v>
          </cell>
          <cell r="K14516">
            <v>2007</v>
          </cell>
          <cell r="L14516" t="str">
            <v>177.2</v>
          </cell>
        </row>
        <row r="14517">
          <cell r="J14517" t="str">
            <v>9789866845253</v>
          </cell>
          <cell r="K14517">
            <v>2007</v>
          </cell>
          <cell r="L14517" t="str">
            <v>496</v>
          </cell>
        </row>
        <row r="14518">
          <cell r="J14518" t="str">
            <v>9789866845307</v>
          </cell>
          <cell r="K14518">
            <v>2007</v>
          </cell>
          <cell r="L14518" t="str">
            <v>173.7</v>
          </cell>
        </row>
        <row r="14519">
          <cell r="J14519" t="str">
            <v>9789866845291</v>
          </cell>
          <cell r="K14519">
            <v>2007</v>
          </cell>
          <cell r="L14519" t="str">
            <v>813.4</v>
          </cell>
        </row>
        <row r="14520">
          <cell r="J14520" t="str">
            <v>9789866845284</v>
          </cell>
          <cell r="K14520">
            <v>2007</v>
          </cell>
          <cell r="L14520" t="str">
            <v>494</v>
          </cell>
        </row>
        <row r="14521">
          <cell r="J14521" t="str">
            <v>9789866845277</v>
          </cell>
          <cell r="K14521">
            <v>2007</v>
          </cell>
          <cell r="L14521" t="str">
            <v>191</v>
          </cell>
        </row>
        <row r="14522">
          <cell r="J14522" t="str">
            <v>9789866498589</v>
          </cell>
          <cell r="K14522">
            <v>2007</v>
          </cell>
          <cell r="L14522" t="str">
            <v>177.2</v>
          </cell>
        </row>
        <row r="14523">
          <cell r="J14523" t="str">
            <v>9576160669</v>
          </cell>
          <cell r="K14523">
            <v>2007</v>
          </cell>
          <cell r="L14523" t="str">
            <v>410.4</v>
          </cell>
        </row>
        <row r="14524">
          <cell r="J14524" t="str">
            <v>9789574705146</v>
          </cell>
          <cell r="K14524">
            <v>2007</v>
          </cell>
          <cell r="L14524" t="str">
            <v>177.2</v>
          </cell>
        </row>
        <row r="14525">
          <cell r="J14525" t="str">
            <v>9789574705207</v>
          </cell>
          <cell r="K14525">
            <v>2007</v>
          </cell>
          <cell r="L14525" t="str">
            <v>225.79</v>
          </cell>
        </row>
        <row r="14526">
          <cell r="J14526" t="str">
            <v>9789868255289</v>
          </cell>
          <cell r="K14526">
            <v>2007</v>
          </cell>
          <cell r="L14526" t="str">
            <v>177.2</v>
          </cell>
        </row>
        <row r="14527">
          <cell r="J14527" t="str">
            <v>9789868255258</v>
          </cell>
          <cell r="K14527">
            <v>2007</v>
          </cell>
          <cell r="L14527" t="str">
            <v>177</v>
          </cell>
        </row>
        <row r="14528">
          <cell r="J14528" t="str">
            <v>9789868255265</v>
          </cell>
          <cell r="K14528">
            <v>2007</v>
          </cell>
          <cell r="L14528" t="str">
            <v>173.7</v>
          </cell>
        </row>
        <row r="14529">
          <cell r="J14529" t="str">
            <v>9789868255296</v>
          </cell>
          <cell r="K14529">
            <v>2007</v>
          </cell>
          <cell r="L14529" t="str">
            <v>177.3</v>
          </cell>
        </row>
        <row r="14530">
          <cell r="J14530" t="str">
            <v>9789868379817</v>
          </cell>
          <cell r="K14530">
            <v>2007</v>
          </cell>
          <cell r="L14530" t="str">
            <v>177.2</v>
          </cell>
        </row>
        <row r="14531">
          <cell r="J14531" t="str">
            <v>9572960903</v>
          </cell>
          <cell r="K14531">
            <v>2007</v>
          </cell>
          <cell r="L14531" t="str">
            <v>192.32</v>
          </cell>
        </row>
        <row r="14532">
          <cell r="J14532" t="str">
            <v>9789574705191</v>
          </cell>
          <cell r="K14532">
            <v>2007</v>
          </cell>
          <cell r="L14532" t="str">
            <v>544.7</v>
          </cell>
        </row>
        <row r="14533">
          <cell r="J14533" t="str">
            <v>9789574705214</v>
          </cell>
          <cell r="K14533">
            <v>2007</v>
          </cell>
          <cell r="L14533" t="str">
            <v>544.37014</v>
          </cell>
        </row>
        <row r="14534">
          <cell r="J14534" t="str">
            <v>9789574705276</v>
          </cell>
          <cell r="K14534">
            <v>2007</v>
          </cell>
          <cell r="L14534" t="str">
            <v>544.7</v>
          </cell>
        </row>
        <row r="14535">
          <cell r="J14535" t="str">
            <v>9789574705139</v>
          </cell>
          <cell r="K14535">
            <v>2007</v>
          </cell>
          <cell r="L14535" t="str">
            <v>173.3</v>
          </cell>
        </row>
        <row r="14536">
          <cell r="J14536" t="str">
            <v>9789574705184</v>
          </cell>
          <cell r="K14536">
            <v>2007</v>
          </cell>
          <cell r="L14536" t="str">
            <v>173.3</v>
          </cell>
        </row>
        <row r="14537">
          <cell r="J14537" t="str">
            <v>9789868369405</v>
          </cell>
          <cell r="K14537">
            <v>2007</v>
          </cell>
          <cell r="L14537" t="str">
            <v>177.2</v>
          </cell>
        </row>
        <row r="14538">
          <cell r="J14538" t="str">
            <v>9789868369412</v>
          </cell>
          <cell r="K14538">
            <v>2007</v>
          </cell>
          <cell r="L14538" t="str">
            <v>177</v>
          </cell>
        </row>
        <row r="14539">
          <cell r="J14539" t="str">
            <v>9789868379800</v>
          </cell>
          <cell r="K14539">
            <v>2007</v>
          </cell>
          <cell r="L14539" t="str">
            <v>563.7</v>
          </cell>
        </row>
        <row r="14540">
          <cell r="J14540" t="str">
            <v>9789573059448</v>
          </cell>
          <cell r="K14540">
            <v>2007</v>
          </cell>
          <cell r="L14540" t="str">
            <v>802.35</v>
          </cell>
        </row>
        <row r="14541">
          <cell r="J14541" t="str">
            <v>9789573059424</v>
          </cell>
          <cell r="K14541">
            <v>2007</v>
          </cell>
          <cell r="L14541" t="str">
            <v>802.39</v>
          </cell>
        </row>
        <row r="14542">
          <cell r="J14542" t="str">
            <v>9789573059417</v>
          </cell>
          <cell r="K14542">
            <v>2007</v>
          </cell>
          <cell r="L14542" t="str">
            <v>802.39</v>
          </cell>
        </row>
        <row r="14543">
          <cell r="J14543" t="str">
            <v>9789573059431</v>
          </cell>
          <cell r="K14543">
            <v>2007</v>
          </cell>
          <cell r="L14543" t="str">
            <v>802.39</v>
          </cell>
        </row>
        <row r="14544">
          <cell r="J14544" t="str">
            <v>9576720273</v>
          </cell>
          <cell r="K14544">
            <v>2007</v>
          </cell>
          <cell r="L14544" t="str">
            <v>944.7</v>
          </cell>
        </row>
        <row r="14545">
          <cell r="J14545" t="str">
            <v>9576722047</v>
          </cell>
          <cell r="K14545">
            <v>2007</v>
          </cell>
          <cell r="L14545" t="str">
            <v>944.6</v>
          </cell>
        </row>
        <row r="14546">
          <cell r="J14546" t="str">
            <v>957904550X</v>
          </cell>
          <cell r="K14546">
            <v>2007</v>
          </cell>
          <cell r="L14546" t="str">
            <v>944.6</v>
          </cell>
        </row>
        <row r="14547">
          <cell r="J14547" t="str">
            <v>9789579045605</v>
          </cell>
          <cell r="K14547">
            <v>2007</v>
          </cell>
          <cell r="L14547" t="str">
            <v>945.6</v>
          </cell>
        </row>
        <row r="14548">
          <cell r="J14548" t="str">
            <v>957672046X</v>
          </cell>
          <cell r="K14548">
            <v>2007</v>
          </cell>
          <cell r="L14548" t="str">
            <v>790.74</v>
          </cell>
        </row>
        <row r="14549">
          <cell r="J14549" t="str">
            <v>9579045135</v>
          </cell>
          <cell r="K14549">
            <v>2007</v>
          </cell>
          <cell r="L14549" t="str">
            <v>945</v>
          </cell>
        </row>
        <row r="14550">
          <cell r="J14550" t="str">
            <v>9579045631</v>
          </cell>
          <cell r="K14550">
            <v>2007</v>
          </cell>
          <cell r="L14550" t="str">
            <v>942.15</v>
          </cell>
        </row>
        <row r="14551">
          <cell r="J14551" t="str">
            <v>9576720176</v>
          </cell>
          <cell r="K14551">
            <v>2007</v>
          </cell>
          <cell r="L14551" t="str">
            <v>942.108</v>
          </cell>
        </row>
        <row r="14552">
          <cell r="J14552" t="str">
            <v>9579045674</v>
          </cell>
          <cell r="K14552">
            <v>2007</v>
          </cell>
          <cell r="L14552" t="str">
            <v>942.1</v>
          </cell>
        </row>
        <row r="14553">
          <cell r="J14553" t="str">
            <v>9576720486</v>
          </cell>
          <cell r="K14553">
            <v>2007</v>
          </cell>
          <cell r="L14553" t="str">
            <v>943.9</v>
          </cell>
        </row>
        <row r="14554">
          <cell r="J14554" t="str">
            <v>9789576723735</v>
          </cell>
          <cell r="K14554">
            <v>2007</v>
          </cell>
          <cell r="L14554" t="str">
            <v>284.95</v>
          </cell>
        </row>
        <row r="14555">
          <cell r="J14555" t="str">
            <v>9789577856197</v>
          </cell>
          <cell r="K14555">
            <v>2007</v>
          </cell>
          <cell r="L14555" t="str">
            <v>175.9</v>
          </cell>
        </row>
        <row r="14556">
          <cell r="J14556" t="str">
            <v>9789868281431</v>
          </cell>
          <cell r="K14556">
            <v>2007</v>
          </cell>
          <cell r="L14556" t="str">
            <v>272.29</v>
          </cell>
        </row>
        <row r="14557">
          <cell r="J14557" t="str">
            <v>9789868287013</v>
          </cell>
          <cell r="K14557">
            <v>2007</v>
          </cell>
          <cell r="L14557" t="str">
            <v>225.79</v>
          </cell>
        </row>
        <row r="14558">
          <cell r="J14558" t="str">
            <v>9789868287006</v>
          </cell>
          <cell r="K14558">
            <v>2007</v>
          </cell>
          <cell r="L14558" t="str">
            <v>225.79</v>
          </cell>
        </row>
        <row r="14559">
          <cell r="J14559" t="str">
            <v>9789572989890</v>
          </cell>
          <cell r="K14559">
            <v>2007</v>
          </cell>
          <cell r="L14559" t="str">
            <v>225.79</v>
          </cell>
        </row>
        <row r="14560">
          <cell r="J14560" t="str">
            <v>9789868287020</v>
          </cell>
          <cell r="K14560">
            <v>2007</v>
          </cell>
          <cell r="L14560" t="str">
            <v>293</v>
          </cell>
        </row>
        <row r="14561">
          <cell r="J14561" t="str">
            <v>9789868287044</v>
          </cell>
          <cell r="K14561">
            <v>2007</v>
          </cell>
          <cell r="L14561" t="str">
            <v>776.9</v>
          </cell>
        </row>
        <row r="14562">
          <cell r="J14562" t="str">
            <v>9789868287037</v>
          </cell>
          <cell r="K14562">
            <v>2007</v>
          </cell>
          <cell r="L14562" t="str">
            <v>177.2</v>
          </cell>
        </row>
        <row r="14563">
          <cell r="J14563" t="str">
            <v>9789867840998</v>
          </cell>
          <cell r="K14563">
            <v>2007</v>
          </cell>
          <cell r="L14563" t="str">
            <v>494.5</v>
          </cell>
        </row>
        <row r="14564">
          <cell r="J14564" t="str">
            <v>9789868390904</v>
          </cell>
          <cell r="K14564">
            <v>2007</v>
          </cell>
          <cell r="L14564" t="str">
            <v>526.807</v>
          </cell>
        </row>
        <row r="14565">
          <cell r="J14565" t="str">
            <v>9579521964</v>
          </cell>
          <cell r="K14565">
            <v>2007</v>
          </cell>
          <cell r="L14565" t="str">
            <v>527.407</v>
          </cell>
        </row>
        <row r="14566">
          <cell r="J14566" t="str">
            <v>9789570831269</v>
          </cell>
          <cell r="K14566">
            <v>2007</v>
          </cell>
          <cell r="L14566" t="str">
            <v>110</v>
          </cell>
        </row>
        <row r="14567">
          <cell r="J14567" t="str">
            <v>9789570831832</v>
          </cell>
          <cell r="K14567">
            <v>2007</v>
          </cell>
          <cell r="L14567" t="str">
            <v>105</v>
          </cell>
        </row>
        <row r="14568">
          <cell r="J14568" t="str">
            <v>9789570831436</v>
          </cell>
          <cell r="K14568">
            <v>2007</v>
          </cell>
          <cell r="L14568" t="str">
            <v>105</v>
          </cell>
        </row>
        <row r="14569">
          <cell r="J14569" t="str">
            <v>9789570832150</v>
          </cell>
          <cell r="K14569">
            <v>2007</v>
          </cell>
          <cell r="L14569" t="str">
            <v>105</v>
          </cell>
        </row>
        <row r="14570">
          <cell r="J14570" t="str">
            <v>9789570831160</v>
          </cell>
          <cell r="K14570">
            <v>2007</v>
          </cell>
          <cell r="L14570" t="str">
            <v>910.99441</v>
          </cell>
        </row>
        <row r="14571">
          <cell r="J14571" t="str">
            <v>9789570831757</v>
          </cell>
          <cell r="K14571">
            <v>2007</v>
          </cell>
          <cell r="L14571" t="str">
            <v>909.945</v>
          </cell>
        </row>
        <row r="14572">
          <cell r="J14572" t="str">
            <v>9789570831177</v>
          </cell>
          <cell r="K14572">
            <v>2007</v>
          </cell>
          <cell r="L14572" t="str">
            <v>121.23</v>
          </cell>
        </row>
        <row r="14573">
          <cell r="J14573" t="str">
            <v>9789570831122</v>
          </cell>
          <cell r="K14573">
            <v>2007</v>
          </cell>
          <cell r="L14573" t="str">
            <v>627.2</v>
          </cell>
        </row>
        <row r="14574">
          <cell r="J14574" t="str">
            <v>9789570831696</v>
          </cell>
          <cell r="K14574">
            <v>2007</v>
          </cell>
          <cell r="L14574" t="str">
            <v>940.99472</v>
          </cell>
        </row>
        <row r="14575">
          <cell r="J14575" t="str">
            <v>9789570831870</v>
          </cell>
          <cell r="K14575">
            <v>2007</v>
          </cell>
          <cell r="L14575" t="str">
            <v>413.099</v>
          </cell>
        </row>
        <row r="14576">
          <cell r="J14576" t="str">
            <v>9789570831917</v>
          </cell>
          <cell r="K14576">
            <v>2007</v>
          </cell>
          <cell r="L14576" t="str">
            <v>413.099</v>
          </cell>
        </row>
        <row r="14577">
          <cell r="J14577" t="str">
            <v>9789570831771</v>
          </cell>
          <cell r="K14577">
            <v>2007</v>
          </cell>
          <cell r="L14577" t="str">
            <v>784.18</v>
          </cell>
        </row>
        <row r="14578">
          <cell r="J14578" t="str">
            <v>9868257689_1</v>
          </cell>
          <cell r="K14578">
            <v>2007</v>
          </cell>
          <cell r="L14578" t="str">
            <v>494.3</v>
          </cell>
        </row>
        <row r="14579">
          <cell r="J14579" t="str">
            <v>9868257689_2</v>
          </cell>
          <cell r="K14579">
            <v>2007</v>
          </cell>
          <cell r="L14579" t="str">
            <v>494.3</v>
          </cell>
        </row>
        <row r="14580">
          <cell r="J14580" t="str">
            <v>9868257662</v>
          </cell>
          <cell r="K14580">
            <v>2007</v>
          </cell>
          <cell r="L14580" t="str">
            <v>556.84</v>
          </cell>
        </row>
        <row r="14581">
          <cell r="J14581" t="str">
            <v>9789868216891</v>
          </cell>
          <cell r="K14581">
            <v>2007</v>
          </cell>
          <cell r="L14581" t="str">
            <v>424.7</v>
          </cell>
        </row>
        <row r="14582">
          <cell r="J14582" t="str">
            <v>9789868347427</v>
          </cell>
          <cell r="K14582">
            <v>2007</v>
          </cell>
          <cell r="L14582" t="str">
            <v>783.32</v>
          </cell>
        </row>
        <row r="14583">
          <cell r="J14583" t="str">
            <v>9789860108330</v>
          </cell>
          <cell r="K14583">
            <v>2007</v>
          </cell>
          <cell r="L14583" t="str">
            <v>128.9</v>
          </cell>
        </row>
        <row r="14584">
          <cell r="J14584" t="str">
            <v>9789868196520</v>
          </cell>
          <cell r="K14584">
            <v>2007</v>
          </cell>
          <cell r="L14584" t="str">
            <v>415.9499</v>
          </cell>
        </row>
        <row r="14585">
          <cell r="J14585" t="str">
            <v>9789867359865</v>
          </cell>
          <cell r="K14585">
            <v>2007</v>
          </cell>
          <cell r="L14585" t="str">
            <v>733.2</v>
          </cell>
        </row>
        <row r="14586">
          <cell r="J14586" t="str">
            <v>9789867359780</v>
          </cell>
          <cell r="K14586">
            <v>2007</v>
          </cell>
          <cell r="L14586" t="str">
            <v>578.107</v>
          </cell>
        </row>
        <row r="14587">
          <cell r="J14587" t="str">
            <v>9789867359773</v>
          </cell>
          <cell r="K14587">
            <v>2007</v>
          </cell>
          <cell r="L14587" t="str">
            <v>575.8933</v>
          </cell>
        </row>
        <row r="14588">
          <cell r="J14588" t="str">
            <v>9789867359766</v>
          </cell>
          <cell r="K14588">
            <v>2007</v>
          </cell>
          <cell r="L14588" t="str">
            <v>573.07</v>
          </cell>
        </row>
        <row r="14589">
          <cell r="J14589" t="str">
            <v>9789867359759</v>
          </cell>
          <cell r="K14589">
            <v>2007</v>
          </cell>
          <cell r="L14589" t="str">
            <v>573.07</v>
          </cell>
        </row>
        <row r="14590">
          <cell r="J14590" t="str">
            <v>9789867359742</v>
          </cell>
          <cell r="K14590">
            <v>2007</v>
          </cell>
          <cell r="L14590" t="str">
            <v>573.07</v>
          </cell>
        </row>
        <row r="14591">
          <cell r="J14591" t="str">
            <v>9789867359735</v>
          </cell>
          <cell r="K14591">
            <v>2007</v>
          </cell>
          <cell r="L14591" t="str">
            <v>578</v>
          </cell>
        </row>
        <row r="14592">
          <cell r="J14592" t="str">
            <v>9789867359711</v>
          </cell>
          <cell r="K14592">
            <v>2007</v>
          </cell>
          <cell r="L14592" t="str">
            <v>783.18</v>
          </cell>
        </row>
        <row r="14593">
          <cell r="J14593" t="str">
            <v>9789867359704</v>
          </cell>
          <cell r="K14593">
            <v>2007</v>
          </cell>
          <cell r="L14593" t="str">
            <v>573.09</v>
          </cell>
        </row>
        <row r="14594">
          <cell r="J14594" t="str">
            <v>9789867359728</v>
          </cell>
          <cell r="K14594">
            <v>2007</v>
          </cell>
          <cell r="L14594" t="str">
            <v>573.07</v>
          </cell>
        </row>
        <row r="14595">
          <cell r="J14595" t="str">
            <v>9789867359698</v>
          </cell>
          <cell r="K14595">
            <v>2007</v>
          </cell>
          <cell r="L14595" t="str">
            <v>573.07</v>
          </cell>
        </row>
        <row r="14596">
          <cell r="J14596" t="str">
            <v>9789867359681</v>
          </cell>
          <cell r="K14596">
            <v>2007</v>
          </cell>
          <cell r="L14596" t="str">
            <v>578.193</v>
          </cell>
        </row>
        <row r="14597">
          <cell r="J14597" t="str">
            <v>9789867359643</v>
          </cell>
          <cell r="K14597">
            <v>2007</v>
          </cell>
          <cell r="L14597" t="str">
            <v>573.07</v>
          </cell>
        </row>
        <row r="14598">
          <cell r="J14598" t="str">
            <v>9789867359650</v>
          </cell>
          <cell r="K14598">
            <v>2007</v>
          </cell>
          <cell r="L14598" t="str">
            <v>673.2291</v>
          </cell>
        </row>
        <row r="14599">
          <cell r="J14599" t="str">
            <v>9789867359667</v>
          </cell>
          <cell r="K14599">
            <v>2007</v>
          </cell>
          <cell r="L14599" t="str">
            <v>673.2291</v>
          </cell>
        </row>
        <row r="14600">
          <cell r="J14600" t="str">
            <v>9789867359612</v>
          </cell>
          <cell r="K14600">
            <v>2007</v>
          </cell>
          <cell r="L14600" t="str">
            <v>578.312</v>
          </cell>
        </row>
        <row r="14601">
          <cell r="J14601" t="str">
            <v>9789867359629</v>
          </cell>
          <cell r="K14601">
            <v>2007</v>
          </cell>
          <cell r="L14601" t="str">
            <v>673.2286</v>
          </cell>
        </row>
        <row r="14602">
          <cell r="J14602" t="str">
            <v>9789867359636</v>
          </cell>
          <cell r="K14602">
            <v>2007</v>
          </cell>
          <cell r="L14602" t="str">
            <v>673.2286</v>
          </cell>
        </row>
        <row r="14603">
          <cell r="J14603" t="str">
            <v>9789867359605</v>
          </cell>
          <cell r="K14603">
            <v>2007</v>
          </cell>
          <cell r="L14603" t="str">
            <v>571.19</v>
          </cell>
        </row>
        <row r="14604">
          <cell r="J14604" t="str">
            <v>9789867359537</v>
          </cell>
          <cell r="K14604">
            <v>2007</v>
          </cell>
          <cell r="L14604" t="str">
            <v>573.09</v>
          </cell>
        </row>
        <row r="14605">
          <cell r="J14605" t="str">
            <v>9789579760553</v>
          </cell>
          <cell r="K14605">
            <v>2007</v>
          </cell>
          <cell r="L14605" t="str">
            <v>552.28329</v>
          </cell>
        </row>
        <row r="14606">
          <cell r="J14606" t="str">
            <v>9789867359599</v>
          </cell>
          <cell r="K14606">
            <v>2007</v>
          </cell>
          <cell r="L14606" t="str">
            <v>673.2291</v>
          </cell>
        </row>
        <row r="14607">
          <cell r="J14607" t="str">
            <v>9789867359582</v>
          </cell>
          <cell r="K14607">
            <v>2007</v>
          </cell>
          <cell r="L14607" t="str">
            <v>673.2291</v>
          </cell>
        </row>
        <row r="14608">
          <cell r="J14608" t="str">
            <v>9789867276049</v>
          </cell>
          <cell r="K14608">
            <v>2007</v>
          </cell>
          <cell r="L14608" t="str">
            <v>722.607</v>
          </cell>
        </row>
        <row r="14609">
          <cell r="J14609" t="str">
            <v>9789861910222</v>
          </cell>
          <cell r="K14609">
            <v>2007</v>
          </cell>
          <cell r="L14609" t="str">
            <v>528.2107</v>
          </cell>
        </row>
        <row r="14610">
          <cell r="J14610" t="str">
            <v>9789861910024</v>
          </cell>
          <cell r="K14610">
            <v>2007</v>
          </cell>
          <cell r="L14610" t="str">
            <v>520.9472</v>
          </cell>
        </row>
        <row r="14611">
          <cell r="J14611" t="str">
            <v>9789861910604</v>
          </cell>
          <cell r="K14611">
            <v>2007</v>
          </cell>
          <cell r="L14611" t="str">
            <v>520.18</v>
          </cell>
        </row>
        <row r="14612">
          <cell r="J14612" t="str">
            <v>9789861910840</v>
          </cell>
          <cell r="K14612">
            <v>2007</v>
          </cell>
          <cell r="L14612" t="str">
            <v>178.4</v>
          </cell>
        </row>
        <row r="14613">
          <cell r="J14613" t="str">
            <v>9789861910451</v>
          </cell>
          <cell r="K14613">
            <v>2007</v>
          </cell>
          <cell r="L14613" t="str">
            <v>178.4</v>
          </cell>
        </row>
        <row r="14614">
          <cell r="J14614" t="str">
            <v>9789861910246</v>
          </cell>
          <cell r="K14614">
            <v>2007</v>
          </cell>
          <cell r="L14614" t="str">
            <v>523.36</v>
          </cell>
        </row>
        <row r="14615">
          <cell r="J14615" t="str">
            <v>9789861910925</v>
          </cell>
          <cell r="K14615">
            <v>2007</v>
          </cell>
          <cell r="L14615" t="str">
            <v>522.2907</v>
          </cell>
        </row>
        <row r="14616">
          <cell r="J14616" t="str">
            <v>9789861910109</v>
          </cell>
          <cell r="K14616">
            <v>2007</v>
          </cell>
          <cell r="L14616" t="str">
            <v>526.4</v>
          </cell>
        </row>
        <row r="14617">
          <cell r="J14617" t="str">
            <v>9789861910031</v>
          </cell>
          <cell r="K14617">
            <v>2007</v>
          </cell>
          <cell r="L14617" t="str">
            <v>544.18</v>
          </cell>
        </row>
        <row r="14618">
          <cell r="J14618" t="str">
            <v>9789577029881</v>
          </cell>
          <cell r="K14618">
            <v>2007</v>
          </cell>
          <cell r="L14618" t="str">
            <v>520.107</v>
          </cell>
        </row>
        <row r="14619">
          <cell r="J14619" t="str">
            <v>9789861910000</v>
          </cell>
          <cell r="K14619">
            <v>2007</v>
          </cell>
          <cell r="L14619" t="str">
            <v>521.55</v>
          </cell>
        </row>
        <row r="14620">
          <cell r="J14620" t="str">
            <v>9577103332</v>
          </cell>
          <cell r="K14620">
            <v>2007</v>
          </cell>
          <cell r="L14620" t="str">
            <v>427.11</v>
          </cell>
        </row>
        <row r="14621">
          <cell r="J14621" t="str">
            <v>9789577104854</v>
          </cell>
          <cell r="K14621">
            <v>2007</v>
          </cell>
          <cell r="L14621" t="str">
            <v>427.16</v>
          </cell>
        </row>
        <row r="14622">
          <cell r="J14622" t="str">
            <v>9577102514</v>
          </cell>
          <cell r="K14622">
            <v>2007</v>
          </cell>
          <cell r="L14622" t="str">
            <v>805.12</v>
          </cell>
        </row>
        <row r="14623">
          <cell r="J14623" t="str">
            <v>9789577104762</v>
          </cell>
          <cell r="K14623">
            <v>2007</v>
          </cell>
          <cell r="L14623" t="str">
            <v>805.1894</v>
          </cell>
        </row>
        <row r="14624">
          <cell r="J14624" t="str">
            <v>9789577104847</v>
          </cell>
          <cell r="K14624">
            <v>2007</v>
          </cell>
          <cell r="L14624" t="str">
            <v>805.123</v>
          </cell>
        </row>
        <row r="14625">
          <cell r="J14625" t="str">
            <v>9789577104830</v>
          </cell>
          <cell r="K14625">
            <v>2007</v>
          </cell>
          <cell r="L14625" t="str">
            <v>803.1134</v>
          </cell>
        </row>
        <row r="14626">
          <cell r="J14626" t="str">
            <v>9789577104816</v>
          </cell>
          <cell r="K14626">
            <v>2007</v>
          </cell>
          <cell r="L14626" t="str">
            <v>803.169</v>
          </cell>
        </row>
        <row r="14627">
          <cell r="J14627" t="str">
            <v>9789577104878</v>
          </cell>
          <cell r="K14627">
            <v>2007</v>
          </cell>
          <cell r="L14627" t="str">
            <v>803.165</v>
          </cell>
        </row>
        <row r="14628">
          <cell r="J14628" t="str">
            <v>9789868119857</v>
          </cell>
          <cell r="K14628">
            <v>2007</v>
          </cell>
          <cell r="L14628" t="str">
            <v>540.207</v>
          </cell>
        </row>
        <row r="14629">
          <cell r="J14629" t="str">
            <v>9789570917703</v>
          </cell>
          <cell r="K14629">
            <v>2007</v>
          </cell>
          <cell r="L14629" t="str">
            <v>855</v>
          </cell>
        </row>
        <row r="14630">
          <cell r="J14630" t="str">
            <v>9789570917819</v>
          </cell>
          <cell r="K14630">
            <v>2007</v>
          </cell>
          <cell r="L14630" t="str">
            <v>524.313</v>
          </cell>
        </row>
        <row r="14631">
          <cell r="J14631" t="str">
            <v>9789868299221</v>
          </cell>
          <cell r="K14631">
            <v>2007</v>
          </cell>
          <cell r="L14631" t="str">
            <v>225.79</v>
          </cell>
        </row>
        <row r="14632">
          <cell r="J14632" t="str">
            <v>9789868299290</v>
          </cell>
          <cell r="K14632">
            <v>2007</v>
          </cell>
          <cell r="L14632" t="str">
            <v>226.96</v>
          </cell>
        </row>
        <row r="14633">
          <cell r="J14633" t="str">
            <v>9789868135871</v>
          </cell>
          <cell r="K14633">
            <v>2007</v>
          </cell>
          <cell r="L14633" t="str">
            <v>223.1</v>
          </cell>
        </row>
        <row r="14634">
          <cell r="J14634" t="str">
            <v>9789868299207</v>
          </cell>
          <cell r="K14634">
            <v>2007</v>
          </cell>
          <cell r="L14634" t="str">
            <v>223.1</v>
          </cell>
        </row>
        <row r="14635">
          <cell r="J14635" t="str">
            <v>9789868299238</v>
          </cell>
          <cell r="K14635">
            <v>2007</v>
          </cell>
          <cell r="L14635" t="str">
            <v>223.1</v>
          </cell>
        </row>
        <row r="14636">
          <cell r="J14636" t="str">
            <v>9789868299269</v>
          </cell>
          <cell r="K14636">
            <v>2007</v>
          </cell>
          <cell r="L14636" t="str">
            <v>223.1</v>
          </cell>
        </row>
        <row r="14637">
          <cell r="J14637" t="str">
            <v>9789868299283</v>
          </cell>
          <cell r="K14637">
            <v>2007</v>
          </cell>
          <cell r="L14637" t="str">
            <v>223.1</v>
          </cell>
        </row>
        <row r="14638">
          <cell r="J14638" t="str">
            <v>9789868135895</v>
          </cell>
          <cell r="K14638">
            <v>2007</v>
          </cell>
          <cell r="L14638" t="str">
            <v>221.8</v>
          </cell>
        </row>
        <row r="14639">
          <cell r="J14639" t="str">
            <v>9789868299214</v>
          </cell>
          <cell r="K14639">
            <v>2007</v>
          </cell>
          <cell r="L14639" t="str">
            <v>221.8</v>
          </cell>
        </row>
        <row r="14640">
          <cell r="J14640" t="str">
            <v>9789868299245</v>
          </cell>
          <cell r="K14640">
            <v>2007</v>
          </cell>
          <cell r="L14640" t="str">
            <v>221.8</v>
          </cell>
        </row>
        <row r="14641">
          <cell r="J14641" t="str">
            <v>9789868299252</v>
          </cell>
          <cell r="K14641">
            <v>2007</v>
          </cell>
          <cell r="L14641" t="str">
            <v>221.8</v>
          </cell>
        </row>
        <row r="14642">
          <cell r="J14642" t="str">
            <v>9789868299276</v>
          </cell>
          <cell r="K14642">
            <v>2007</v>
          </cell>
          <cell r="L14642" t="str">
            <v>221.8</v>
          </cell>
        </row>
        <row r="14643">
          <cell r="J14643" t="str">
            <v>9789868390805</v>
          </cell>
          <cell r="K14643">
            <v>2007</v>
          </cell>
          <cell r="L14643" t="str">
            <v>221.72</v>
          </cell>
        </row>
        <row r="14644">
          <cell r="J14644" t="str">
            <v>9867351460</v>
          </cell>
          <cell r="K14644">
            <v>2007</v>
          </cell>
          <cell r="L14644" t="str">
            <v>192.1</v>
          </cell>
        </row>
        <row r="14645">
          <cell r="J14645" t="str">
            <v>9789867351760</v>
          </cell>
          <cell r="K14645">
            <v>2007</v>
          </cell>
          <cell r="L14645" t="str">
            <v>192.1</v>
          </cell>
        </row>
        <row r="14646">
          <cell r="J14646" t="str">
            <v>9789867351777</v>
          </cell>
          <cell r="K14646">
            <v>2007</v>
          </cell>
          <cell r="L14646" t="str">
            <v>192.1</v>
          </cell>
        </row>
        <row r="14647">
          <cell r="J14647" t="str">
            <v>9789867351784</v>
          </cell>
          <cell r="K14647">
            <v>2007</v>
          </cell>
          <cell r="L14647" t="str">
            <v>177.2</v>
          </cell>
        </row>
        <row r="14648">
          <cell r="J14648" t="str">
            <v>9789867351791</v>
          </cell>
          <cell r="K14648">
            <v>2007</v>
          </cell>
          <cell r="L14648" t="str">
            <v>177.2</v>
          </cell>
        </row>
        <row r="14649">
          <cell r="J14649" t="str">
            <v>9789867351807</v>
          </cell>
          <cell r="K14649">
            <v>2007</v>
          </cell>
          <cell r="L14649" t="str">
            <v>177.2</v>
          </cell>
        </row>
        <row r="14650">
          <cell r="J14650" t="str">
            <v>9789867351814</v>
          </cell>
          <cell r="K14650">
            <v>2007</v>
          </cell>
          <cell r="L14650" t="str">
            <v>192.1</v>
          </cell>
        </row>
        <row r="14651">
          <cell r="J14651" t="str">
            <v>9789867351838</v>
          </cell>
          <cell r="K14651">
            <v>2007</v>
          </cell>
          <cell r="L14651" t="str">
            <v>185.8</v>
          </cell>
        </row>
        <row r="14652">
          <cell r="J14652" t="str">
            <v>9789867351821</v>
          </cell>
          <cell r="K14652">
            <v>2007</v>
          </cell>
          <cell r="L14652" t="str">
            <v>192.1</v>
          </cell>
        </row>
        <row r="14653">
          <cell r="J14653" t="str">
            <v>9789867351845</v>
          </cell>
          <cell r="K14653">
            <v>2007</v>
          </cell>
          <cell r="L14653" t="str">
            <v>177.2</v>
          </cell>
        </row>
        <row r="14654">
          <cell r="J14654" t="str">
            <v>9789867351852</v>
          </cell>
          <cell r="K14654">
            <v>2007</v>
          </cell>
          <cell r="L14654" t="str">
            <v>871.36</v>
          </cell>
        </row>
        <row r="14655">
          <cell r="J14655" t="str">
            <v>9789867351876</v>
          </cell>
          <cell r="K14655">
            <v>2007</v>
          </cell>
          <cell r="L14655" t="str">
            <v>192.1</v>
          </cell>
        </row>
        <row r="14656">
          <cell r="J14656" t="str">
            <v>9789867351869</v>
          </cell>
          <cell r="K14656">
            <v>2007</v>
          </cell>
          <cell r="L14656" t="str">
            <v>177.2</v>
          </cell>
        </row>
        <row r="14657">
          <cell r="J14657" t="str">
            <v>9789867351890</v>
          </cell>
          <cell r="K14657">
            <v>2007</v>
          </cell>
          <cell r="L14657" t="str">
            <v>192.1</v>
          </cell>
        </row>
        <row r="14658">
          <cell r="J14658" t="str">
            <v>9789867351883</v>
          </cell>
          <cell r="K14658">
            <v>2007</v>
          </cell>
          <cell r="L14658" t="str">
            <v>177.2</v>
          </cell>
        </row>
        <row r="14659">
          <cell r="J14659" t="str">
            <v>9789867351913</v>
          </cell>
          <cell r="K14659">
            <v>2007</v>
          </cell>
          <cell r="L14659" t="str">
            <v>173.3</v>
          </cell>
        </row>
        <row r="14660">
          <cell r="J14660" t="str">
            <v>9789867351906</v>
          </cell>
          <cell r="K14660">
            <v>2007</v>
          </cell>
          <cell r="L14660" t="str">
            <v>802.7</v>
          </cell>
        </row>
        <row r="14661">
          <cell r="J14661" t="str">
            <v>9789867351920</v>
          </cell>
          <cell r="K14661">
            <v>2007</v>
          </cell>
          <cell r="L14661" t="str">
            <v>192.1</v>
          </cell>
        </row>
        <row r="14662">
          <cell r="J14662" t="str">
            <v>9789867351937</v>
          </cell>
          <cell r="K14662">
            <v>2007</v>
          </cell>
          <cell r="L14662" t="str">
            <v>192.1</v>
          </cell>
        </row>
        <row r="14663">
          <cell r="J14663" t="str">
            <v>9789867351944</v>
          </cell>
          <cell r="K14663">
            <v>2007</v>
          </cell>
          <cell r="L14663" t="str">
            <v>528.2</v>
          </cell>
        </row>
        <row r="14664">
          <cell r="J14664" t="str">
            <v>9789867351951</v>
          </cell>
          <cell r="K14664">
            <v>2007</v>
          </cell>
          <cell r="L14664" t="str">
            <v>192.1</v>
          </cell>
        </row>
        <row r="14665">
          <cell r="J14665" t="str">
            <v>9789867351968</v>
          </cell>
          <cell r="K14665">
            <v>2007</v>
          </cell>
          <cell r="L14665" t="str">
            <v>539.9</v>
          </cell>
        </row>
        <row r="14666">
          <cell r="J14666" t="str">
            <v>9867351975</v>
          </cell>
          <cell r="K14666">
            <v>2007</v>
          </cell>
          <cell r="L14666" t="str">
            <v>802.2</v>
          </cell>
        </row>
        <row r="14667">
          <cell r="J14667" t="str">
            <v>9789867351982</v>
          </cell>
          <cell r="K14667">
            <v>2007</v>
          </cell>
          <cell r="L14667" t="str">
            <v>177.2</v>
          </cell>
        </row>
        <row r="14668">
          <cell r="J14668" t="str">
            <v>9789866679001</v>
          </cell>
          <cell r="K14668">
            <v>2007</v>
          </cell>
          <cell r="L14668" t="str">
            <v>802.7</v>
          </cell>
        </row>
        <row r="14669">
          <cell r="J14669" t="str">
            <v>9789867351999</v>
          </cell>
          <cell r="K14669">
            <v>2007</v>
          </cell>
          <cell r="L14669" t="str">
            <v>192.1</v>
          </cell>
        </row>
        <row r="14670">
          <cell r="J14670" t="str">
            <v>9789868242760</v>
          </cell>
          <cell r="K14670">
            <v>2007</v>
          </cell>
          <cell r="L14670" t="str">
            <v>292.22</v>
          </cell>
        </row>
        <row r="14671">
          <cell r="J14671" t="str">
            <v>9789868320659</v>
          </cell>
          <cell r="K14671">
            <v>2007</v>
          </cell>
          <cell r="L14671" t="str">
            <v>557.72954</v>
          </cell>
        </row>
        <row r="14672">
          <cell r="J14672" t="str">
            <v>9789868320697</v>
          </cell>
          <cell r="K14672">
            <v>2007</v>
          </cell>
          <cell r="L14672" t="str">
            <v>785.28</v>
          </cell>
        </row>
        <row r="14673">
          <cell r="J14673" t="str">
            <v>9789866754029</v>
          </cell>
          <cell r="K14673">
            <v>2007</v>
          </cell>
          <cell r="L14673" t="str">
            <v>490.993591</v>
          </cell>
        </row>
        <row r="14674">
          <cell r="J14674" t="str">
            <v>9789866754067</v>
          </cell>
          <cell r="K14674">
            <v>2007</v>
          </cell>
          <cell r="L14674" t="str">
            <v>121.227</v>
          </cell>
        </row>
        <row r="14675">
          <cell r="J14675" t="str">
            <v>9789866754050</v>
          </cell>
          <cell r="K14675">
            <v>2007</v>
          </cell>
          <cell r="L14675" t="str">
            <v>121.337</v>
          </cell>
        </row>
        <row r="14676">
          <cell r="J14676" t="str">
            <v>9789868320680</v>
          </cell>
          <cell r="K14676">
            <v>2007</v>
          </cell>
          <cell r="L14676" t="str">
            <v>494</v>
          </cell>
        </row>
        <row r="14677">
          <cell r="J14677" t="str">
            <v>9789868320642</v>
          </cell>
          <cell r="K14677">
            <v>2007</v>
          </cell>
          <cell r="L14677" t="str">
            <v>592.09</v>
          </cell>
        </row>
        <row r="14678">
          <cell r="J14678" t="str">
            <v>9789868242715</v>
          </cell>
          <cell r="K14678">
            <v>2007</v>
          </cell>
          <cell r="L14678" t="str">
            <v>621.91</v>
          </cell>
        </row>
        <row r="14679">
          <cell r="J14679" t="str">
            <v>9789868242777</v>
          </cell>
          <cell r="K14679">
            <v>2007</v>
          </cell>
          <cell r="L14679" t="str">
            <v>177.2</v>
          </cell>
        </row>
        <row r="14680">
          <cell r="J14680" t="str">
            <v>9789866754043</v>
          </cell>
          <cell r="K14680">
            <v>2007</v>
          </cell>
          <cell r="L14680" t="str">
            <v>490.9948</v>
          </cell>
        </row>
        <row r="14681">
          <cell r="J14681" t="str">
            <v>9789866912146</v>
          </cell>
          <cell r="K14681">
            <v>2007</v>
          </cell>
          <cell r="L14681" t="str">
            <v>192.1</v>
          </cell>
        </row>
        <row r="14682">
          <cell r="J14682" t="str">
            <v>9789866912160</v>
          </cell>
          <cell r="K14682">
            <v>2007</v>
          </cell>
          <cell r="L14682" t="str">
            <v>563.146</v>
          </cell>
        </row>
        <row r="14683">
          <cell r="J14683" t="str">
            <v>9789866912177</v>
          </cell>
          <cell r="K14683">
            <v>2007</v>
          </cell>
          <cell r="L14683" t="str">
            <v>876.6</v>
          </cell>
        </row>
        <row r="14684">
          <cell r="J14684" t="str">
            <v>9789866912191</v>
          </cell>
          <cell r="K14684">
            <v>2007</v>
          </cell>
          <cell r="L14684" t="str">
            <v>177.2</v>
          </cell>
        </row>
        <row r="14685">
          <cell r="J14685" t="str">
            <v>9789866912221</v>
          </cell>
          <cell r="K14685">
            <v>2007</v>
          </cell>
          <cell r="L14685" t="str">
            <v>987.83</v>
          </cell>
        </row>
        <row r="14686">
          <cell r="J14686" t="str">
            <v>9789866912214</v>
          </cell>
          <cell r="K14686">
            <v>2007</v>
          </cell>
          <cell r="L14686" t="str">
            <v>177.2</v>
          </cell>
        </row>
        <row r="14687">
          <cell r="J14687" t="str">
            <v>9789866912290</v>
          </cell>
          <cell r="K14687">
            <v>2007</v>
          </cell>
          <cell r="L14687" t="str">
            <v>813.7</v>
          </cell>
        </row>
        <row r="14688">
          <cell r="J14688" t="str">
            <v>9789866912283</v>
          </cell>
          <cell r="K14688">
            <v>2007</v>
          </cell>
          <cell r="L14688" t="str">
            <v>177.2</v>
          </cell>
        </row>
        <row r="14689">
          <cell r="J14689" t="str">
            <v>9789866912092</v>
          </cell>
          <cell r="K14689">
            <v>2007</v>
          </cell>
          <cell r="L14689" t="str">
            <v>177.2</v>
          </cell>
        </row>
        <row r="14690">
          <cell r="J14690" t="str">
            <v>9789866912108</v>
          </cell>
          <cell r="K14690">
            <v>2007</v>
          </cell>
          <cell r="L14690" t="str">
            <v>177.2</v>
          </cell>
        </row>
        <row r="14691">
          <cell r="J14691" t="str">
            <v>9789866912115</v>
          </cell>
          <cell r="K14691">
            <v>2007</v>
          </cell>
          <cell r="L14691" t="str">
            <v>192.1</v>
          </cell>
        </row>
        <row r="14692">
          <cell r="J14692" t="str">
            <v>9789866912122</v>
          </cell>
          <cell r="K14692">
            <v>2007</v>
          </cell>
          <cell r="L14692" t="str">
            <v>177.2</v>
          </cell>
        </row>
        <row r="14693">
          <cell r="J14693" t="str">
            <v>9789866912085</v>
          </cell>
          <cell r="K14693">
            <v>2007</v>
          </cell>
          <cell r="L14693" t="str">
            <v>874.57</v>
          </cell>
        </row>
        <row r="14694">
          <cell r="J14694" t="str">
            <v>9789866912139</v>
          </cell>
          <cell r="K14694">
            <v>2007</v>
          </cell>
          <cell r="L14694" t="str">
            <v>857.63</v>
          </cell>
        </row>
        <row r="14695">
          <cell r="J14695" t="str">
            <v>9789866912184</v>
          </cell>
          <cell r="K14695">
            <v>2007</v>
          </cell>
          <cell r="L14695" t="str">
            <v>857.61</v>
          </cell>
        </row>
        <row r="14696">
          <cell r="J14696" t="str">
            <v>9789866912207</v>
          </cell>
          <cell r="K14696">
            <v>2007</v>
          </cell>
          <cell r="L14696" t="str">
            <v>876.57</v>
          </cell>
        </row>
        <row r="14697">
          <cell r="J14697" t="str">
            <v>9789866912269</v>
          </cell>
          <cell r="K14697">
            <v>2007</v>
          </cell>
          <cell r="L14697" t="str">
            <v>813.7</v>
          </cell>
        </row>
        <row r="14698">
          <cell r="J14698" t="str">
            <v>9789866912276</v>
          </cell>
          <cell r="K14698">
            <v>2007</v>
          </cell>
          <cell r="L14698" t="str">
            <v>874.57</v>
          </cell>
        </row>
        <row r="14699">
          <cell r="J14699" t="str">
            <v>9789866912306</v>
          </cell>
          <cell r="K14699">
            <v>2007</v>
          </cell>
          <cell r="L14699" t="str">
            <v>857.63</v>
          </cell>
        </row>
        <row r="14700">
          <cell r="J14700" t="str">
            <v>9789866912252</v>
          </cell>
          <cell r="K14700">
            <v>2007</v>
          </cell>
          <cell r="L14700" t="str">
            <v>411.3</v>
          </cell>
        </row>
        <row r="14701">
          <cell r="J14701" t="str">
            <v>9789866912245</v>
          </cell>
          <cell r="K14701">
            <v>2007</v>
          </cell>
          <cell r="L14701" t="str">
            <v>192.1</v>
          </cell>
        </row>
        <row r="14702">
          <cell r="J14702" t="str">
            <v>9789866912238</v>
          </cell>
          <cell r="K14702">
            <v>2007</v>
          </cell>
          <cell r="L14702" t="str">
            <v>192.1</v>
          </cell>
        </row>
        <row r="14703">
          <cell r="J14703" t="str">
            <v>9789868228733</v>
          </cell>
          <cell r="K14703">
            <v>2007</v>
          </cell>
          <cell r="L14703" t="str">
            <v>192.1</v>
          </cell>
        </row>
        <row r="14704">
          <cell r="J14704" t="str">
            <v>9789868228740</v>
          </cell>
          <cell r="K14704">
            <v>2007</v>
          </cell>
          <cell r="L14704" t="str">
            <v>192.1</v>
          </cell>
        </row>
        <row r="14705">
          <cell r="J14705" t="str">
            <v>9789868228757</v>
          </cell>
          <cell r="K14705">
            <v>2007</v>
          </cell>
          <cell r="L14705" t="str">
            <v>173.3</v>
          </cell>
        </row>
        <row r="14706">
          <cell r="J14706" t="str">
            <v>9789868228764</v>
          </cell>
          <cell r="K14706">
            <v>2007</v>
          </cell>
          <cell r="L14706" t="str">
            <v>865.751</v>
          </cell>
        </row>
        <row r="14707">
          <cell r="J14707" t="str">
            <v>9789868228771</v>
          </cell>
          <cell r="K14707">
            <v>2007</v>
          </cell>
          <cell r="L14707" t="str">
            <v>177.2</v>
          </cell>
        </row>
        <row r="14708">
          <cell r="J14708" t="str">
            <v>9789868228795</v>
          </cell>
          <cell r="K14708">
            <v>2007</v>
          </cell>
          <cell r="L14708" t="str">
            <v>177.2</v>
          </cell>
        </row>
        <row r="14709">
          <cell r="J14709" t="str">
            <v>9868228786</v>
          </cell>
          <cell r="K14709">
            <v>2007</v>
          </cell>
          <cell r="L14709" t="str">
            <v>494.35</v>
          </cell>
        </row>
        <row r="14710">
          <cell r="J14710" t="str">
            <v>9789868331013</v>
          </cell>
          <cell r="K14710">
            <v>2007</v>
          </cell>
          <cell r="L14710" t="str">
            <v>192.8</v>
          </cell>
        </row>
        <row r="14711">
          <cell r="J14711" t="str">
            <v>9789868331006</v>
          </cell>
          <cell r="K14711">
            <v>2007</v>
          </cell>
          <cell r="L14711" t="str">
            <v>177.2</v>
          </cell>
        </row>
        <row r="14712">
          <cell r="J14712" t="str">
            <v>9789868331020</v>
          </cell>
          <cell r="K14712">
            <v>2007</v>
          </cell>
          <cell r="L14712" t="str">
            <v>046</v>
          </cell>
        </row>
        <row r="14713">
          <cell r="J14713" t="str">
            <v>9789868331037</v>
          </cell>
          <cell r="K14713">
            <v>2007</v>
          </cell>
          <cell r="L14713" t="str">
            <v>177.2</v>
          </cell>
        </row>
        <row r="14714">
          <cell r="J14714" t="str">
            <v>9789868331044</v>
          </cell>
          <cell r="K14714">
            <v>2007</v>
          </cell>
          <cell r="L14714" t="str">
            <v>192.1</v>
          </cell>
        </row>
        <row r="14715">
          <cell r="J14715" t="str">
            <v>9789868331051</v>
          </cell>
          <cell r="K14715">
            <v>2007</v>
          </cell>
          <cell r="L14715" t="str">
            <v>312.9165</v>
          </cell>
        </row>
        <row r="14716">
          <cell r="J14716" t="str">
            <v>9789868331068</v>
          </cell>
          <cell r="K14716">
            <v>2007</v>
          </cell>
          <cell r="L14716" t="str">
            <v>192.8</v>
          </cell>
        </row>
        <row r="14717">
          <cell r="J14717" t="str">
            <v>9789868331075</v>
          </cell>
          <cell r="K14717">
            <v>2007</v>
          </cell>
          <cell r="L14717" t="str">
            <v>046</v>
          </cell>
        </row>
        <row r="14718">
          <cell r="J14718" t="str">
            <v>9789868331082</v>
          </cell>
          <cell r="K14718">
            <v>2007</v>
          </cell>
          <cell r="L14718" t="str">
            <v>173.7</v>
          </cell>
        </row>
        <row r="14719">
          <cell r="J14719" t="str">
            <v>9789868331099</v>
          </cell>
          <cell r="K14719">
            <v>2007</v>
          </cell>
          <cell r="L14719" t="str">
            <v>046</v>
          </cell>
        </row>
        <row r="14720">
          <cell r="J14720" t="str">
            <v>9789868387607</v>
          </cell>
          <cell r="K14720">
            <v>2007</v>
          </cell>
          <cell r="L14720" t="str">
            <v>192.8</v>
          </cell>
        </row>
        <row r="14721">
          <cell r="J14721" t="str">
            <v>9789868387614</v>
          </cell>
          <cell r="K14721">
            <v>2007</v>
          </cell>
          <cell r="L14721" t="str">
            <v>185.8</v>
          </cell>
        </row>
        <row r="14722">
          <cell r="J14722" t="str">
            <v>9789868387638</v>
          </cell>
          <cell r="K14722">
            <v>2007</v>
          </cell>
          <cell r="L14722" t="str">
            <v>420.26</v>
          </cell>
        </row>
        <row r="14723">
          <cell r="J14723" t="str">
            <v>9789868387621</v>
          </cell>
          <cell r="K14723">
            <v>2007</v>
          </cell>
          <cell r="L14723" t="str">
            <v>867.51</v>
          </cell>
        </row>
        <row r="14724">
          <cell r="J14724" t="str">
            <v>9789866935091</v>
          </cell>
          <cell r="K14724">
            <v>2007</v>
          </cell>
          <cell r="L14724" t="str">
            <v>177.2</v>
          </cell>
        </row>
        <row r="14725">
          <cell r="J14725" t="str">
            <v>9789866935107</v>
          </cell>
          <cell r="K14725">
            <v>2007</v>
          </cell>
          <cell r="L14725" t="str">
            <v>177.2</v>
          </cell>
        </row>
        <row r="14726">
          <cell r="J14726" t="str">
            <v>9789866935114</v>
          </cell>
          <cell r="K14726">
            <v>2007</v>
          </cell>
          <cell r="L14726" t="str">
            <v>802.7</v>
          </cell>
        </row>
        <row r="14727">
          <cell r="J14727" t="str">
            <v>9789866935121</v>
          </cell>
          <cell r="K14727">
            <v>2007</v>
          </cell>
          <cell r="L14727" t="str">
            <v>177.2</v>
          </cell>
        </row>
        <row r="14728">
          <cell r="J14728" t="str">
            <v>9789866935138</v>
          </cell>
          <cell r="K14728">
            <v>2007</v>
          </cell>
          <cell r="L14728" t="str">
            <v>802.7</v>
          </cell>
        </row>
        <row r="14729">
          <cell r="J14729" t="str">
            <v>9789866935145</v>
          </cell>
          <cell r="K14729">
            <v>2007</v>
          </cell>
          <cell r="L14729" t="str">
            <v>802.7</v>
          </cell>
        </row>
        <row r="14730">
          <cell r="J14730" t="str">
            <v>9789866935152</v>
          </cell>
          <cell r="K14730">
            <v>2007</v>
          </cell>
          <cell r="L14730" t="str">
            <v>802.7</v>
          </cell>
        </row>
        <row r="14731">
          <cell r="J14731" t="str">
            <v>9866935167</v>
          </cell>
          <cell r="K14731">
            <v>2007</v>
          </cell>
          <cell r="L14731" t="str">
            <v>802.7</v>
          </cell>
        </row>
        <row r="14732">
          <cell r="J14732" t="str">
            <v>9789866935176</v>
          </cell>
          <cell r="K14732">
            <v>2007</v>
          </cell>
          <cell r="L14732" t="str">
            <v>544.37</v>
          </cell>
        </row>
        <row r="14733">
          <cell r="J14733" t="str">
            <v>9789866935183</v>
          </cell>
          <cell r="K14733">
            <v>2007</v>
          </cell>
          <cell r="L14733" t="str">
            <v>802.7</v>
          </cell>
        </row>
        <row r="14734">
          <cell r="J14734" t="str">
            <v>9789866935190</v>
          </cell>
          <cell r="K14734">
            <v>2007</v>
          </cell>
          <cell r="L14734" t="str">
            <v>568</v>
          </cell>
        </row>
        <row r="14735">
          <cell r="J14735" t="str">
            <v>9789866935206</v>
          </cell>
          <cell r="K14735">
            <v>2007</v>
          </cell>
          <cell r="L14735" t="str">
            <v>802.7</v>
          </cell>
        </row>
        <row r="14736">
          <cell r="J14736" t="str">
            <v>9789866935213</v>
          </cell>
          <cell r="K14736">
            <v>2007</v>
          </cell>
          <cell r="L14736" t="str">
            <v>177.2</v>
          </cell>
        </row>
        <row r="14737">
          <cell r="J14737" t="str">
            <v>9789866935220</v>
          </cell>
          <cell r="K14737">
            <v>2007</v>
          </cell>
          <cell r="L14737" t="str">
            <v>192.1</v>
          </cell>
        </row>
        <row r="14738">
          <cell r="J14738" t="str">
            <v>9789866935237</v>
          </cell>
          <cell r="K14738">
            <v>2007</v>
          </cell>
          <cell r="L14738" t="str">
            <v>046</v>
          </cell>
        </row>
        <row r="14739">
          <cell r="J14739" t="str">
            <v>9789866935244</v>
          </cell>
          <cell r="K14739">
            <v>2007</v>
          </cell>
          <cell r="L14739" t="str">
            <v>802.7</v>
          </cell>
        </row>
        <row r="14740">
          <cell r="J14740" t="str">
            <v>9789868301351</v>
          </cell>
          <cell r="K14740">
            <v>2007</v>
          </cell>
          <cell r="L14740" t="str">
            <v>481.75</v>
          </cell>
        </row>
        <row r="14741">
          <cell r="J14741" t="str">
            <v>9789868301368</v>
          </cell>
          <cell r="K14741">
            <v>2007</v>
          </cell>
          <cell r="L14741" t="str">
            <v>494</v>
          </cell>
        </row>
        <row r="14742">
          <cell r="J14742" t="str">
            <v>9789868286504</v>
          </cell>
          <cell r="K14742">
            <v>2007</v>
          </cell>
          <cell r="L14742" t="str">
            <v>496.5</v>
          </cell>
        </row>
        <row r="14743">
          <cell r="J14743" t="str">
            <v>9789868286511</v>
          </cell>
          <cell r="K14743">
            <v>2007</v>
          </cell>
          <cell r="L14743" t="str">
            <v>192.31</v>
          </cell>
        </row>
        <row r="14744">
          <cell r="J14744" t="str">
            <v>9789868286535</v>
          </cell>
          <cell r="K14744">
            <v>2007</v>
          </cell>
          <cell r="L14744" t="str">
            <v>176.4</v>
          </cell>
        </row>
        <row r="14745">
          <cell r="J14745" t="str">
            <v>9789868286528</v>
          </cell>
          <cell r="K14745">
            <v>2007</v>
          </cell>
          <cell r="L14745" t="str">
            <v>563</v>
          </cell>
        </row>
        <row r="14746">
          <cell r="J14746" t="str">
            <v>9789868286559</v>
          </cell>
          <cell r="K14746">
            <v>2007</v>
          </cell>
          <cell r="L14746" t="str">
            <v>563</v>
          </cell>
        </row>
        <row r="14747">
          <cell r="J14747" t="str">
            <v>9789868286542</v>
          </cell>
          <cell r="K14747">
            <v>2007</v>
          </cell>
          <cell r="L14747" t="str">
            <v>192.32</v>
          </cell>
        </row>
        <row r="14748">
          <cell r="J14748" t="str">
            <v>9789868394605</v>
          </cell>
          <cell r="K14748">
            <v>2007</v>
          </cell>
          <cell r="L14748" t="str">
            <v>295</v>
          </cell>
        </row>
        <row r="14749">
          <cell r="J14749" t="str">
            <v>9789868394612</v>
          </cell>
          <cell r="K14749">
            <v>2007</v>
          </cell>
          <cell r="L14749" t="str">
            <v>293.1</v>
          </cell>
        </row>
        <row r="14750">
          <cell r="J14750" t="str">
            <v>9789578506671</v>
          </cell>
          <cell r="K14750">
            <v>2007</v>
          </cell>
          <cell r="L14750" t="str">
            <v>782.886</v>
          </cell>
        </row>
        <row r="14751">
          <cell r="J14751" t="str">
            <v>9789571347158</v>
          </cell>
          <cell r="K14751">
            <v>2007</v>
          </cell>
          <cell r="L14751" t="str">
            <v>742.9</v>
          </cell>
        </row>
        <row r="14752">
          <cell r="J14752" t="str">
            <v>9789571347660</v>
          </cell>
          <cell r="K14752">
            <v>2007</v>
          </cell>
          <cell r="L14752" t="str">
            <v>855</v>
          </cell>
        </row>
        <row r="14753">
          <cell r="J14753" t="str">
            <v>9789571347080</v>
          </cell>
          <cell r="K14753">
            <v>2007</v>
          </cell>
          <cell r="L14753" t="str">
            <v>494.7</v>
          </cell>
        </row>
        <row r="14754">
          <cell r="J14754" t="str">
            <v>9789571346267</v>
          </cell>
          <cell r="K14754">
            <v>2007</v>
          </cell>
          <cell r="L14754" t="str">
            <v>855</v>
          </cell>
        </row>
        <row r="14755">
          <cell r="J14755" t="str">
            <v>9571345172</v>
          </cell>
          <cell r="K14755">
            <v>2007</v>
          </cell>
          <cell r="L14755" t="str">
            <v>176.54</v>
          </cell>
        </row>
        <row r="14756">
          <cell r="J14756" t="str">
            <v>9789571346861</v>
          </cell>
          <cell r="K14756">
            <v>2007</v>
          </cell>
          <cell r="L14756" t="str">
            <v>855</v>
          </cell>
        </row>
        <row r="14757">
          <cell r="J14757" t="str">
            <v>9789571347141</v>
          </cell>
          <cell r="K14757">
            <v>2007</v>
          </cell>
          <cell r="L14757" t="str">
            <v>434.81</v>
          </cell>
        </row>
        <row r="14758">
          <cell r="J14758" t="str">
            <v>9789571347011</v>
          </cell>
          <cell r="K14758">
            <v>2007</v>
          </cell>
          <cell r="L14758" t="str">
            <v>719.85</v>
          </cell>
        </row>
        <row r="14759">
          <cell r="J14759" t="str">
            <v>9789571347110</v>
          </cell>
          <cell r="K14759">
            <v>2007</v>
          </cell>
          <cell r="L14759" t="str">
            <v>782.886</v>
          </cell>
        </row>
        <row r="14760">
          <cell r="J14760" t="str">
            <v>9789571347257</v>
          </cell>
          <cell r="K14760">
            <v>2007</v>
          </cell>
          <cell r="L14760" t="str">
            <v>580.165</v>
          </cell>
        </row>
        <row r="14761">
          <cell r="J14761" t="str">
            <v>9789571347721</v>
          </cell>
          <cell r="K14761">
            <v>2007</v>
          </cell>
          <cell r="L14761" t="str">
            <v>782.886</v>
          </cell>
        </row>
        <row r="14762">
          <cell r="J14762" t="str">
            <v>9789571347745</v>
          </cell>
          <cell r="K14762">
            <v>2007</v>
          </cell>
          <cell r="L14762" t="str">
            <v>783.3886</v>
          </cell>
        </row>
        <row r="14763">
          <cell r="J14763" t="str">
            <v>9789571346281</v>
          </cell>
          <cell r="K14763">
            <v>2007</v>
          </cell>
          <cell r="L14763" t="str">
            <v>857.85</v>
          </cell>
        </row>
        <row r="14764">
          <cell r="J14764" t="str">
            <v>9789571346588</v>
          </cell>
          <cell r="K14764">
            <v>2007</v>
          </cell>
          <cell r="L14764" t="str">
            <v>294.1022</v>
          </cell>
        </row>
        <row r="14765">
          <cell r="J14765" t="str">
            <v>9789571331553</v>
          </cell>
          <cell r="K14765">
            <v>2007</v>
          </cell>
          <cell r="L14765" t="str">
            <v>855</v>
          </cell>
        </row>
        <row r="14766">
          <cell r="J14766" t="str">
            <v>9789868291010</v>
          </cell>
          <cell r="K14766">
            <v>2007</v>
          </cell>
          <cell r="L14766" t="str">
            <v>855</v>
          </cell>
        </row>
        <row r="14767">
          <cell r="J14767" t="str">
            <v>9789571347301</v>
          </cell>
          <cell r="K14767">
            <v>2007</v>
          </cell>
          <cell r="L14767" t="str">
            <v>310</v>
          </cell>
        </row>
        <row r="14768">
          <cell r="J14768" t="str">
            <v>9789575750893</v>
          </cell>
          <cell r="K14768">
            <v>2007</v>
          </cell>
          <cell r="L14768" t="str">
            <v>445</v>
          </cell>
        </row>
        <row r="14769">
          <cell r="J14769" t="str">
            <v>9789867678652</v>
          </cell>
          <cell r="K14769">
            <v>2007</v>
          </cell>
          <cell r="L14769" t="str">
            <v>943.7</v>
          </cell>
        </row>
        <row r="14770">
          <cell r="J14770" t="str">
            <v>9789867678669</v>
          </cell>
          <cell r="K14770">
            <v>2007</v>
          </cell>
          <cell r="L14770" t="str">
            <v>943.7</v>
          </cell>
        </row>
        <row r="14771">
          <cell r="J14771" t="str">
            <v>9789867678737</v>
          </cell>
          <cell r="K14771">
            <v>2007</v>
          </cell>
          <cell r="L14771" t="str">
            <v>943.7</v>
          </cell>
        </row>
        <row r="14772">
          <cell r="J14772" t="str">
            <v>9789867678744</v>
          </cell>
          <cell r="K14772">
            <v>2007</v>
          </cell>
          <cell r="L14772" t="str">
            <v>943.7</v>
          </cell>
        </row>
        <row r="14773">
          <cell r="J14773" t="str">
            <v>9570475560</v>
          </cell>
          <cell r="K14773">
            <v>2007</v>
          </cell>
          <cell r="L14773" t="str">
            <v>943.7</v>
          </cell>
        </row>
        <row r="14774">
          <cell r="J14774" t="str">
            <v>9789867678775</v>
          </cell>
          <cell r="K14774">
            <v>2007</v>
          </cell>
          <cell r="L14774" t="str">
            <v>943.7</v>
          </cell>
        </row>
        <row r="14775">
          <cell r="J14775" t="str">
            <v>9789867678782</v>
          </cell>
          <cell r="K14775">
            <v>2007</v>
          </cell>
          <cell r="L14775" t="str">
            <v>943.7</v>
          </cell>
        </row>
        <row r="14776">
          <cell r="J14776" t="str">
            <v>9789867678799</v>
          </cell>
          <cell r="K14776">
            <v>2007</v>
          </cell>
          <cell r="L14776" t="str">
            <v>943.7</v>
          </cell>
        </row>
        <row r="14777">
          <cell r="J14777" t="str">
            <v>9579192499</v>
          </cell>
          <cell r="K14777">
            <v>2007</v>
          </cell>
          <cell r="L14777" t="str">
            <v>943.5</v>
          </cell>
        </row>
        <row r="14778">
          <cell r="J14778" t="str">
            <v>9789867678713</v>
          </cell>
          <cell r="K14778">
            <v>2007</v>
          </cell>
          <cell r="L14778" t="str">
            <v>943.5</v>
          </cell>
        </row>
        <row r="14779">
          <cell r="J14779" t="str">
            <v>9789867678706</v>
          </cell>
          <cell r="K14779">
            <v>2007</v>
          </cell>
          <cell r="L14779" t="str">
            <v>944</v>
          </cell>
        </row>
        <row r="14780">
          <cell r="J14780" t="str">
            <v>9789867678607</v>
          </cell>
          <cell r="K14780">
            <v>2007</v>
          </cell>
          <cell r="L14780" t="str">
            <v>943.9</v>
          </cell>
        </row>
        <row r="14781">
          <cell r="J14781" t="str">
            <v>9789867678676</v>
          </cell>
          <cell r="K14781">
            <v>2007</v>
          </cell>
          <cell r="L14781" t="str">
            <v>943.5</v>
          </cell>
        </row>
        <row r="14782">
          <cell r="J14782" t="str">
            <v>9789867678645</v>
          </cell>
          <cell r="K14782">
            <v>2007</v>
          </cell>
          <cell r="L14782" t="str">
            <v>943.91</v>
          </cell>
        </row>
        <row r="14783">
          <cell r="J14783" t="str">
            <v>9789867678683</v>
          </cell>
          <cell r="K14783">
            <v>2007</v>
          </cell>
          <cell r="L14783" t="str">
            <v>943.9</v>
          </cell>
        </row>
        <row r="14784">
          <cell r="J14784" t="str">
            <v>9789867678638</v>
          </cell>
          <cell r="K14784">
            <v>2007</v>
          </cell>
          <cell r="L14784" t="str">
            <v>943.9</v>
          </cell>
        </row>
        <row r="14785">
          <cell r="J14785" t="str">
            <v>9789867480705</v>
          </cell>
          <cell r="K14785">
            <v>2007</v>
          </cell>
          <cell r="L14785" t="str">
            <v>857.7</v>
          </cell>
        </row>
        <row r="14786">
          <cell r="J14786" t="str">
            <v>9789867480712</v>
          </cell>
          <cell r="K14786">
            <v>2007</v>
          </cell>
          <cell r="L14786" t="str">
            <v>857.7</v>
          </cell>
        </row>
        <row r="14787">
          <cell r="J14787" t="str">
            <v>9789867480699</v>
          </cell>
          <cell r="K14787">
            <v>2007</v>
          </cell>
          <cell r="L14787" t="str">
            <v>857.7</v>
          </cell>
        </row>
        <row r="14788">
          <cell r="J14788" t="str">
            <v>9789867480828</v>
          </cell>
          <cell r="K14788">
            <v>2007</v>
          </cell>
          <cell r="L14788" t="str">
            <v>782.27</v>
          </cell>
        </row>
        <row r="14789">
          <cell r="J14789" t="str">
            <v>9789867480835</v>
          </cell>
          <cell r="K14789">
            <v>2007</v>
          </cell>
          <cell r="L14789" t="str">
            <v>782.21</v>
          </cell>
        </row>
        <row r="14790">
          <cell r="J14790" t="str">
            <v>9789867480767</v>
          </cell>
          <cell r="K14790">
            <v>2007</v>
          </cell>
          <cell r="L14790" t="str">
            <v>857.63</v>
          </cell>
        </row>
        <row r="14791">
          <cell r="J14791" t="str">
            <v>9868113717</v>
          </cell>
          <cell r="K14791">
            <v>2007</v>
          </cell>
          <cell r="L14791" t="str">
            <v>293.1</v>
          </cell>
        </row>
        <row r="14792">
          <cell r="J14792" t="str">
            <v>9789867001375</v>
          </cell>
          <cell r="K14792">
            <v>2007</v>
          </cell>
          <cell r="L14792" t="str">
            <v>922.9232</v>
          </cell>
        </row>
        <row r="14793">
          <cell r="J14793" t="str">
            <v>9789867001450</v>
          </cell>
          <cell r="K14793">
            <v>2007</v>
          </cell>
          <cell r="L14793" t="str">
            <v>855</v>
          </cell>
        </row>
        <row r="14794">
          <cell r="J14794" t="str">
            <v>9789866848827</v>
          </cell>
          <cell r="K14794">
            <v>2007</v>
          </cell>
          <cell r="L14794" t="str">
            <v>805.12</v>
          </cell>
        </row>
        <row r="14795">
          <cell r="J14795" t="str">
            <v>9789866751691</v>
          </cell>
          <cell r="K14795">
            <v>2007</v>
          </cell>
          <cell r="L14795" t="str">
            <v>805.12</v>
          </cell>
        </row>
        <row r="14796">
          <cell r="J14796" t="str">
            <v>9789866692055</v>
          </cell>
          <cell r="K14796">
            <v>2007</v>
          </cell>
          <cell r="L14796" t="str">
            <v>805.12</v>
          </cell>
        </row>
        <row r="14797">
          <cell r="J14797" t="str">
            <v>9868296358</v>
          </cell>
          <cell r="K14797">
            <v>2007</v>
          </cell>
          <cell r="L14797" t="str">
            <v>578.193</v>
          </cell>
        </row>
        <row r="14798">
          <cell r="J14798" t="str">
            <v>9868296323</v>
          </cell>
          <cell r="K14798">
            <v>2007</v>
          </cell>
          <cell r="L14798" t="str">
            <v>457.1</v>
          </cell>
        </row>
        <row r="14799">
          <cell r="J14799" t="str">
            <v>9868296331</v>
          </cell>
          <cell r="K14799">
            <v>2007</v>
          </cell>
          <cell r="L14799" t="str">
            <v>571.73</v>
          </cell>
        </row>
        <row r="14800">
          <cell r="J14800" t="str">
            <v>9868296315</v>
          </cell>
          <cell r="K14800">
            <v>2007</v>
          </cell>
          <cell r="L14800" t="str">
            <v>552.16</v>
          </cell>
        </row>
        <row r="14801">
          <cell r="J14801" t="str">
            <v>986829634X</v>
          </cell>
          <cell r="K14801">
            <v>2007</v>
          </cell>
          <cell r="L14801" t="str">
            <v>573.09</v>
          </cell>
        </row>
        <row r="14802">
          <cell r="J14802" t="str">
            <v>9789868284418</v>
          </cell>
          <cell r="K14802">
            <v>2007</v>
          </cell>
          <cell r="L14802" t="str">
            <v>563.725</v>
          </cell>
        </row>
        <row r="14803">
          <cell r="J14803" t="str">
            <v>9789868284425</v>
          </cell>
          <cell r="K14803">
            <v>2007</v>
          </cell>
          <cell r="L14803" t="str">
            <v>563.7</v>
          </cell>
        </row>
        <row r="14804">
          <cell r="J14804" t="str">
            <v>9789868117273</v>
          </cell>
          <cell r="K14804">
            <v>2007</v>
          </cell>
          <cell r="L14804" t="str">
            <v>857.7</v>
          </cell>
        </row>
        <row r="14805">
          <cell r="J14805" t="str">
            <v>9789868117259</v>
          </cell>
          <cell r="K14805">
            <v>2007</v>
          </cell>
          <cell r="L14805" t="str">
            <v>544.37</v>
          </cell>
        </row>
        <row r="14806">
          <cell r="J14806" t="str">
            <v>9789868117266</v>
          </cell>
          <cell r="K14806">
            <v>2007</v>
          </cell>
          <cell r="L14806" t="str">
            <v>857.7</v>
          </cell>
        </row>
        <row r="14807">
          <cell r="J14807" t="str">
            <v>9789868317307</v>
          </cell>
          <cell r="K14807">
            <v>2007</v>
          </cell>
          <cell r="L14807" t="str">
            <v>805.188</v>
          </cell>
        </row>
        <row r="14808">
          <cell r="J14808" t="str">
            <v>9789868317321</v>
          </cell>
          <cell r="K14808">
            <v>2007</v>
          </cell>
          <cell r="L14808" t="str">
            <v>805.12</v>
          </cell>
        </row>
        <row r="14809">
          <cell r="J14809" t="str">
            <v>9789868317314</v>
          </cell>
          <cell r="K14809">
            <v>2007</v>
          </cell>
          <cell r="L14809" t="str">
            <v>312.9929T7</v>
          </cell>
        </row>
        <row r="14810">
          <cell r="J14810" t="str">
            <v>9789572840863</v>
          </cell>
          <cell r="K14810">
            <v>2007</v>
          </cell>
          <cell r="L14810" t="str">
            <v>785.28</v>
          </cell>
        </row>
        <row r="14811">
          <cell r="J14811" t="str">
            <v>9789572840870</v>
          </cell>
          <cell r="K14811">
            <v>2007</v>
          </cell>
          <cell r="L14811" t="str">
            <v>813.6</v>
          </cell>
        </row>
        <row r="14812">
          <cell r="J14812" t="str">
            <v>9789868380714</v>
          </cell>
          <cell r="K14812">
            <v>2007</v>
          </cell>
          <cell r="L14812" t="str">
            <v>857.7</v>
          </cell>
        </row>
        <row r="14813">
          <cell r="J14813" t="str">
            <v>9789572840894</v>
          </cell>
          <cell r="K14813">
            <v>2007</v>
          </cell>
          <cell r="L14813" t="str">
            <v>782.887</v>
          </cell>
        </row>
        <row r="14814">
          <cell r="J14814" t="str">
            <v>9789868380707</v>
          </cell>
          <cell r="K14814">
            <v>2007</v>
          </cell>
          <cell r="L14814" t="str">
            <v>412.37</v>
          </cell>
        </row>
        <row r="14815">
          <cell r="J14815" t="str">
            <v>9789866970085</v>
          </cell>
          <cell r="K14815">
            <v>2007</v>
          </cell>
          <cell r="L14815" t="str">
            <v>673.235</v>
          </cell>
        </row>
        <row r="14816">
          <cell r="J14816" t="str">
            <v>9789866970153</v>
          </cell>
          <cell r="K14816">
            <v>2007</v>
          </cell>
          <cell r="L14816" t="str">
            <v>733.6</v>
          </cell>
        </row>
        <row r="14817">
          <cell r="J14817" t="str">
            <v>9789575657673</v>
          </cell>
          <cell r="K14817">
            <v>2007</v>
          </cell>
          <cell r="L14817" t="str">
            <v>427.18</v>
          </cell>
        </row>
        <row r="14818">
          <cell r="J14818" t="str">
            <v>9789575657741</v>
          </cell>
          <cell r="K14818">
            <v>2007</v>
          </cell>
          <cell r="L14818" t="str">
            <v>435.8</v>
          </cell>
        </row>
        <row r="14819">
          <cell r="J14819" t="str">
            <v>9789575657833</v>
          </cell>
          <cell r="K14819">
            <v>2007</v>
          </cell>
          <cell r="L14819" t="str">
            <v>427.1</v>
          </cell>
        </row>
        <row r="14820">
          <cell r="J14820" t="str">
            <v>9789575657710</v>
          </cell>
          <cell r="K14820">
            <v>2007</v>
          </cell>
          <cell r="L14820" t="str">
            <v>427.1</v>
          </cell>
        </row>
        <row r="14821">
          <cell r="J14821" t="str">
            <v>9789575657925</v>
          </cell>
          <cell r="K14821">
            <v>2007</v>
          </cell>
          <cell r="L14821" t="str">
            <v>427.61</v>
          </cell>
        </row>
        <row r="14822">
          <cell r="J14822" t="str">
            <v>9789575657802</v>
          </cell>
          <cell r="K14822">
            <v>2007</v>
          </cell>
          <cell r="L14822" t="str">
            <v>292.22</v>
          </cell>
        </row>
        <row r="14823">
          <cell r="J14823" t="str">
            <v>9789862010204</v>
          </cell>
          <cell r="K14823">
            <v>2007</v>
          </cell>
          <cell r="L14823" t="str">
            <v>990</v>
          </cell>
        </row>
        <row r="14824">
          <cell r="J14824" t="str">
            <v>9789861940120</v>
          </cell>
          <cell r="K14824">
            <v>2007</v>
          </cell>
          <cell r="L14824" t="str">
            <v>412.55</v>
          </cell>
        </row>
        <row r="14825">
          <cell r="J14825" t="str">
            <v>9789861940342</v>
          </cell>
          <cell r="K14825">
            <v>2007</v>
          </cell>
          <cell r="L14825" t="str">
            <v>419.7</v>
          </cell>
        </row>
        <row r="14826">
          <cell r="J14826" t="str">
            <v>9789861940502</v>
          </cell>
          <cell r="K14826">
            <v>2007</v>
          </cell>
          <cell r="L14826" t="str">
            <v>466.7</v>
          </cell>
        </row>
        <row r="14827">
          <cell r="J14827" t="str">
            <v>9789861940359</v>
          </cell>
          <cell r="K14827">
            <v>2007</v>
          </cell>
          <cell r="L14827" t="str">
            <v>466.7034</v>
          </cell>
        </row>
        <row r="14828">
          <cell r="J14828" t="str">
            <v>9789576409905</v>
          </cell>
          <cell r="K14828">
            <v>2007</v>
          </cell>
          <cell r="L14828" t="str">
            <v>417.72</v>
          </cell>
        </row>
        <row r="14829">
          <cell r="J14829" t="str">
            <v>9789861920146</v>
          </cell>
          <cell r="K14829">
            <v>2007</v>
          </cell>
          <cell r="L14829" t="str">
            <v>411.98</v>
          </cell>
        </row>
        <row r="14830">
          <cell r="J14830" t="str">
            <v>9789861920160</v>
          </cell>
          <cell r="K14830">
            <v>2007</v>
          </cell>
          <cell r="L14830" t="str">
            <v>742.9</v>
          </cell>
        </row>
        <row r="14831">
          <cell r="J14831" t="str">
            <v>9789868343306</v>
          </cell>
          <cell r="K14831">
            <v>2007</v>
          </cell>
          <cell r="L14831" t="str">
            <v>177.2</v>
          </cell>
        </row>
        <row r="14832">
          <cell r="J14832" t="str">
            <v>9789868343313</v>
          </cell>
          <cell r="K14832">
            <v>2007</v>
          </cell>
          <cell r="L14832" t="str">
            <v>873.57</v>
          </cell>
        </row>
        <row r="14833">
          <cell r="J14833" t="str">
            <v>9789868343320</v>
          </cell>
          <cell r="K14833">
            <v>2007</v>
          </cell>
          <cell r="L14833" t="str">
            <v>249.9371</v>
          </cell>
        </row>
        <row r="14834">
          <cell r="J14834" t="str">
            <v>9789868237520</v>
          </cell>
          <cell r="K14834">
            <v>2007</v>
          </cell>
          <cell r="L14834" t="str">
            <v>547</v>
          </cell>
        </row>
        <row r="14835">
          <cell r="J14835" t="str">
            <v>9789867838506</v>
          </cell>
          <cell r="K14835">
            <v>2007</v>
          </cell>
          <cell r="L14835" t="str">
            <v>554.68</v>
          </cell>
        </row>
        <row r="14836">
          <cell r="J14836" t="str">
            <v>9789867838476</v>
          </cell>
          <cell r="K14836">
            <v>2007</v>
          </cell>
          <cell r="L14836" t="str">
            <v>448.0933</v>
          </cell>
        </row>
        <row r="14837">
          <cell r="J14837" t="str">
            <v>9789867838490</v>
          </cell>
          <cell r="K14837">
            <v>2007</v>
          </cell>
          <cell r="L14837" t="str">
            <v>494.7</v>
          </cell>
        </row>
        <row r="14838">
          <cell r="J14838" t="str">
            <v>9789867838452</v>
          </cell>
          <cell r="K14838">
            <v>2007</v>
          </cell>
          <cell r="L14838" t="str">
            <v>554.68</v>
          </cell>
        </row>
        <row r="14839">
          <cell r="J14839" t="str">
            <v>9789867838513</v>
          </cell>
          <cell r="K14839">
            <v>2007</v>
          </cell>
          <cell r="L14839" t="str">
            <v>553.1</v>
          </cell>
        </row>
        <row r="14840">
          <cell r="J14840" t="str">
            <v>9789867838483</v>
          </cell>
          <cell r="K14840">
            <v>2007</v>
          </cell>
          <cell r="L14840" t="str">
            <v>448.0952</v>
          </cell>
        </row>
        <row r="14841">
          <cell r="J14841" t="str">
            <v>9787867838465</v>
          </cell>
          <cell r="K14841">
            <v>2007</v>
          </cell>
          <cell r="L14841" t="str">
            <v>551.98</v>
          </cell>
        </row>
        <row r="14842">
          <cell r="J14842" t="str">
            <v>9789867838445</v>
          </cell>
          <cell r="K14842">
            <v>2007</v>
          </cell>
          <cell r="L14842" t="str">
            <v>448.09</v>
          </cell>
        </row>
        <row r="14843">
          <cell r="J14843" t="str">
            <v>9789867838438</v>
          </cell>
          <cell r="K14843">
            <v>2007</v>
          </cell>
          <cell r="L14843" t="str">
            <v>444.44</v>
          </cell>
        </row>
        <row r="14844">
          <cell r="J14844" t="str">
            <v>9789868189539</v>
          </cell>
          <cell r="K14844">
            <v>2007</v>
          </cell>
          <cell r="L14844" t="str">
            <v>028.07</v>
          </cell>
        </row>
        <row r="14845">
          <cell r="J14845" t="str">
            <v>9789868189546</v>
          </cell>
          <cell r="K14845">
            <v>2007</v>
          </cell>
          <cell r="L14845" t="str">
            <v>028.07</v>
          </cell>
        </row>
        <row r="14846">
          <cell r="J14846" t="str">
            <v>9789577983251</v>
          </cell>
          <cell r="K14846">
            <v>2007</v>
          </cell>
          <cell r="L14846" t="str">
            <v>310</v>
          </cell>
        </row>
        <row r="14847">
          <cell r="J14847" t="str">
            <v>9789577982056</v>
          </cell>
          <cell r="K14847">
            <v>2007</v>
          </cell>
          <cell r="L14847" t="str">
            <v>322</v>
          </cell>
        </row>
        <row r="14848">
          <cell r="J14848" t="str">
            <v>9789577980786</v>
          </cell>
          <cell r="K14848">
            <v>2007</v>
          </cell>
          <cell r="L14848" t="str">
            <v>612</v>
          </cell>
        </row>
        <row r="14849">
          <cell r="J14849" t="str">
            <v>9789577983183</v>
          </cell>
          <cell r="K14849">
            <v>2007</v>
          </cell>
          <cell r="L14849" t="str">
            <v>330</v>
          </cell>
        </row>
        <row r="14850">
          <cell r="J14850" t="str">
            <v>9789577983398</v>
          </cell>
          <cell r="K14850">
            <v>2007</v>
          </cell>
          <cell r="L14850" t="str">
            <v>340</v>
          </cell>
        </row>
        <row r="14851">
          <cell r="J14851" t="str">
            <v>9789867377289</v>
          </cell>
          <cell r="K14851">
            <v>2007</v>
          </cell>
          <cell r="L14851" t="str">
            <v>807.7</v>
          </cell>
        </row>
        <row r="14852">
          <cell r="J14852" t="str">
            <v>9789867377241</v>
          </cell>
          <cell r="K14852">
            <v>2007</v>
          </cell>
          <cell r="L14852" t="str">
            <v>802.8</v>
          </cell>
        </row>
        <row r="14853">
          <cell r="J14853" t="str">
            <v>9789577985163</v>
          </cell>
          <cell r="K14853">
            <v>2007</v>
          </cell>
          <cell r="L14853" t="str">
            <v>561</v>
          </cell>
        </row>
        <row r="14854">
          <cell r="J14854" t="str">
            <v>9789577980557</v>
          </cell>
          <cell r="K14854">
            <v>2007</v>
          </cell>
          <cell r="L14854" t="str">
            <v>495</v>
          </cell>
        </row>
        <row r="14855">
          <cell r="J14855" t="str">
            <v>9789577984913</v>
          </cell>
          <cell r="K14855">
            <v>2007</v>
          </cell>
          <cell r="L14855" t="str">
            <v>550</v>
          </cell>
        </row>
        <row r="14856">
          <cell r="J14856" t="str">
            <v>9789867377265</v>
          </cell>
          <cell r="K14856">
            <v>2007</v>
          </cell>
          <cell r="L14856" t="str">
            <v>446</v>
          </cell>
        </row>
        <row r="14857">
          <cell r="J14857" t="str">
            <v>9789577980687</v>
          </cell>
          <cell r="K14857">
            <v>2007</v>
          </cell>
          <cell r="L14857" t="str">
            <v>580</v>
          </cell>
        </row>
        <row r="14858">
          <cell r="J14858" t="str">
            <v>9789577981202</v>
          </cell>
          <cell r="K14858">
            <v>2007</v>
          </cell>
          <cell r="L14858" t="str">
            <v>494.022</v>
          </cell>
        </row>
        <row r="14859">
          <cell r="J14859" t="str">
            <v>9789577982995</v>
          </cell>
          <cell r="K14859">
            <v>2007</v>
          </cell>
          <cell r="L14859" t="str">
            <v>802.79</v>
          </cell>
        </row>
        <row r="14860">
          <cell r="J14860" t="str">
            <v>9789867377272</v>
          </cell>
          <cell r="K14860">
            <v>2007</v>
          </cell>
          <cell r="L14860" t="str">
            <v>446</v>
          </cell>
        </row>
        <row r="14861">
          <cell r="J14861" t="str">
            <v>9789577983893</v>
          </cell>
          <cell r="K14861">
            <v>2007</v>
          </cell>
          <cell r="L14861" t="str">
            <v>322</v>
          </cell>
        </row>
        <row r="14862">
          <cell r="J14862" t="str">
            <v>9789861472133</v>
          </cell>
          <cell r="K14862">
            <v>2007</v>
          </cell>
          <cell r="L14862" t="str">
            <v>805.188</v>
          </cell>
        </row>
        <row r="14863">
          <cell r="J14863" t="str">
            <v>9789861472140</v>
          </cell>
          <cell r="K14863">
            <v>2007</v>
          </cell>
          <cell r="L14863" t="str">
            <v>805.188</v>
          </cell>
        </row>
        <row r="14864">
          <cell r="J14864" t="str">
            <v>9789861472157</v>
          </cell>
          <cell r="K14864">
            <v>2007</v>
          </cell>
          <cell r="L14864" t="str">
            <v>805.188</v>
          </cell>
        </row>
        <row r="14865">
          <cell r="J14865" t="str">
            <v>9789861471761</v>
          </cell>
          <cell r="K14865">
            <v>2007</v>
          </cell>
          <cell r="L14865" t="str">
            <v>800.3</v>
          </cell>
        </row>
        <row r="14866">
          <cell r="J14866" t="str">
            <v>9789861471976</v>
          </cell>
          <cell r="K14866">
            <v>2007</v>
          </cell>
          <cell r="L14866" t="str">
            <v>495.1</v>
          </cell>
        </row>
        <row r="14867">
          <cell r="J14867" t="str">
            <v>9789861471983</v>
          </cell>
          <cell r="K14867">
            <v>2007</v>
          </cell>
          <cell r="L14867" t="str">
            <v>802</v>
          </cell>
        </row>
        <row r="14868">
          <cell r="J14868" t="str">
            <v>9789861472225</v>
          </cell>
          <cell r="K14868">
            <v>2007</v>
          </cell>
          <cell r="L14868" t="str">
            <v>800</v>
          </cell>
        </row>
        <row r="14869">
          <cell r="J14869" t="str">
            <v>9789861472232</v>
          </cell>
          <cell r="K14869">
            <v>2007</v>
          </cell>
          <cell r="L14869" t="str">
            <v>800</v>
          </cell>
        </row>
        <row r="14870">
          <cell r="J14870" t="str">
            <v>9789814139755</v>
          </cell>
          <cell r="K14870">
            <v>2007</v>
          </cell>
          <cell r="L14870" t="str">
            <v>553</v>
          </cell>
        </row>
        <row r="14871">
          <cell r="J14871" t="str">
            <v>9789814139649</v>
          </cell>
          <cell r="K14871">
            <v>2007</v>
          </cell>
          <cell r="L14871" t="str">
            <v>856</v>
          </cell>
        </row>
        <row r="14872">
          <cell r="J14872" t="str">
            <v>9789814139687</v>
          </cell>
          <cell r="K14872">
            <v>2007</v>
          </cell>
          <cell r="L14872" t="str">
            <v>825</v>
          </cell>
        </row>
        <row r="14873">
          <cell r="J14873" t="str">
            <v>9789814139724</v>
          </cell>
          <cell r="K14873">
            <v>2007</v>
          </cell>
          <cell r="L14873" t="str">
            <v>331</v>
          </cell>
        </row>
        <row r="14874">
          <cell r="J14874" t="str">
            <v>9789814139748</v>
          </cell>
          <cell r="K14874">
            <v>2007</v>
          </cell>
          <cell r="L14874" t="str">
            <v>866</v>
          </cell>
        </row>
        <row r="14875">
          <cell r="J14875" t="str">
            <v>9789814139779</v>
          </cell>
          <cell r="K14875">
            <v>2007</v>
          </cell>
          <cell r="L14875" t="str">
            <v>855</v>
          </cell>
        </row>
        <row r="14876">
          <cell r="J14876" t="str">
            <v>9789814139786</v>
          </cell>
          <cell r="K14876">
            <v>2007</v>
          </cell>
          <cell r="L14876" t="str">
            <v>736</v>
          </cell>
        </row>
        <row r="14877">
          <cell r="J14877" t="str">
            <v>9789814139793</v>
          </cell>
          <cell r="K14877">
            <v>2007</v>
          </cell>
          <cell r="L14877" t="str">
            <v>541</v>
          </cell>
        </row>
        <row r="14878">
          <cell r="J14878" t="str">
            <v>9789814139816</v>
          </cell>
          <cell r="K14878">
            <v>2007</v>
          </cell>
          <cell r="L14878" t="str">
            <v>571</v>
          </cell>
        </row>
        <row r="14879">
          <cell r="J14879" t="str">
            <v>9789814139694</v>
          </cell>
          <cell r="K14879">
            <v>2007</v>
          </cell>
          <cell r="L14879" t="str">
            <v>540</v>
          </cell>
        </row>
        <row r="14880">
          <cell r="J14880" t="str">
            <v>9789814139823</v>
          </cell>
          <cell r="K14880">
            <v>2007</v>
          </cell>
          <cell r="L14880" t="str">
            <v>940</v>
          </cell>
        </row>
        <row r="14881">
          <cell r="J14881" t="str">
            <v>9789814139809</v>
          </cell>
          <cell r="K14881">
            <v>2007</v>
          </cell>
          <cell r="L14881" t="str">
            <v>982.521</v>
          </cell>
        </row>
        <row r="14882">
          <cell r="J14882" t="str">
            <v>9789572922842</v>
          </cell>
          <cell r="K14882">
            <v>2007</v>
          </cell>
          <cell r="L14882" t="str">
            <v>410</v>
          </cell>
        </row>
        <row r="14883">
          <cell r="J14883" t="str">
            <v>9789622098343</v>
          </cell>
          <cell r="K14883">
            <v>2007</v>
          </cell>
          <cell r="L14883" t="str">
            <v>410</v>
          </cell>
        </row>
        <row r="14884">
          <cell r="J14884" t="str">
            <v>9789622098794</v>
          </cell>
          <cell r="K14884">
            <v>2007</v>
          </cell>
          <cell r="L14884" t="str">
            <v>810</v>
          </cell>
        </row>
        <row r="14885">
          <cell r="J14885" t="str">
            <v>9789622098756</v>
          </cell>
          <cell r="K14885">
            <v>2007</v>
          </cell>
          <cell r="L14885" t="str">
            <v>575.38</v>
          </cell>
        </row>
        <row r="14886">
          <cell r="J14886" t="str">
            <v>9789622098411</v>
          </cell>
          <cell r="K14886">
            <v>2007</v>
          </cell>
          <cell r="L14886" t="str">
            <v>521.3</v>
          </cell>
        </row>
        <row r="14887">
          <cell r="J14887" t="str">
            <v>9789868325500</v>
          </cell>
          <cell r="K14887">
            <v>2007</v>
          </cell>
          <cell r="L14887" t="str">
            <v>523</v>
          </cell>
        </row>
        <row r="14888">
          <cell r="J14888" t="str">
            <v>9789868325531</v>
          </cell>
          <cell r="K14888">
            <v>2007</v>
          </cell>
          <cell r="L14888" t="str">
            <v>523</v>
          </cell>
        </row>
        <row r="14889">
          <cell r="J14889" t="str">
            <v>9789867176639</v>
          </cell>
          <cell r="K14889">
            <v>2007</v>
          </cell>
          <cell r="L14889" t="str">
            <v>361.49</v>
          </cell>
        </row>
        <row r="14890">
          <cell r="J14890" t="str">
            <v>9789860106114</v>
          </cell>
          <cell r="K14890">
            <v>2007</v>
          </cell>
          <cell r="L14890" t="str">
            <v>984</v>
          </cell>
        </row>
        <row r="14891">
          <cell r="J14891" t="str">
            <v>9789867321947</v>
          </cell>
          <cell r="K14891">
            <v>2007</v>
          </cell>
          <cell r="L14891" t="str">
            <v>484.6</v>
          </cell>
        </row>
        <row r="14892">
          <cell r="J14892" t="str">
            <v>9789867321930</v>
          </cell>
          <cell r="K14892">
            <v>2007</v>
          </cell>
          <cell r="L14892" t="str">
            <v>484.6</v>
          </cell>
        </row>
        <row r="14893">
          <cell r="J14893" t="str">
            <v>9789867321954</v>
          </cell>
          <cell r="K14893">
            <v>2007</v>
          </cell>
          <cell r="L14893" t="str">
            <v>484.6</v>
          </cell>
        </row>
        <row r="14894">
          <cell r="J14894" t="str">
            <v>9789867321923</v>
          </cell>
          <cell r="K14894">
            <v>2007</v>
          </cell>
          <cell r="L14894" t="str">
            <v>484.67</v>
          </cell>
        </row>
        <row r="14895">
          <cell r="J14895" t="str">
            <v>9789867321909</v>
          </cell>
          <cell r="K14895">
            <v>2007</v>
          </cell>
          <cell r="L14895" t="str">
            <v>484.5</v>
          </cell>
        </row>
        <row r="14896">
          <cell r="J14896" t="str">
            <v>9789867321916</v>
          </cell>
          <cell r="K14896">
            <v>2007</v>
          </cell>
          <cell r="L14896" t="str">
            <v>484.6</v>
          </cell>
        </row>
        <row r="14897">
          <cell r="J14897" t="str">
            <v>9789867321879</v>
          </cell>
          <cell r="K14897">
            <v>2007</v>
          </cell>
          <cell r="L14897" t="str">
            <v>484.6</v>
          </cell>
        </row>
        <row r="14898">
          <cell r="J14898" t="str">
            <v>9789867321886</v>
          </cell>
          <cell r="K14898">
            <v>2007</v>
          </cell>
          <cell r="L14898" t="str">
            <v>484.67</v>
          </cell>
        </row>
        <row r="14899">
          <cell r="J14899" t="str">
            <v>9789867321893</v>
          </cell>
          <cell r="K14899">
            <v>2007</v>
          </cell>
          <cell r="L14899" t="str">
            <v>484.6</v>
          </cell>
        </row>
        <row r="14900">
          <cell r="J14900" t="str">
            <v>9789867321862</v>
          </cell>
          <cell r="K14900">
            <v>2007</v>
          </cell>
          <cell r="L14900" t="str">
            <v>484.6</v>
          </cell>
        </row>
        <row r="14901">
          <cell r="J14901" t="str">
            <v>9789867321848</v>
          </cell>
          <cell r="K14901">
            <v>2007</v>
          </cell>
          <cell r="L14901" t="str">
            <v>484.6</v>
          </cell>
        </row>
        <row r="14902">
          <cell r="J14902" t="str">
            <v>9789867321855</v>
          </cell>
          <cell r="K14902">
            <v>2007</v>
          </cell>
          <cell r="L14902" t="str">
            <v>484.6</v>
          </cell>
        </row>
        <row r="14903">
          <cell r="J14903" t="str">
            <v>9789867321824</v>
          </cell>
          <cell r="K14903">
            <v>2007</v>
          </cell>
          <cell r="L14903" t="str">
            <v>448.68</v>
          </cell>
        </row>
        <row r="14904">
          <cell r="J14904" t="str">
            <v>9789867321831</v>
          </cell>
          <cell r="K14904">
            <v>2007</v>
          </cell>
          <cell r="L14904" t="str">
            <v>575.8</v>
          </cell>
        </row>
        <row r="14905">
          <cell r="J14905" t="str">
            <v>9789867321794</v>
          </cell>
          <cell r="K14905">
            <v>2007</v>
          </cell>
          <cell r="L14905" t="str">
            <v>484.6</v>
          </cell>
        </row>
        <row r="14906">
          <cell r="J14906" t="str">
            <v>9789867321664</v>
          </cell>
          <cell r="K14906">
            <v>2007</v>
          </cell>
          <cell r="L14906" t="str">
            <v>484.67</v>
          </cell>
        </row>
        <row r="14907">
          <cell r="J14907" t="str">
            <v>9789867321633</v>
          </cell>
          <cell r="K14907">
            <v>2007</v>
          </cell>
          <cell r="L14907" t="str">
            <v>484</v>
          </cell>
        </row>
        <row r="14908">
          <cell r="J14908" t="str">
            <v>9789867321626</v>
          </cell>
          <cell r="K14908">
            <v>2007</v>
          </cell>
          <cell r="L14908" t="str">
            <v>484</v>
          </cell>
        </row>
        <row r="14909">
          <cell r="J14909" t="str">
            <v>9789867321596</v>
          </cell>
          <cell r="K14909">
            <v>2007</v>
          </cell>
          <cell r="L14909" t="str">
            <v>484.67</v>
          </cell>
        </row>
        <row r="14910">
          <cell r="J14910" t="str">
            <v>9789867321602</v>
          </cell>
          <cell r="K14910">
            <v>2007</v>
          </cell>
          <cell r="L14910" t="str">
            <v>484.6</v>
          </cell>
        </row>
        <row r="14911">
          <cell r="J14911" t="str">
            <v>9789867321572</v>
          </cell>
          <cell r="K14911">
            <v>2007</v>
          </cell>
          <cell r="L14911" t="str">
            <v>484.3029</v>
          </cell>
        </row>
        <row r="14912">
          <cell r="J14912" t="str">
            <v>9789867321589</v>
          </cell>
          <cell r="K14912">
            <v>2007</v>
          </cell>
          <cell r="L14912" t="str">
            <v>484.6</v>
          </cell>
        </row>
        <row r="14913">
          <cell r="J14913" t="str">
            <v>9789577483065</v>
          </cell>
          <cell r="K14913">
            <v>2007</v>
          </cell>
          <cell r="L14913" t="str">
            <v>521.707</v>
          </cell>
        </row>
        <row r="14914">
          <cell r="J14914" t="str">
            <v>9789577322715</v>
          </cell>
          <cell r="K14914">
            <v>2007</v>
          </cell>
          <cell r="L14914" t="str">
            <v>544.69232</v>
          </cell>
        </row>
        <row r="14915">
          <cell r="J14915" t="str">
            <v>9789575558604</v>
          </cell>
          <cell r="K14915">
            <v>2007</v>
          </cell>
          <cell r="L14915" t="str">
            <v>528.42</v>
          </cell>
        </row>
        <row r="14916">
          <cell r="J14916" t="str">
            <v>9789577322746</v>
          </cell>
          <cell r="K14916">
            <v>2007</v>
          </cell>
          <cell r="L14916" t="str">
            <v>544.69232</v>
          </cell>
        </row>
        <row r="14917">
          <cell r="J14917" t="str">
            <v>9789577483034</v>
          </cell>
          <cell r="K14917">
            <v>2007</v>
          </cell>
          <cell r="L14917" t="str">
            <v>501.2029</v>
          </cell>
        </row>
        <row r="14918">
          <cell r="J14918" t="str">
            <v>9789577482860</v>
          </cell>
          <cell r="K14918">
            <v>2007</v>
          </cell>
          <cell r="L14918" t="str">
            <v>440.11</v>
          </cell>
        </row>
        <row r="14919">
          <cell r="J14919" t="str">
            <v>9789579549578</v>
          </cell>
          <cell r="K14919">
            <v>2007</v>
          </cell>
          <cell r="L14919" t="str">
            <v>813.7</v>
          </cell>
        </row>
        <row r="14920">
          <cell r="J14920" t="str">
            <v>9789577482983</v>
          </cell>
          <cell r="K14920">
            <v>2007</v>
          </cell>
          <cell r="L14920" t="str">
            <v>836</v>
          </cell>
        </row>
        <row r="14921">
          <cell r="J14921" t="str">
            <v>9789577482990</v>
          </cell>
          <cell r="K14921">
            <v>2007</v>
          </cell>
          <cell r="L14921" t="str">
            <v>836</v>
          </cell>
        </row>
        <row r="14922">
          <cell r="J14922" t="str">
            <v>9789577482976</v>
          </cell>
          <cell r="K14922">
            <v>2007</v>
          </cell>
          <cell r="L14922" t="str">
            <v>829</v>
          </cell>
        </row>
        <row r="14923">
          <cell r="J14923" t="str">
            <v>9789577322852</v>
          </cell>
          <cell r="K14923">
            <v>2007</v>
          </cell>
          <cell r="L14923" t="str">
            <v>820</v>
          </cell>
        </row>
        <row r="14924">
          <cell r="J14924" t="str">
            <v>9789577322869</v>
          </cell>
          <cell r="K14924">
            <v>2007</v>
          </cell>
          <cell r="L14924" t="str">
            <v>820</v>
          </cell>
        </row>
        <row r="14925">
          <cell r="J14925" t="str">
            <v>9789577322876</v>
          </cell>
          <cell r="K14925">
            <v>2007</v>
          </cell>
          <cell r="L14925" t="str">
            <v>820</v>
          </cell>
        </row>
        <row r="14926">
          <cell r="J14926" t="str">
            <v>9789577322883</v>
          </cell>
          <cell r="K14926">
            <v>2007</v>
          </cell>
          <cell r="L14926" t="str">
            <v>820</v>
          </cell>
        </row>
        <row r="14927">
          <cell r="J14927" t="str">
            <v>9789577322890</v>
          </cell>
          <cell r="K14927">
            <v>2007</v>
          </cell>
          <cell r="L14927" t="str">
            <v>820</v>
          </cell>
        </row>
        <row r="14928">
          <cell r="J14928" t="str">
            <v>9789577322906</v>
          </cell>
          <cell r="K14928">
            <v>2007</v>
          </cell>
          <cell r="L14928" t="str">
            <v>820</v>
          </cell>
        </row>
        <row r="14929">
          <cell r="J14929" t="str">
            <v>9789577322913</v>
          </cell>
          <cell r="K14929">
            <v>2007</v>
          </cell>
          <cell r="L14929" t="str">
            <v>820</v>
          </cell>
        </row>
        <row r="14930">
          <cell r="J14930" t="str">
            <v>9789577322920</v>
          </cell>
          <cell r="K14930">
            <v>2007</v>
          </cell>
          <cell r="L14930" t="str">
            <v>820</v>
          </cell>
        </row>
        <row r="14931">
          <cell r="J14931" t="str">
            <v>9789577322937</v>
          </cell>
          <cell r="K14931">
            <v>2007</v>
          </cell>
          <cell r="L14931" t="str">
            <v>820</v>
          </cell>
        </row>
        <row r="14932">
          <cell r="J14932" t="str">
            <v>9789577322944</v>
          </cell>
          <cell r="K14932">
            <v>2007</v>
          </cell>
          <cell r="L14932" t="str">
            <v>820</v>
          </cell>
        </row>
        <row r="14933">
          <cell r="J14933" t="str">
            <v>9789577482907</v>
          </cell>
          <cell r="K14933">
            <v>2007</v>
          </cell>
          <cell r="L14933" t="str">
            <v>802.79</v>
          </cell>
        </row>
        <row r="14934">
          <cell r="J14934" t="str">
            <v>9789577322692</v>
          </cell>
          <cell r="K14934">
            <v>2007</v>
          </cell>
          <cell r="L14934" t="str">
            <v>552.298</v>
          </cell>
        </row>
        <row r="14935">
          <cell r="J14935" t="str">
            <v>9577482910</v>
          </cell>
          <cell r="K14935">
            <v>2007</v>
          </cell>
          <cell r="L14935" t="str">
            <v>805.189</v>
          </cell>
        </row>
        <row r="14936">
          <cell r="J14936" t="str">
            <v>9789575558475</v>
          </cell>
          <cell r="K14936">
            <v>2007</v>
          </cell>
          <cell r="L14936" t="str">
            <v>592.931</v>
          </cell>
        </row>
        <row r="14937">
          <cell r="J14937" t="str">
            <v>9789577481771</v>
          </cell>
          <cell r="K14937">
            <v>2007</v>
          </cell>
          <cell r="L14937" t="str">
            <v>910</v>
          </cell>
        </row>
        <row r="14938">
          <cell r="J14938" t="str">
            <v>9789577482884</v>
          </cell>
          <cell r="K14938">
            <v>2007</v>
          </cell>
          <cell r="L14938" t="str">
            <v>320</v>
          </cell>
        </row>
        <row r="14939">
          <cell r="J14939" t="str">
            <v>9789866870194</v>
          </cell>
          <cell r="K14939">
            <v>2007</v>
          </cell>
          <cell r="L14939" t="str">
            <v>521</v>
          </cell>
        </row>
        <row r="14940">
          <cell r="J14940" t="str">
            <v>9789866870354</v>
          </cell>
          <cell r="K14940">
            <v>2007</v>
          </cell>
          <cell r="L14940" t="str">
            <v>521</v>
          </cell>
        </row>
        <row r="14941">
          <cell r="J14941" t="str">
            <v>9789866870163</v>
          </cell>
          <cell r="K14941">
            <v>2007</v>
          </cell>
          <cell r="L14941" t="str">
            <v>521</v>
          </cell>
        </row>
        <row r="14942">
          <cell r="J14942" t="str">
            <v>9789866870385</v>
          </cell>
          <cell r="K14942">
            <v>2007</v>
          </cell>
          <cell r="L14942" t="str">
            <v>521</v>
          </cell>
        </row>
        <row r="14943">
          <cell r="J14943" t="str">
            <v>9789866870248</v>
          </cell>
          <cell r="K14943">
            <v>2007</v>
          </cell>
          <cell r="L14943" t="str">
            <v>521</v>
          </cell>
        </row>
        <row r="14944">
          <cell r="J14944" t="str">
            <v>9789866870323</v>
          </cell>
          <cell r="K14944">
            <v>2007</v>
          </cell>
          <cell r="L14944" t="str">
            <v>521</v>
          </cell>
        </row>
        <row r="14945">
          <cell r="J14945" t="str">
            <v>9789866870262</v>
          </cell>
          <cell r="K14945">
            <v>2007</v>
          </cell>
          <cell r="L14945" t="str">
            <v>521</v>
          </cell>
        </row>
        <row r="14946">
          <cell r="J14946" t="str">
            <v>9789866870071</v>
          </cell>
          <cell r="K14946">
            <v>2007</v>
          </cell>
          <cell r="L14946" t="str">
            <v>521</v>
          </cell>
        </row>
        <row r="14947">
          <cell r="J14947" t="str">
            <v>9789868195226</v>
          </cell>
          <cell r="K14947">
            <v>2007</v>
          </cell>
          <cell r="L14947" t="str">
            <v>337.2</v>
          </cell>
        </row>
        <row r="14948">
          <cell r="J14948" t="str">
            <v>9789575998189</v>
          </cell>
          <cell r="K14948">
            <v>2007</v>
          </cell>
          <cell r="L14948" t="str">
            <v>121.337</v>
          </cell>
        </row>
        <row r="14949">
          <cell r="J14949" t="str">
            <v>9789570523966</v>
          </cell>
          <cell r="K14949">
            <v>2007</v>
          </cell>
          <cell r="L14949" t="str">
            <v>749</v>
          </cell>
        </row>
        <row r="14950">
          <cell r="J14950" t="str">
            <v>9789570521276</v>
          </cell>
          <cell r="K14950">
            <v>2007</v>
          </cell>
          <cell r="L14950" t="str">
            <v>749</v>
          </cell>
        </row>
        <row r="14951">
          <cell r="J14951" t="str">
            <v>9789570521290</v>
          </cell>
          <cell r="K14951">
            <v>2007</v>
          </cell>
          <cell r="L14951" t="str">
            <v>621.65</v>
          </cell>
        </row>
        <row r="14952">
          <cell r="J14952" t="str">
            <v>9789570521245</v>
          </cell>
          <cell r="K14952">
            <v>2007</v>
          </cell>
          <cell r="L14952" t="str">
            <v>621.65</v>
          </cell>
        </row>
        <row r="14953">
          <cell r="J14953" t="str">
            <v>9789570521269</v>
          </cell>
          <cell r="K14953">
            <v>2007</v>
          </cell>
          <cell r="L14953" t="str">
            <v>621.65</v>
          </cell>
        </row>
        <row r="14954">
          <cell r="J14954" t="str">
            <v>9789570521337</v>
          </cell>
          <cell r="K14954">
            <v>2007</v>
          </cell>
          <cell r="L14954" t="str">
            <v>621.65</v>
          </cell>
        </row>
        <row r="14955">
          <cell r="J14955" t="str">
            <v>9789570521252</v>
          </cell>
          <cell r="K14955">
            <v>2007</v>
          </cell>
          <cell r="L14955" t="str">
            <v>621.65</v>
          </cell>
        </row>
        <row r="14956">
          <cell r="J14956" t="str">
            <v>9789570521306</v>
          </cell>
          <cell r="K14956">
            <v>2007</v>
          </cell>
          <cell r="L14956" t="str">
            <v>621.65</v>
          </cell>
        </row>
        <row r="14957">
          <cell r="J14957" t="str">
            <v>9789570521375</v>
          </cell>
          <cell r="K14957">
            <v>2007</v>
          </cell>
          <cell r="L14957" t="str">
            <v>811.4</v>
          </cell>
        </row>
        <row r="14958">
          <cell r="J14958" t="str">
            <v>9789570521931</v>
          </cell>
          <cell r="K14958">
            <v>2007</v>
          </cell>
          <cell r="L14958" t="str">
            <v>781.054</v>
          </cell>
        </row>
        <row r="14959">
          <cell r="J14959" t="str">
            <v>9789570521962</v>
          </cell>
          <cell r="K14959">
            <v>2007</v>
          </cell>
          <cell r="L14959" t="str">
            <v>737.191</v>
          </cell>
        </row>
        <row r="14960">
          <cell r="J14960" t="str">
            <v>9789570522112</v>
          </cell>
          <cell r="K14960">
            <v>2007</v>
          </cell>
          <cell r="L14960" t="str">
            <v>417.7</v>
          </cell>
        </row>
        <row r="14961">
          <cell r="J14961" t="str">
            <v>9789570522242</v>
          </cell>
          <cell r="K14961">
            <v>2007</v>
          </cell>
          <cell r="L14961" t="str">
            <v>857.85</v>
          </cell>
        </row>
        <row r="14962">
          <cell r="J14962" t="str">
            <v>9789570522198</v>
          </cell>
          <cell r="K14962">
            <v>2007</v>
          </cell>
          <cell r="L14962" t="str">
            <v>334</v>
          </cell>
        </row>
        <row r="14963">
          <cell r="J14963" t="str">
            <v>9789570522266</v>
          </cell>
          <cell r="K14963">
            <v>2007</v>
          </cell>
          <cell r="L14963" t="str">
            <v>417.2707</v>
          </cell>
        </row>
        <row r="14964">
          <cell r="J14964" t="str">
            <v>9789570522280</v>
          </cell>
          <cell r="K14964">
            <v>2007</v>
          </cell>
          <cell r="L14964" t="str">
            <v>529.352</v>
          </cell>
        </row>
        <row r="14965">
          <cell r="J14965" t="str">
            <v>9789570522310</v>
          </cell>
          <cell r="K14965">
            <v>2007</v>
          </cell>
          <cell r="L14965" t="str">
            <v>782.886</v>
          </cell>
        </row>
        <row r="14966">
          <cell r="J14966" t="str">
            <v>9789570522365</v>
          </cell>
          <cell r="K14966">
            <v>2007</v>
          </cell>
          <cell r="L14966" t="str">
            <v>521.541</v>
          </cell>
        </row>
        <row r="14967">
          <cell r="J14967" t="str">
            <v>9789570522488</v>
          </cell>
          <cell r="K14967">
            <v>2007</v>
          </cell>
          <cell r="L14967" t="str">
            <v>733.9</v>
          </cell>
        </row>
        <row r="14968">
          <cell r="J14968" t="str">
            <v>9789868293601</v>
          </cell>
          <cell r="K14968">
            <v>2007</v>
          </cell>
          <cell r="L14968" t="str">
            <v>429.13022</v>
          </cell>
        </row>
        <row r="14969">
          <cell r="J14969" t="str">
            <v>9789868293618</v>
          </cell>
          <cell r="K14969">
            <v>2007</v>
          </cell>
          <cell r="L14969" t="str">
            <v>429.12</v>
          </cell>
        </row>
        <row r="14970">
          <cell r="J14970" t="str">
            <v>9789868293649</v>
          </cell>
          <cell r="K14970">
            <v>2007</v>
          </cell>
          <cell r="L14970" t="str">
            <v>805.16</v>
          </cell>
        </row>
        <row r="14971">
          <cell r="J14971" t="str">
            <v>9789868293632</v>
          </cell>
          <cell r="K14971">
            <v>2007</v>
          </cell>
          <cell r="L14971" t="str">
            <v>429.13</v>
          </cell>
        </row>
        <row r="14972">
          <cell r="J14972" t="str">
            <v>9789868293663</v>
          </cell>
          <cell r="K14972">
            <v>2007</v>
          </cell>
          <cell r="L14972" t="str">
            <v>805.18</v>
          </cell>
        </row>
        <row r="14973">
          <cell r="J14973" t="str">
            <v>9789868293656</v>
          </cell>
          <cell r="K14973">
            <v>2007</v>
          </cell>
          <cell r="L14973" t="str">
            <v>429.12</v>
          </cell>
        </row>
        <row r="14974">
          <cell r="J14974" t="str">
            <v>9789868293670</v>
          </cell>
          <cell r="K14974">
            <v>2007</v>
          </cell>
          <cell r="L14974" t="str">
            <v>805.12</v>
          </cell>
        </row>
        <row r="14975">
          <cell r="J14975" t="str">
            <v>9789866793110</v>
          </cell>
          <cell r="K14975">
            <v>2007</v>
          </cell>
          <cell r="L14975" t="str">
            <v>413.912</v>
          </cell>
        </row>
        <row r="14976">
          <cell r="J14976" t="str">
            <v>9789866793127</v>
          </cell>
          <cell r="K14976">
            <v>2007</v>
          </cell>
          <cell r="L14976" t="str">
            <v>413.912</v>
          </cell>
        </row>
        <row r="14977">
          <cell r="J14977" t="str">
            <v>9789868293687</v>
          </cell>
          <cell r="K14977">
            <v>2007</v>
          </cell>
          <cell r="L14977" t="str">
            <v>292.9</v>
          </cell>
        </row>
        <row r="14978">
          <cell r="J14978" t="str">
            <v>9789866793134</v>
          </cell>
          <cell r="K14978">
            <v>2007</v>
          </cell>
          <cell r="L14978" t="str">
            <v>411.35</v>
          </cell>
        </row>
        <row r="14979">
          <cell r="J14979" t="str">
            <v>9789866793158</v>
          </cell>
          <cell r="K14979">
            <v>2007</v>
          </cell>
          <cell r="L14979" t="str">
            <v>523.32</v>
          </cell>
        </row>
        <row r="14980">
          <cell r="J14980" t="str">
            <v>9789866793165</v>
          </cell>
          <cell r="K14980">
            <v>2007</v>
          </cell>
          <cell r="L14980" t="str">
            <v>523.313</v>
          </cell>
        </row>
        <row r="14981">
          <cell r="J14981" t="str">
            <v>9789866793189</v>
          </cell>
          <cell r="K14981">
            <v>2007</v>
          </cell>
          <cell r="L14981" t="str">
            <v>416.78</v>
          </cell>
        </row>
        <row r="14982">
          <cell r="J14982" t="str">
            <v>9789866793172</v>
          </cell>
          <cell r="K14982">
            <v>2007</v>
          </cell>
          <cell r="L14982" t="str">
            <v>528.21</v>
          </cell>
        </row>
        <row r="14983">
          <cell r="J14983" t="str">
            <v>9789866793196</v>
          </cell>
          <cell r="K14983">
            <v>2007</v>
          </cell>
          <cell r="L14983" t="str">
            <v>521.19</v>
          </cell>
        </row>
        <row r="14984">
          <cell r="J14984" t="str">
            <v>9789866793202</v>
          </cell>
          <cell r="K14984">
            <v>2007</v>
          </cell>
          <cell r="L14984" t="str">
            <v>831.4</v>
          </cell>
        </row>
        <row r="14985">
          <cell r="J14985" t="str">
            <v>1009600100</v>
          </cell>
          <cell r="K14985">
            <v>2007</v>
          </cell>
          <cell r="L14985" t="str">
            <v>445</v>
          </cell>
        </row>
        <row r="14986">
          <cell r="J14986" t="str">
            <v>1009600122</v>
          </cell>
          <cell r="K14986">
            <v>2007</v>
          </cell>
          <cell r="L14986" t="str">
            <v>554.323206</v>
          </cell>
        </row>
        <row r="14987">
          <cell r="J14987" t="str">
            <v>1009600126</v>
          </cell>
          <cell r="K14987">
            <v>2007</v>
          </cell>
          <cell r="L14987" t="str">
            <v>464.10933</v>
          </cell>
        </row>
        <row r="14988">
          <cell r="J14988" t="str">
            <v>9789860071771</v>
          </cell>
          <cell r="K14988">
            <v>2007</v>
          </cell>
          <cell r="L14988" t="str">
            <v>575.81</v>
          </cell>
        </row>
        <row r="14989">
          <cell r="J14989" t="str">
            <v>1009600156</v>
          </cell>
          <cell r="K14989">
            <v>2007</v>
          </cell>
          <cell r="L14989" t="str">
            <v>902.2</v>
          </cell>
        </row>
        <row r="14990">
          <cell r="J14990" t="str">
            <v>1009600210</v>
          </cell>
          <cell r="K14990">
            <v>2007</v>
          </cell>
          <cell r="L14990" t="str">
            <v>073</v>
          </cell>
        </row>
        <row r="14991">
          <cell r="J14991" t="str">
            <v>1009600445</v>
          </cell>
          <cell r="K14991">
            <v>2007</v>
          </cell>
          <cell r="L14991" t="str">
            <v>432.73</v>
          </cell>
        </row>
        <row r="14992">
          <cell r="J14992" t="str">
            <v>1009600471</v>
          </cell>
          <cell r="K14992">
            <v>2007</v>
          </cell>
          <cell r="L14992" t="str">
            <v>552.6028</v>
          </cell>
        </row>
        <row r="14993">
          <cell r="J14993" t="str">
            <v>1009600539</v>
          </cell>
          <cell r="K14993">
            <v>2007</v>
          </cell>
          <cell r="L14993" t="str">
            <v>960</v>
          </cell>
        </row>
        <row r="14994">
          <cell r="J14994" t="str">
            <v>1009600567</v>
          </cell>
          <cell r="K14994">
            <v>2007</v>
          </cell>
          <cell r="L14994" t="str">
            <v>375.232</v>
          </cell>
        </row>
        <row r="14995">
          <cell r="J14995" t="str">
            <v>1009600606</v>
          </cell>
          <cell r="K14995">
            <v>2007</v>
          </cell>
          <cell r="L14995" t="str">
            <v>588.34022</v>
          </cell>
        </row>
        <row r="14996">
          <cell r="J14996" t="str">
            <v>1009600630</v>
          </cell>
          <cell r="K14996">
            <v>2007</v>
          </cell>
          <cell r="L14996" t="str">
            <v>572.9</v>
          </cell>
        </row>
        <row r="14997">
          <cell r="J14997" t="str">
            <v>9789860091045</v>
          </cell>
          <cell r="K14997">
            <v>2007</v>
          </cell>
          <cell r="L14997" t="str">
            <v>557.52</v>
          </cell>
        </row>
        <row r="14998">
          <cell r="J14998" t="str">
            <v>1009600667</v>
          </cell>
          <cell r="K14998">
            <v>2007</v>
          </cell>
          <cell r="L14998" t="str">
            <v>494.1</v>
          </cell>
        </row>
        <row r="14999">
          <cell r="J14999" t="str">
            <v>1009600681</v>
          </cell>
          <cell r="K14999">
            <v>2007</v>
          </cell>
          <cell r="L14999" t="str">
            <v>548.2</v>
          </cell>
        </row>
        <row r="15000">
          <cell r="J15000" t="str">
            <v>1009600687</v>
          </cell>
          <cell r="K15000">
            <v>2007</v>
          </cell>
          <cell r="L15000" t="str">
            <v>528.921</v>
          </cell>
        </row>
        <row r="15001">
          <cell r="J15001" t="str">
            <v>1009600688</v>
          </cell>
          <cell r="K15001">
            <v>2007</v>
          </cell>
          <cell r="L15001" t="str">
            <v>528.921</v>
          </cell>
        </row>
        <row r="15002">
          <cell r="J15002" t="str">
            <v>1009600689</v>
          </cell>
          <cell r="K15002">
            <v>2007</v>
          </cell>
          <cell r="L15002" t="str">
            <v>528.921</v>
          </cell>
        </row>
        <row r="15003">
          <cell r="J15003" t="str">
            <v>1009600690</v>
          </cell>
          <cell r="K15003">
            <v>2007</v>
          </cell>
          <cell r="L15003" t="str">
            <v>528.921</v>
          </cell>
        </row>
        <row r="15004">
          <cell r="J15004" t="str">
            <v>1009600691</v>
          </cell>
          <cell r="K15004">
            <v>2007</v>
          </cell>
          <cell r="L15004" t="str">
            <v>528.921</v>
          </cell>
        </row>
        <row r="15005">
          <cell r="J15005" t="str">
            <v>1009600692</v>
          </cell>
          <cell r="K15005">
            <v>2007</v>
          </cell>
          <cell r="L15005" t="str">
            <v>528.921</v>
          </cell>
        </row>
        <row r="15006">
          <cell r="J15006" t="str">
            <v>1009600693</v>
          </cell>
          <cell r="K15006">
            <v>2007</v>
          </cell>
          <cell r="L15006" t="str">
            <v>528.921</v>
          </cell>
        </row>
        <row r="15007">
          <cell r="J15007" t="str">
            <v>1009600694</v>
          </cell>
          <cell r="K15007">
            <v>2007</v>
          </cell>
          <cell r="L15007" t="str">
            <v>528.921</v>
          </cell>
        </row>
        <row r="15008">
          <cell r="J15008" t="str">
            <v>1009600698</v>
          </cell>
          <cell r="K15008">
            <v>2007</v>
          </cell>
          <cell r="L15008" t="str">
            <v>528.901</v>
          </cell>
        </row>
        <row r="15009">
          <cell r="J15009" t="str">
            <v>1009600699</v>
          </cell>
          <cell r="K15009">
            <v>2007</v>
          </cell>
          <cell r="L15009" t="str">
            <v>528.901</v>
          </cell>
        </row>
        <row r="15010">
          <cell r="J15010" t="str">
            <v>1009600702</v>
          </cell>
          <cell r="K15010">
            <v>2007</v>
          </cell>
          <cell r="L15010" t="str">
            <v>557.43</v>
          </cell>
        </row>
        <row r="15011">
          <cell r="J15011" t="str">
            <v>1009600727</v>
          </cell>
          <cell r="K15011">
            <v>2007</v>
          </cell>
          <cell r="L15011" t="str">
            <v>574.5567</v>
          </cell>
        </row>
        <row r="15012">
          <cell r="J15012" t="str">
            <v>1009600764</v>
          </cell>
          <cell r="K15012">
            <v>2007</v>
          </cell>
          <cell r="L15012" t="str">
            <v>579.2704</v>
          </cell>
        </row>
        <row r="15013">
          <cell r="J15013" t="str">
            <v>1009600765</v>
          </cell>
          <cell r="K15013">
            <v>2007</v>
          </cell>
          <cell r="L15013" t="str">
            <v>573.07</v>
          </cell>
        </row>
        <row r="15014">
          <cell r="J15014" t="str">
            <v>1009600766</v>
          </cell>
          <cell r="K15014">
            <v>2007</v>
          </cell>
          <cell r="L15014" t="str">
            <v>573.07</v>
          </cell>
        </row>
        <row r="15015">
          <cell r="J15015" t="str">
            <v>1009600803</v>
          </cell>
          <cell r="K15015">
            <v>2007</v>
          </cell>
          <cell r="L15015" t="str">
            <v>557.32</v>
          </cell>
        </row>
        <row r="15016">
          <cell r="J15016" t="str">
            <v>1009600816</v>
          </cell>
          <cell r="K15016">
            <v>2007</v>
          </cell>
          <cell r="L15016" t="str">
            <v>960</v>
          </cell>
        </row>
        <row r="15017">
          <cell r="J15017" t="str">
            <v>1009600831</v>
          </cell>
          <cell r="K15017">
            <v>2007</v>
          </cell>
          <cell r="L15017" t="str">
            <v>479</v>
          </cell>
        </row>
        <row r="15018">
          <cell r="J15018" t="str">
            <v>1009600853</v>
          </cell>
          <cell r="K15018">
            <v>2007</v>
          </cell>
          <cell r="L15018" t="str">
            <v>529.32</v>
          </cell>
        </row>
        <row r="15019">
          <cell r="J15019" t="str">
            <v>1009600855</v>
          </cell>
          <cell r="K15019">
            <v>2007</v>
          </cell>
          <cell r="L15019" t="str">
            <v>520.38</v>
          </cell>
        </row>
        <row r="15020">
          <cell r="J15020" t="str">
            <v>1009600856</v>
          </cell>
          <cell r="K15020">
            <v>2007</v>
          </cell>
          <cell r="L15020" t="str">
            <v>524.4</v>
          </cell>
        </row>
        <row r="15021">
          <cell r="J15021" t="str">
            <v>1009600929</v>
          </cell>
          <cell r="K15021">
            <v>2007</v>
          </cell>
          <cell r="L15021" t="str">
            <v>573.44</v>
          </cell>
        </row>
        <row r="15022">
          <cell r="J15022" t="str">
            <v>1009600971</v>
          </cell>
          <cell r="K15022">
            <v>2007</v>
          </cell>
          <cell r="L15022" t="str">
            <v>572.97</v>
          </cell>
        </row>
        <row r="15023">
          <cell r="J15023" t="str">
            <v>1009600998</v>
          </cell>
          <cell r="K15023">
            <v>2007</v>
          </cell>
          <cell r="L15023" t="str">
            <v>346.0486</v>
          </cell>
        </row>
        <row r="15024">
          <cell r="J15024" t="str">
            <v>1009600999</v>
          </cell>
          <cell r="K15024">
            <v>2007</v>
          </cell>
          <cell r="L15024" t="str">
            <v>440.6022</v>
          </cell>
        </row>
        <row r="15025">
          <cell r="J15025" t="str">
            <v>1009601048</v>
          </cell>
          <cell r="K15025">
            <v>2007</v>
          </cell>
          <cell r="L15025" t="str">
            <v>599.952</v>
          </cell>
        </row>
        <row r="15026">
          <cell r="J15026" t="str">
            <v>1009601124</v>
          </cell>
          <cell r="K15026">
            <v>2007</v>
          </cell>
          <cell r="L15026" t="str">
            <v>573.4023</v>
          </cell>
        </row>
        <row r="15027">
          <cell r="J15027" t="str">
            <v>1009601182</v>
          </cell>
          <cell r="K15027">
            <v>2007</v>
          </cell>
          <cell r="L15027" t="str">
            <v>593.1</v>
          </cell>
        </row>
        <row r="15028">
          <cell r="J15028" t="str">
            <v>1009601183</v>
          </cell>
          <cell r="K15028">
            <v>2007</v>
          </cell>
          <cell r="L15028" t="str">
            <v>573.55</v>
          </cell>
        </row>
        <row r="15029">
          <cell r="J15029" t="str">
            <v>1009601186</v>
          </cell>
          <cell r="K15029">
            <v>2007</v>
          </cell>
          <cell r="L15029" t="str">
            <v>947.47</v>
          </cell>
        </row>
        <row r="15030">
          <cell r="J15030" t="str">
            <v>1009601253</v>
          </cell>
          <cell r="K15030">
            <v>2007</v>
          </cell>
          <cell r="L15030" t="str">
            <v>554.28</v>
          </cell>
        </row>
        <row r="15031">
          <cell r="J15031" t="str">
            <v>1009601270</v>
          </cell>
          <cell r="K15031">
            <v>2007</v>
          </cell>
          <cell r="L15031" t="str">
            <v>520</v>
          </cell>
        </row>
        <row r="15032">
          <cell r="J15032" t="str">
            <v>1009601271</v>
          </cell>
          <cell r="K15032">
            <v>2007</v>
          </cell>
          <cell r="L15032" t="str">
            <v>525.71</v>
          </cell>
        </row>
        <row r="15033">
          <cell r="J15033" t="str">
            <v>1009601272</v>
          </cell>
          <cell r="K15033">
            <v>2007</v>
          </cell>
          <cell r="L15033" t="str">
            <v>524.7</v>
          </cell>
        </row>
        <row r="15034">
          <cell r="J15034" t="str">
            <v>1009601274</v>
          </cell>
          <cell r="K15034">
            <v>2007</v>
          </cell>
          <cell r="L15034" t="str">
            <v>524.7</v>
          </cell>
        </row>
        <row r="15035">
          <cell r="J15035" t="str">
            <v>1009601317</v>
          </cell>
          <cell r="K15035">
            <v>2007</v>
          </cell>
          <cell r="L15035" t="str">
            <v>523.23</v>
          </cell>
        </row>
        <row r="15036">
          <cell r="J15036" t="str">
            <v>9789860098204</v>
          </cell>
          <cell r="K15036">
            <v>2007</v>
          </cell>
          <cell r="L15036" t="str">
            <v>442.153</v>
          </cell>
        </row>
        <row r="15037">
          <cell r="J15037" t="str">
            <v>1009601367</v>
          </cell>
          <cell r="K15037">
            <v>2007</v>
          </cell>
          <cell r="L15037" t="str">
            <v>964</v>
          </cell>
        </row>
        <row r="15038">
          <cell r="J15038" t="str">
            <v>1009601429</v>
          </cell>
          <cell r="K15038">
            <v>2007</v>
          </cell>
          <cell r="L15038" t="str">
            <v>938</v>
          </cell>
        </row>
        <row r="15039">
          <cell r="J15039" t="str">
            <v>1009601478</v>
          </cell>
          <cell r="K15039">
            <v>2007</v>
          </cell>
          <cell r="L15039" t="str">
            <v>077</v>
          </cell>
        </row>
        <row r="15040">
          <cell r="J15040" t="str">
            <v>1009601574</v>
          </cell>
          <cell r="K15040">
            <v>2007</v>
          </cell>
          <cell r="L15040" t="str">
            <v>440.61</v>
          </cell>
        </row>
        <row r="15041">
          <cell r="J15041" t="str">
            <v>1009601627</v>
          </cell>
          <cell r="K15041">
            <v>2007</v>
          </cell>
          <cell r="L15041" t="str">
            <v>448.8022</v>
          </cell>
        </row>
        <row r="15042">
          <cell r="J15042" t="str">
            <v>1009601638</v>
          </cell>
          <cell r="K15042">
            <v>2007</v>
          </cell>
          <cell r="L15042" t="str">
            <v>518.52</v>
          </cell>
        </row>
        <row r="15043">
          <cell r="J15043" t="str">
            <v>1009601645</v>
          </cell>
          <cell r="K15043">
            <v>2007</v>
          </cell>
          <cell r="L15043" t="str">
            <v>859.7</v>
          </cell>
        </row>
        <row r="15044">
          <cell r="J15044" t="str">
            <v>1009601647</v>
          </cell>
          <cell r="K15044">
            <v>2007</v>
          </cell>
          <cell r="L15044" t="str">
            <v>557.713</v>
          </cell>
        </row>
        <row r="15045">
          <cell r="J15045" t="str">
            <v>1009601685</v>
          </cell>
          <cell r="K15045">
            <v>2007</v>
          </cell>
          <cell r="L15045" t="str">
            <v>588.15</v>
          </cell>
        </row>
        <row r="15046">
          <cell r="J15046" t="str">
            <v>1009601797</v>
          </cell>
          <cell r="K15046">
            <v>2007</v>
          </cell>
          <cell r="L15046" t="str">
            <v>541.27026</v>
          </cell>
        </row>
        <row r="15047">
          <cell r="J15047" t="str">
            <v>1009601826</v>
          </cell>
          <cell r="K15047">
            <v>2007</v>
          </cell>
          <cell r="L15047" t="str">
            <v>573.4023</v>
          </cell>
        </row>
        <row r="15048">
          <cell r="J15048" t="str">
            <v>1009601895</v>
          </cell>
          <cell r="K15048">
            <v>2007</v>
          </cell>
          <cell r="L15048" t="str">
            <v>541.83</v>
          </cell>
        </row>
        <row r="15049">
          <cell r="J15049" t="str">
            <v>1009601902</v>
          </cell>
          <cell r="K15049">
            <v>2007</v>
          </cell>
          <cell r="L15049" t="str">
            <v>588.34</v>
          </cell>
        </row>
        <row r="15050">
          <cell r="J15050" t="str">
            <v>1009601903</v>
          </cell>
          <cell r="K15050">
            <v>2007</v>
          </cell>
          <cell r="L15050" t="str">
            <v>346.512490482</v>
          </cell>
        </row>
        <row r="15051">
          <cell r="J15051" t="str">
            <v>1009601940</v>
          </cell>
          <cell r="K15051">
            <v>2007</v>
          </cell>
          <cell r="L15051" t="str">
            <v>400.15</v>
          </cell>
        </row>
        <row r="15052">
          <cell r="J15052" t="str">
            <v>1009602038</v>
          </cell>
          <cell r="K15052">
            <v>2007</v>
          </cell>
          <cell r="L15052" t="str">
            <v>966.6</v>
          </cell>
        </row>
        <row r="15053">
          <cell r="J15053" t="str">
            <v>1009602059</v>
          </cell>
          <cell r="K15053">
            <v>2007</v>
          </cell>
          <cell r="L15053" t="str">
            <v>573.82</v>
          </cell>
        </row>
        <row r="15054">
          <cell r="J15054" t="str">
            <v>1009602065</v>
          </cell>
          <cell r="K15054">
            <v>2007</v>
          </cell>
          <cell r="L15054" t="str">
            <v>733.9</v>
          </cell>
        </row>
        <row r="15055">
          <cell r="J15055" t="str">
            <v>9789860105650</v>
          </cell>
          <cell r="K15055">
            <v>2007</v>
          </cell>
          <cell r="L15055" t="str">
            <v>441.8</v>
          </cell>
        </row>
        <row r="15056">
          <cell r="J15056" t="str">
            <v>1009602130</v>
          </cell>
          <cell r="K15056">
            <v>2007</v>
          </cell>
          <cell r="L15056" t="str">
            <v>544.3</v>
          </cell>
        </row>
        <row r="15057">
          <cell r="J15057" t="str">
            <v>1009602137</v>
          </cell>
          <cell r="K15057">
            <v>2007</v>
          </cell>
          <cell r="L15057" t="str">
            <v>528.2</v>
          </cell>
        </row>
        <row r="15058">
          <cell r="J15058" t="str">
            <v>1009602172</v>
          </cell>
          <cell r="K15058">
            <v>2007</v>
          </cell>
          <cell r="L15058" t="str">
            <v>567.01</v>
          </cell>
        </row>
        <row r="15059">
          <cell r="J15059" t="str">
            <v>1009602313</v>
          </cell>
          <cell r="K15059">
            <v>2007</v>
          </cell>
          <cell r="L15059" t="str">
            <v>387.785</v>
          </cell>
        </row>
        <row r="15060">
          <cell r="J15060" t="str">
            <v>1009602375</v>
          </cell>
          <cell r="K15060">
            <v>2007</v>
          </cell>
          <cell r="L15060" t="str">
            <v>443.642</v>
          </cell>
        </row>
        <row r="15061">
          <cell r="J15061" t="str">
            <v>1009602528</v>
          </cell>
          <cell r="K15061">
            <v>2007</v>
          </cell>
          <cell r="L15061" t="str">
            <v>522.6</v>
          </cell>
        </row>
        <row r="15062">
          <cell r="J15062" t="str">
            <v>1009602542</v>
          </cell>
          <cell r="K15062">
            <v>2007</v>
          </cell>
          <cell r="L15062" t="str">
            <v>588.15</v>
          </cell>
        </row>
        <row r="15063">
          <cell r="J15063" t="str">
            <v>1009602545</v>
          </cell>
          <cell r="K15063">
            <v>2007</v>
          </cell>
          <cell r="L15063" t="str">
            <v>443.642</v>
          </cell>
        </row>
        <row r="15064">
          <cell r="J15064" t="str">
            <v>9789860109733</v>
          </cell>
          <cell r="K15064">
            <v>2007</v>
          </cell>
          <cell r="L15064" t="str">
            <v>573.065</v>
          </cell>
        </row>
        <row r="15065">
          <cell r="J15065" t="str">
            <v>1009602615</v>
          </cell>
          <cell r="K15065">
            <v>2007</v>
          </cell>
          <cell r="L15065" t="str">
            <v>851.486</v>
          </cell>
        </row>
        <row r="15066">
          <cell r="J15066" t="str">
            <v>1009602652</v>
          </cell>
          <cell r="K15066">
            <v>2007</v>
          </cell>
          <cell r="L15066" t="str">
            <v>521.746</v>
          </cell>
        </row>
        <row r="15067">
          <cell r="J15067" t="str">
            <v>1009602707</v>
          </cell>
          <cell r="K15067">
            <v>2007</v>
          </cell>
          <cell r="L15067" t="str">
            <v>192.92</v>
          </cell>
        </row>
        <row r="15068">
          <cell r="J15068" t="str">
            <v>1009602735</v>
          </cell>
          <cell r="K15068">
            <v>2007</v>
          </cell>
          <cell r="L15068" t="str">
            <v>926.133</v>
          </cell>
        </row>
        <row r="15069">
          <cell r="J15069" t="str">
            <v>1009602736</v>
          </cell>
          <cell r="K15069">
            <v>2007</v>
          </cell>
          <cell r="L15069" t="str">
            <v>579.27</v>
          </cell>
        </row>
        <row r="15070">
          <cell r="J15070" t="str">
            <v>1009602774</v>
          </cell>
          <cell r="K15070">
            <v>2007</v>
          </cell>
          <cell r="L15070" t="str">
            <v>799.9</v>
          </cell>
        </row>
        <row r="15071">
          <cell r="J15071" t="str">
            <v>1009602899</v>
          </cell>
          <cell r="K15071">
            <v>2007</v>
          </cell>
          <cell r="L15071" t="str">
            <v>548.5</v>
          </cell>
        </row>
        <row r="15072">
          <cell r="J15072" t="str">
            <v>1009602924</v>
          </cell>
          <cell r="K15072">
            <v>2007</v>
          </cell>
          <cell r="L15072" t="str">
            <v>733.6</v>
          </cell>
        </row>
        <row r="15073">
          <cell r="J15073" t="str">
            <v>9789860111156</v>
          </cell>
          <cell r="K15073">
            <v>2007</v>
          </cell>
          <cell r="L15073" t="str">
            <v>990</v>
          </cell>
        </row>
        <row r="15074">
          <cell r="J15074" t="str">
            <v>1009602960</v>
          </cell>
          <cell r="K15074">
            <v>2007</v>
          </cell>
          <cell r="L15074" t="str">
            <v>992.72</v>
          </cell>
        </row>
        <row r="15075">
          <cell r="J15075" t="str">
            <v>1009602961</v>
          </cell>
          <cell r="K15075">
            <v>2007</v>
          </cell>
          <cell r="L15075" t="str">
            <v>992.72</v>
          </cell>
        </row>
        <row r="15076">
          <cell r="J15076" t="str">
            <v>1009602966</v>
          </cell>
          <cell r="K15076">
            <v>2007</v>
          </cell>
          <cell r="L15076" t="str">
            <v>442.14</v>
          </cell>
        </row>
        <row r="15077">
          <cell r="J15077" t="str">
            <v>1009602969</v>
          </cell>
          <cell r="K15077">
            <v>2007</v>
          </cell>
          <cell r="L15077" t="str">
            <v>589.51</v>
          </cell>
        </row>
        <row r="15078">
          <cell r="J15078" t="str">
            <v>1009603031</v>
          </cell>
          <cell r="K15078">
            <v>2007</v>
          </cell>
          <cell r="L15078" t="str">
            <v>445</v>
          </cell>
        </row>
        <row r="15079">
          <cell r="J15079" t="str">
            <v>1009603060</v>
          </cell>
          <cell r="K15079">
            <v>2007</v>
          </cell>
          <cell r="L15079" t="str">
            <v>902.33</v>
          </cell>
        </row>
        <row r="15080">
          <cell r="J15080" t="str">
            <v>1009603163</v>
          </cell>
          <cell r="K15080">
            <v>2007</v>
          </cell>
          <cell r="L15080" t="str">
            <v>920</v>
          </cell>
        </row>
        <row r="15081">
          <cell r="J15081" t="str">
            <v>1009603182</v>
          </cell>
          <cell r="K15081">
            <v>2007</v>
          </cell>
          <cell r="L15081" t="str">
            <v>529.5026</v>
          </cell>
        </row>
        <row r="15082">
          <cell r="J15082" t="str">
            <v>1009603253</v>
          </cell>
          <cell r="K15082">
            <v>2007</v>
          </cell>
          <cell r="L15082" t="str">
            <v>799.24</v>
          </cell>
        </row>
        <row r="15083">
          <cell r="J15083" t="str">
            <v>1009603376</v>
          </cell>
          <cell r="K15083">
            <v>2007</v>
          </cell>
          <cell r="L15083" t="str">
            <v>573.57</v>
          </cell>
        </row>
        <row r="15084">
          <cell r="J15084" t="str">
            <v>1009603377</v>
          </cell>
          <cell r="K15084">
            <v>2007</v>
          </cell>
          <cell r="L15084" t="str">
            <v>573.57</v>
          </cell>
        </row>
        <row r="15085">
          <cell r="J15085" t="str">
            <v>1009603380</v>
          </cell>
          <cell r="K15085">
            <v>2007</v>
          </cell>
          <cell r="L15085" t="str">
            <v>573.57</v>
          </cell>
        </row>
        <row r="15086">
          <cell r="J15086" t="str">
            <v>1009603382</v>
          </cell>
          <cell r="K15086">
            <v>2007</v>
          </cell>
          <cell r="L15086" t="str">
            <v>573.57</v>
          </cell>
        </row>
        <row r="15087">
          <cell r="J15087" t="str">
            <v>1009603401</v>
          </cell>
          <cell r="K15087">
            <v>2007</v>
          </cell>
          <cell r="L15087" t="str">
            <v>567.1</v>
          </cell>
        </row>
        <row r="15088">
          <cell r="J15088" t="str">
            <v>1009603512</v>
          </cell>
          <cell r="K15088">
            <v>2007</v>
          </cell>
          <cell r="L15088" t="str">
            <v>442.153</v>
          </cell>
        </row>
        <row r="15089">
          <cell r="J15089" t="str">
            <v>1009603545</v>
          </cell>
          <cell r="K15089">
            <v>2007</v>
          </cell>
          <cell r="L15089" t="str">
            <v>991.4</v>
          </cell>
        </row>
        <row r="15090">
          <cell r="J15090" t="str">
            <v>1009603618</v>
          </cell>
          <cell r="K15090">
            <v>2007</v>
          </cell>
          <cell r="L15090" t="str">
            <v>545</v>
          </cell>
        </row>
        <row r="15091">
          <cell r="J15091" t="str">
            <v>1009603631</v>
          </cell>
          <cell r="K15091">
            <v>2007</v>
          </cell>
          <cell r="L15091" t="str">
            <v>960</v>
          </cell>
        </row>
        <row r="15092">
          <cell r="J15092" t="str">
            <v>1009603677</v>
          </cell>
          <cell r="K15092">
            <v>2007</v>
          </cell>
          <cell r="L15092" t="str">
            <v>527.4</v>
          </cell>
        </row>
        <row r="15093">
          <cell r="J15093" t="str">
            <v>1009603747</v>
          </cell>
          <cell r="K15093">
            <v>2007</v>
          </cell>
          <cell r="L15093" t="str">
            <v>443.6433</v>
          </cell>
        </row>
        <row r="15094">
          <cell r="J15094" t="str">
            <v>9789860129564</v>
          </cell>
          <cell r="K15094">
            <v>2007</v>
          </cell>
          <cell r="L15094" t="str">
            <v>902.27</v>
          </cell>
        </row>
        <row r="15095">
          <cell r="J15095" t="str">
            <v>1009603800</v>
          </cell>
          <cell r="K15095">
            <v>2007</v>
          </cell>
          <cell r="L15095" t="str">
            <v>572.9029</v>
          </cell>
        </row>
        <row r="15096">
          <cell r="J15096" t="str">
            <v>1009603802</v>
          </cell>
          <cell r="K15096">
            <v>2007</v>
          </cell>
          <cell r="L15096" t="str">
            <v>498.75</v>
          </cell>
        </row>
        <row r="15097">
          <cell r="J15097" t="str">
            <v>1009603804</v>
          </cell>
          <cell r="K15097">
            <v>2007</v>
          </cell>
          <cell r="L15097" t="str">
            <v>591.603</v>
          </cell>
        </row>
        <row r="15098">
          <cell r="J15098" t="str">
            <v>1009603805</v>
          </cell>
          <cell r="K15098">
            <v>2007</v>
          </cell>
          <cell r="L15098" t="str">
            <v>564.35</v>
          </cell>
        </row>
        <row r="15099">
          <cell r="J15099" t="str">
            <v>1009603806</v>
          </cell>
          <cell r="K15099">
            <v>2007</v>
          </cell>
          <cell r="L15099" t="str">
            <v>572.9029</v>
          </cell>
        </row>
        <row r="15100">
          <cell r="J15100" t="str">
            <v>1009603807</v>
          </cell>
          <cell r="K15100">
            <v>2007</v>
          </cell>
          <cell r="L15100" t="str">
            <v>351.903</v>
          </cell>
        </row>
        <row r="15101">
          <cell r="J15101" t="str">
            <v>1009603808</v>
          </cell>
          <cell r="K15101">
            <v>2007</v>
          </cell>
          <cell r="L15101" t="str">
            <v>573.556</v>
          </cell>
        </row>
        <row r="15102">
          <cell r="J15102" t="str">
            <v>1009603812</v>
          </cell>
          <cell r="K15102">
            <v>2007</v>
          </cell>
          <cell r="L15102" t="str">
            <v>541.415</v>
          </cell>
        </row>
        <row r="15103">
          <cell r="J15103" t="str">
            <v>1009603813</v>
          </cell>
          <cell r="K15103">
            <v>2007</v>
          </cell>
          <cell r="L15103" t="str">
            <v>541.415</v>
          </cell>
        </row>
        <row r="15104">
          <cell r="J15104" t="str">
            <v>1009603814</v>
          </cell>
          <cell r="K15104">
            <v>2007</v>
          </cell>
          <cell r="L15104" t="str">
            <v>541.415</v>
          </cell>
        </row>
        <row r="15105">
          <cell r="J15105" t="str">
            <v>1009603815</v>
          </cell>
          <cell r="K15105">
            <v>2007</v>
          </cell>
          <cell r="L15105" t="str">
            <v>541.415</v>
          </cell>
        </row>
        <row r="15106">
          <cell r="J15106" t="str">
            <v>1009603816</v>
          </cell>
          <cell r="K15106">
            <v>2007</v>
          </cell>
          <cell r="L15106" t="str">
            <v>541.415</v>
          </cell>
        </row>
        <row r="15107">
          <cell r="J15107" t="str">
            <v>1009603875</v>
          </cell>
          <cell r="K15107">
            <v>2007</v>
          </cell>
          <cell r="L15107" t="str">
            <v>525.4207</v>
          </cell>
        </row>
        <row r="15108">
          <cell r="J15108" t="str">
            <v>1009604020</v>
          </cell>
          <cell r="K15108">
            <v>2007</v>
          </cell>
          <cell r="L15108" t="str">
            <v>574.4767</v>
          </cell>
        </row>
        <row r="15109">
          <cell r="J15109" t="str">
            <v>1009604026</v>
          </cell>
          <cell r="K15109">
            <v>2007</v>
          </cell>
          <cell r="L15109" t="str">
            <v>573.57</v>
          </cell>
        </row>
        <row r="15110">
          <cell r="J15110" t="str">
            <v>9789860124279</v>
          </cell>
          <cell r="K15110">
            <v>2007</v>
          </cell>
          <cell r="L15110" t="str">
            <v>960</v>
          </cell>
        </row>
        <row r="15111">
          <cell r="J15111" t="str">
            <v>1009604060</v>
          </cell>
          <cell r="K15111">
            <v>2007</v>
          </cell>
          <cell r="L15111" t="str">
            <v>572.2</v>
          </cell>
        </row>
        <row r="15112">
          <cell r="J15112" t="str">
            <v>1009604067</v>
          </cell>
          <cell r="K15112">
            <v>2007</v>
          </cell>
          <cell r="L15112" t="str">
            <v>595.76</v>
          </cell>
        </row>
        <row r="15113">
          <cell r="J15113" t="str">
            <v>1009604112</v>
          </cell>
          <cell r="K15113">
            <v>2007</v>
          </cell>
          <cell r="L15113" t="str">
            <v>931.0906</v>
          </cell>
        </row>
        <row r="15114">
          <cell r="J15114" t="str">
            <v>1009604143</v>
          </cell>
          <cell r="K15114">
            <v>2007</v>
          </cell>
          <cell r="L15114" t="str">
            <v>448.88</v>
          </cell>
        </row>
        <row r="15115">
          <cell r="J15115" t="str">
            <v>1009604217</v>
          </cell>
          <cell r="K15115">
            <v>2007</v>
          </cell>
          <cell r="L15115" t="str">
            <v>567</v>
          </cell>
        </row>
        <row r="15116">
          <cell r="J15116" t="str">
            <v>1009604342</v>
          </cell>
          <cell r="K15116">
            <v>2007</v>
          </cell>
          <cell r="L15116" t="str">
            <v>573.434</v>
          </cell>
        </row>
        <row r="15117">
          <cell r="J15117" t="str">
            <v>1009604437</v>
          </cell>
          <cell r="K15117">
            <v>2007</v>
          </cell>
          <cell r="L15117" t="str">
            <v>579.27</v>
          </cell>
        </row>
        <row r="15118">
          <cell r="J15118" t="str">
            <v>1009604476</v>
          </cell>
          <cell r="K15118">
            <v>2007</v>
          </cell>
          <cell r="L15118" t="str">
            <v>443.6433</v>
          </cell>
        </row>
        <row r="15119">
          <cell r="J15119" t="str">
            <v>1009604477</v>
          </cell>
          <cell r="K15119">
            <v>2007</v>
          </cell>
          <cell r="L15119" t="str">
            <v>443.6433</v>
          </cell>
        </row>
        <row r="15120">
          <cell r="J15120" t="str">
            <v>1009604489</v>
          </cell>
          <cell r="K15120">
            <v>2007</v>
          </cell>
          <cell r="L15120" t="str">
            <v>400.15</v>
          </cell>
        </row>
        <row r="15121">
          <cell r="J15121" t="str">
            <v>9789860149074</v>
          </cell>
          <cell r="K15121">
            <v>2007</v>
          </cell>
          <cell r="L15121" t="str">
            <v>992.933</v>
          </cell>
        </row>
        <row r="15122">
          <cell r="J15122" t="str">
            <v>1009600592</v>
          </cell>
          <cell r="K15122">
            <v>2007</v>
          </cell>
          <cell r="L15122" t="str">
            <v>971</v>
          </cell>
        </row>
        <row r="15123">
          <cell r="J15123" t="str">
            <v>1009600802</v>
          </cell>
          <cell r="K15123">
            <v>2007</v>
          </cell>
          <cell r="L15123" t="str">
            <v>739</v>
          </cell>
        </row>
        <row r="15124">
          <cell r="J15124" t="str">
            <v>9789860105414</v>
          </cell>
          <cell r="K15124">
            <v>2007</v>
          </cell>
          <cell r="L15124" t="str">
            <v>515.33028</v>
          </cell>
        </row>
        <row r="15125">
          <cell r="J15125" t="str">
            <v>9789860097405</v>
          </cell>
          <cell r="K15125">
            <v>2007</v>
          </cell>
          <cell r="L15125" t="str">
            <v>974.3</v>
          </cell>
        </row>
        <row r="15126">
          <cell r="J15126" t="str">
            <v>1009601458</v>
          </cell>
          <cell r="K15126">
            <v>2007</v>
          </cell>
          <cell r="L15126" t="str">
            <v>526.1933</v>
          </cell>
        </row>
        <row r="15127">
          <cell r="J15127" t="str">
            <v>1009601580</v>
          </cell>
          <cell r="K15127">
            <v>2007</v>
          </cell>
          <cell r="L15127" t="str">
            <v>920.26</v>
          </cell>
        </row>
        <row r="15128">
          <cell r="J15128" t="str">
            <v>1009601673</v>
          </cell>
          <cell r="K15128">
            <v>2007</v>
          </cell>
          <cell r="L15128" t="str">
            <v>797.8032</v>
          </cell>
        </row>
        <row r="15129">
          <cell r="J15129" t="str">
            <v>9789860137187</v>
          </cell>
          <cell r="K15129">
            <v>2007</v>
          </cell>
          <cell r="L15129" t="str">
            <v>548.13</v>
          </cell>
        </row>
        <row r="15130">
          <cell r="J15130" t="str">
            <v>1009602331</v>
          </cell>
          <cell r="K15130">
            <v>2007</v>
          </cell>
          <cell r="L15130" t="str">
            <v>934</v>
          </cell>
        </row>
        <row r="15131">
          <cell r="J15131" t="str">
            <v>9789860107470</v>
          </cell>
          <cell r="K15131">
            <v>2007</v>
          </cell>
          <cell r="L15131" t="str">
            <v>573.07</v>
          </cell>
        </row>
        <row r="15132">
          <cell r="J15132" t="str">
            <v>9789860110159</v>
          </cell>
          <cell r="K15132">
            <v>2007</v>
          </cell>
          <cell r="L15132" t="str">
            <v>940.98</v>
          </cell>
        </row>
        <row r="15133">
          <cell r="J15133" t="str">
            <v>1009602751</v>
          </cell>
          <cell r="K15133">
            <v>2007</v>
          </cell>
          <cell r="L15133" t="str">
            <v>992.65</v>
          </cell>
        </row>
        <row r="15134">
          <cell r="J15134" t="str">
            <v>1009602752</v>
          </cell>
          <cell r="K15134">
            <v>2007</v>
          </cell>
          <cell r="L15134" t="str">
            <v>992.65</v>
          </cell>
        </row>
        <row r="15135">
          <cell r="J15135" t="str">
            <v>1009602753</v>
          </cell>
          <cell r="K15135">
            <v>2007</v>
          </cell>
          <cell r="L15135" t="str">
            <v>992.65</v>
          </cell>
        </row>
        <row r="15136">
          <cell r="J15136" t="str">
            <v>9789860112368</v>
          </cell>
          <cell r="K15136">
            <v>2007</v>
          </cell>
          <cell r="L15136" t="str">
            <v>930.92</v>
          </cell>
        </row>
        <row r="15137">
          <cell r="J15137" t="str">
            <v>9789860118551</v>
          </cell>
          <cell r="K15137">
            <v>2007</v>
          </cell>
          <cell r="L15137" t="str">
            <v>573.57</v>
          </cell>
        </row>
        <row r="15138">
          <cell r="J15138" t="str">
            <v>9789860118582</v>
          </cell>
          <cell r="K15138">
            <v>2007</v>
          </cell>
          <cell r="L15138" t="str">
            <v>573.57</v>
          </cell>
        </row>
        <row r="15139">
          <cell r="J15139" t="str">
            <v>9789860118599</v>
          </cell>
          <cell r="K15139">
            <v>2007</v>
          </cell>
          <cell r="L15139" t="str">
            <v>573.57</v>
          </cell>
        </row>
        <row r="15140">
          <cell r="J15140" t="str">
            <v>1009603504</v>
          </cell>
          <cell r="K15140">
            <v>2007</v>
          </cell>
          <cell r="L15140" t="str">
            <v>523.36</v>
          </cell>
        </row>
        <row r="15141">
          <cell r="J15141" t="str">
            <v>9789860121278</v>
          </cell>
          <cell r="K15141">
            <v>2007</v>
          </cell>
          <cell r="L15141" t="str">
            <v>548.13028</v>
          </cell>
        </row>
        <row r="15142">
          <cell r="J15142" t="str">
            <v>1009604128</v>
          </cell>
          <cell r="K15142">
            <v>2007</v>
          </cell>
          <cell r="L15142" t="str">
            <v>902.833</v>
          </cell>
        </row>
        <row r="15143">
          <cell r="J15143" t="str">
            <v>9789860124545</v>
          </cell>
          <cell r="K15143">
            <v>2007</v>
          </cell>
          <cell r="L15143" t="str">
            <v>599.952</v>
          </cell>
        </row>
        <row r="15144">
          <cell r="J15144" t="str">
            <v>1009701583</v>
          </cell>
          <cell r="K15144">
            <v>2007</v>
          </cell>
          <cell r="L15144" t="str">
            <v>677.6</v>
          </cell>
        </row>
        <row r="15145">
          <cell r="J15145" t="str">
            <v>9789866909184</v>
          </cell>
          <cell r="K15145">
            <v>2007</v>
          </cell>
          <cell r="L15145" t="str">
            <v>851.4418</v>
          </cell>
        </row>
        <row r="15146">
          <cell r="J15146" t="str">
            <v>9789866909276</v>
          </cell>
          <cell r="K15146">
            <v>2007</v>
          </cell>
          <cell r="L15146" t="str">
            <v>855</v>
          </cell>
        </row>
        <row r="15147">
          <cell r="J15147" t="str">
            <v>9789866909290</v>
          </cell>
          <cell r="K15147">
            <v>2007</v>
          </cell>
          <cell r="L15147" t="str">
            <v>525.6</v>
          </cell>
        </row>
        <row r="15148">
          <cell r="J15148" t="str">
            <v>9789866909306</v>
          </cell>
          <cell r="K15148">
            <v>2007</v>
          </cell>
          <cell r="L15148" t="str">
            <v>831.18</v>
          </cell>
        </row>
        <row r="15149">
          <cell r="J15149" t="str">
            <v>9789866909320</v>
          </cell>
          <cell r="K15149">
            <v>2007</v>
          </cell>
          <cell r="L15149" t="str">
            <v>843.2</v>
          </cell>
        </row>
        <row r="15150">
          <cell r="J15150" t="str">
            <v>9789866909344</v>
          </cell>
          <cell r="K15150">
            <v>2007</v>
          </cell>
          <cell r="L15150" t="str">
            <v>820.9706</v>
          </cell>
        </row>
        <row r="15151">
          <cell r="J15151" t="str">
            <v>9789866909849</v>
          </cell>
          <cell r="K15151">
            <v>2007</v>
          </cell>
          <cell r="L15151" t="str">
            <v>802.86</v>
          </cell>
        </row>
        <row r="15152">
          <cell r="J15152" t="str">
            <v>9789866909283</v>
          </cell>
          <cell r="K15152">
            <v>2007</v>
          </cell>
          <cell r="L15152" t="str">
            <v>821.87</v>
          </cell>
        </row>
        <row r="15153">
          <cell r="J15153" t="str">
            <v>9789866909399</v>
          </cell>
          <cell r="K15153">
            <v>2007</v>
          </cell>
          <cell r="L15153" t="str">
            <v>974.8</v>
          </cell>
        </row>
        <row r="15154">
          <cell r="J15154" t="str">
            <v>9789866909436</v>
          </cell>
          <cell r="K15154">
            <v>2007</v>
          </cell>
          <cell r="L15154" t="str">
            <v>782.886</v>
          </cell>
        </row>
        <row r="15155">
          <cell r="J15155" t="str">
            <v>9789866909443</v>
          </cell>
          <cell r="K15155">
            <v>2007</v>
          </cell>
          <cell r="L15155" t="str">
            <v>820.9704</v>
          </cell>
        </row>
        <row r="15156">
          <cell r="J15156" t="str">
            <v>9789866909450</v>
          </cell>
          <cell r="K15156">
            <v>2007</v>
          </cell>
          <cell r="L15156" t="str">
            <v>827.88</v>
          </cell>
        </row>
        <row r="15157">
          <cell r="J15157" t="str">
            <v>9789866909474</v>
          </cell>
          <cell r="K15157">
            <v>2007</v>
          </cell>
          <cell r="L15157" t="str">
            <v>858.1</v>
          </cell>
        </row>
        <row r="15158">
          <cell r="J15158" t="str">
            <v>9789866909412</v>
          </cell>
          <cell r="K15158">
            <v>2007</v>
          </cell>
          <cell r="L15158" t="str">
            <v>820</v>
          </cell>
        </row>
        <row r="15159">
          <cell r="J15159" t="str">
            <v>9789866909542</v>
          </cell>
          <cell r="K15159">
            <v>2007</v>
          </cell>
          <cell r="L15159" t="str">
            <v>539.596</v>
          </cell>
        </row>
        <row r="15160">
          <cell r="J15160" t="str">
            <v>9789866909559</v>
          </cell>
          <cell r="K15160">
            <v>2007</v>
          </cell>
          <cell r="L15160" t="str">
            <v>839.32</v>
          </cell>
        </row>
        <row r="15161">
          <cell r="J15161" t="str">
            <v>9789866909603</v>
          </cell>
          <cell r="K15161">
            <v>2007</v>
          </cell>
          <cell r="L15161" t="str">
            <v>540</v>
          </cell>
        </row>
        <row r="15162">
          <cell r="J15162" t="str">
            <v>9789866909566</v>
          </cell>
          <cell r="K15162">
            <v>2007</v>
          </cell>
          <cell r="L15162" t="str">
            <v>873.57</v>
          </cell>
        </row>
        <row r="15163">
          <cell r="J15163" t="str">
            <v>9789866909610</v>
          </cell>
          <cell r="K15163">
            <v>2007</v>
          </cell>
          <cell r="L15163" t="str">
            <v>521.539</v>
          </cell>
        </row>
        <row r="15164">
          <cell r="J15164" t="str">
            <v>9789866909641</v>
          </cell>
          <cell r="K15164">
            <v>2007</v>
          </cell>
          <cell r="L15164" t="str">
            <v>592</v>
          </cell>
        </row>
        <row r="15165">
          <cell r="J15165" t="str">
            <v>9789866909665</v>
          </cell>
          <cell r="K15165">
            <v>2007</v>
          </cell>
          <cell r="L15165" t="str">
            <v>785.28</v>
          </cell>
        </row>
        <row r="15166">
          <cell r="J15166" t="str">
            <v>9789866909689</v>
          </cell>
          <cell r="K15166">
            <v>2007</v>
          </cell>
          <cell r="L15166" t="str">
            <v>820.94057</v>
          </cell>
        </row>
        <row r="15167">
          <cell r="J15167" t="str">
            <v>9789866909733</v>
          </cell>
          <cell r="K15167">
            <v>2007</v>
          </cell>
          <cell r="L15167" t="str">
            <v>805.103</v>
          </cell>
        </row>
        <row r="15168">
          <cell r="J15168" t="str">
            <v>9789866909795</v>
          </cell>
          <cell r="K15168">
            <v>2007</v>
          </cell>
          <cell r="L15168" t="str">
            <v>578.522</v>
          </cell>
        </row>
        <row r="15169">
          <cell r="J15169" t="str">
            <v>9789866909825</v>
          </cell>
          <cell r="K15169">
            <v>2007</v>
          </cell>
          <cell r="L15169" t="str">
            <v>802.86</v>
          </cell>
        </row>
        <row r="15170">
          <cell r="J15170" t="str">
            <v>9789866909863</v>
          </cell>
          <cell r="K15170">
            <v>2007</v>
          </cell>
          <cell r="L15170" t="str">
            <v>802.86</v>
          </cell>
        </row>
        <row r="15171">
          <cell r="J15171" t="str">
            <v>9789866909887</v>
          </cell>
          <cell r="K15171">
            <v>2007</v>
          </cell>
          <cell r="L15171" t="str">
            <v>820.9104</v>
          </cell>
        </row>
        <row r="15172">
          <cell r="J15172" t="str">
            <v>9789866909962</v>
          </cell>
          <cell r="K15172">
            <v>2007</v>
          </cell>
          <cell r="L15172" t="str">
            <v>563.746</v>
          </cell>
        </row>
        <row r="15173">
          <cell r="J15173" t="str">
            <v>9789866909870</v>
          </cell>
          <cell r="K15173">
            <v>2007</v>
          </cell>
          <cell r="L15173" t="str">
            <v>802.86</v>
          </cell>
        </row>
        <row r="15174">
          <cell r="J15174" t="str">
            <v>9789866909986</v>
          </cell>
          <cell r="K15174">
            <v>2007</v>
          </cell>
          <cell r="L15174" t="str">
            <v>859.09232</v>
          </cell>
        </row>
        <row r="15175">
          <cell r="J15175" t="str">
            <v>9789866909979</v>
          </cell>
          <cell r="K15175">
            <v>2007</v>
          </cell>
          <cell r="L15175" t="str">
            <v>558.52</v>
          </cell>
        </row>
        <row r="15176">
          <cell r="J15176" t="str">
            <v>9789866732003</v>
          </cell>
          <cell r="K15176">
            <v>2007</v>
          </cell>
          <cell r="L15176" t="str">
            <v>523.313</v>
          </cell>
        </row>
        <row r="15177">
          <cell r="J15177" t="str">
            <v>9789866732041</v>
          </cell>
          <cell r="K15177">
            <v>2007</v>
          </cell>
          <cell r="L15177" t="str">
            <v>802.03</v>
          </cell>
        </row>
        <row r="15178">
          <cell r="J15178" t="str">
            <v>9789866732072</v>
          </cell>
          <cell r="K15178">
            <v>2007</v>
          </cell>
          <cell r="L15178" t="str">
            <v>820.9708</v>
          </cell>
        </row>
        <row r="15179">
          <cell r="J15179" t="str">
            <v>9789866732157</v>
          </cell>
          <cell r="K15179">
            <v>2007</v>
          </cell>
          <cell r="L15179" t="str">
            <v>540.19</v>
          </cell>
        </row>
        <row r="15180">
          <cell r="J15180" t="str">
            <v>9789866732102</v>
          </cell>
          <cell r="K15180">
            <v>2007</v>
          </cell>
          <cell r="L15180" t="str">
            <v>863.207</v>
          </cell>
        </row>
        <row r="15181">
          <cell r="J15181" t="str">
            <v>9789866732195</v>
          </cell>
          <cell r="K15181">
            <v>2007</v>
          </cell>
          <cell r="L15181" t="str">
            <v>026</v>
          </cell>
        </row>
        <row r="15182">
          <cell r="J15182" t="str">
            <v>9789866732164</v>
          </cell>
          <cell r="K15182">
            <v>2007</v>
          </cell>
          <cell r="L15182" t="str">
            <v>570.94</v>
          </cell>
        </row>
        <row r="15183">
          <cell r="J15183" t="str">
            <v>9789866732249</v>
          </cell>
          <cell r="K15183">
            <v>2007</v>
          </cell>
          <cell r="L15183" t="str">
            <v>821.841</v>
          </cell>
        </row>
        <row r="15184">
          <cell r="J15184" t="str">
            <v>9789866732317</v>
          </cell>
          <cell r="K15184">
            <v>2007</v>
          </cell>
          <cell r="L15184" t="str">
            <v>820.908</v>
          </cell>
        </row>
        <row r="15185">
          <cell r="J15185" t="str">
            <v>9789866732096</v>
          </cell>
          <cell r="K15185">
            <v>2007</v>
          </cell>
          <cell r="L15185" t="str">
            <v>525.6</v>
          </cell>
        </row>
        <row r="15186">
          <cell r="J15186" t="str">
            <v>9789866732126</v>
          </cell>
          <cell r="K15186">
            <v>2007</v>
          </cell>
          <cell r="L15186" t="str">
            <v>477</v>
          </cell>
        </row>
        <row r="15187">
          <cell r="J15187" t="str">
            <v>9789866732171</v>
          </cell>
          <cell r="K15187">
            <v>2007</v>
          </cell>
          <cell r="L15187" t="str">
            <v>579.27</v>
          </cell>
        </row>
        <row r="15188">
          <cell r="J15188" t="str">
            <v>9789866732256</v>
          </cell>
          <cell r="K15188">
            <v>2007</v>
          </cell>
          <cell r="L15188" t="str">
            <v>810</v>
          </cell>
        </row>
        <row r="15189">
          <cell r="J15189" t="str">
            <v>9789866732355</v>
          </cell>
          <cell r="K15189">
            <v>2007</v>
          </cell>
          <cell r="L15189" t="str">
            <v>523.2107</v>
          </cell>
        </row>
        <row r="15190">
          <cell r="J15190" t="str">
            <v>9789866732362</v>
          </cell>
          <cell r="K15190">
            <v>2007</v>
          </cell>
          <cell r="L15190" t="str">
            <v>523.2107</v>
          </cell>
        </row>
        <row r="15191">
          <cell r="J15191" t="str">
            <v>9789866732386</v>
          </cell>
          <cell r="K15191">
            <v>2007</v>
          </cell>
          <cell r="L15191" t="str">
            <v>820.9708</v>
          </cell>
        </row>
        <row r="15192">
          <cell r="J15192" t="str">
            <v>9789866732478</v>
          </cell>
          <cell r="K15192">
            <v>2007</v>
          </cell>
          <cell r="L15192" t="str">
            <v>220.6</v>
          </cell>
        </row>
        <row r="15193">
          <cell r="J15193" t="str">
            <v>9789866732584</v>
          </cell>
          <cell r="K15193">
            <v>2007</v>
          </cell>
          <cell r="L15193" t="str">
            <v>558.51</v>
          </cell>
        </row>
        <row r="15194">
          <cell r="J15194" t="str">
            <v>9789866909856</v>
          </cell>
          <cell r="K15194">
            <v>2007</v>
          </cell>
          <cell r="L15194" t="str">
            <v>733.69</v>
          </cell>
        </row>
        <row r="15195">
          <cell r="J15195" t="str">
            <v>9789866909719</v>
          </cell>
          <cell r="K15195">
            <v>2007</v>
          </cell>
          <cell r="L15195" t="str">
            <v>529.2641</v>
          </cell>
        </row>
        <row r="15196">
          <cell r="J15196" t="str">
            <v>9789866732027</v>
          </cell>
          <cell r="K15196">
            <v>2007</v>
          </cell>
          <cell r="L15196" t="str">
            <v>735.19</v>
          </cell>
        </row>
        <row r="15197">
          <cell r="J15197" t="str">
            <v>9789866732089</v>
          </cell>
          <cell r="K15197">
            <v>2007</v>
          </cell>
          <cell r="L15197" t="str">
            <v>735.19</v>
          </cell>
        </row>
        <row r="15198">
          <cell r="J15198" t="str">
            <v>9789866732133</v>
          </cell>
          <cell r="K15198">
            <v>2007</v>
          </cell>
          <cell r="L15198" t="str">
            <v>855</v>
          </cell>
        </row>
        <row r="15199">
          <cell r="J15199" t="str">
            <v>9789866732270</v>
          </cell>
          <cell r="K15199">
            <v>2007</v>
          </cell>
          <cell r="L15199" t="str">
            <v>734.189</v>
          </cell>
        </row>
        <row r="15200">
          <cell r="J15200" t="str">
            <v>9789866909351</v>
          </cell>
          <cell r="K15200">
            <v>2007</v>
          </cell>
          <cell r="L15200" t="str">
            <v>851.486</v>
          </cell>
        </row>
        <row r="15201">
          <cell r="J15201" t="str">
            <v>9789866909368</v>
          </cell>
          <cell r="K15201">
            <v>2007</v>
          </cell>
          <cell r="L15201" t="str">
            <v>292.22</v>
          </cell>
        </row>
        <row r="15202">
          <cell r="J15202" t="str">
            <v>9789866909313</v>
          </cell>
          <cell r="K15202">
            <v>2007</v>
          </cell>
          <cell r="L15202" t="str">
            <v>782.886</v>
          </cell>
        </row>
        <row r="15203">
          <cell r="J15203" t="str">
            <v>9789866909337</v>
          </cell>
          <cell r="K15203">
            <v>2007</v>
          </cell>
          <cell r="L15203" t="str">
            <v>820.99</v>
          </cell>
        </row>
        <row r="15204">
          <cell r="J15204" t="str">
            <v>9789866909375</v>
          </cell>
          <cell r="K15204">
            <v>2007</v>
          </cell>
          <cell r="L15204" t="str">
            <v>831.86</v>
          </cell>
        </row>
        <row r="15205">
          <cell r="J15205" t="str">
            <v>9789866909382</v>
          </cell>
          <cell r="K15205">
            <v>2007</v>
          </cell>
          <cell r="L15205" t="str">
            <v>782.884</v>
          </cell>
        </row>
        <row r="15206">
          <cell r="J15206" t="str">
            <v>9789866909405</v>
          </cell>
          <cell r="K15206">
            <v>2007</v>
          </cell>
          <cell r="L15206" t="str">
            <v>810.7</v>
          </cell>
        </row>
        <row r="15207">
          <cell r="J15207" t="str">
            <v>9789866909429</v>
          </cell>
          <cell r="K15207">
            <v>2007</v>
          </cell>
          <cell r="L15207" t="str">
            <v>192.8</v>
          </cell>
        </row>
        <row r="15208">
          <cell r="J15208" t="str">
            <v>9789866909481</v>
          </cell>
          <cell r="K15208">
            <v>2007</v>
          </cell>
          <cell r="L15208" t="str">
            <v>851.487</v>
          </cell>
        </row>
        <row r="15209">
          <cell r="J15209" t="str">
            <v>9789866909467</v>
          </cell>
          <cell r="K15209">
            <v>2007</v>
          </cell>
          <cell r="L15209" t="str">
            <v>782.18</v>
          </cell>
        </row>
        <row r="15210">
          <cell r="J15210" t="str">
            <v>9789866909498</v>
          </cell>
          <cell r="K15210">
            <v>2007</v>
          </cell>
          <cell r="L15210" t="str">
            <v>782.884</v>
          </cell>
        </row>
        <row r="15211">
          <cell r="J15211" t="str">
            <v>9789866909504</v>
          </cell>
          <cell r="K15211">
            <v>2007</v>
          </cell>
          <cell r="L15211" t="str">
            <v>851.486</v>
          </cell>
        </row>
        <row r="15212">
          <cell r="J15212" t="str">
            <v>9789866909511</v>
          </cell>
          <cell r="K15212">
            <v>2007</v>
          </cell>
          <cell r="L15212" t="str">
            <v>851.486</v>
          </cell>
        </row>
        <row r="15213">
          <cell r="J15213" t="str">
            <v>9789866909528</v>
          </cell>
          <cell r="K15213">
            <v>2007</v>
          </cell>
          <cell r="L15213" t="str">
            <v>782.48</v>
          </cell>
        </row>
        <row r="15214">
          <cell r="J15214" t="str">
            <v>9789866909535</v>
          </cell>
          <cell r="K15214">
            <v>2007</v>
          </cell>
          <cell r="L15214" t="str">
            <v>855</v>
          </cell>
        </row>
        <row r="15215">
          <cell r="J15215" t="str">
            <v>9789866909580</v>
          </cell>
          <cell r="K15215">
            <v>2007</v>
          </cell>
          <cell r="L15215" t="str">
            <v>848.6</v>
          </cell>
        </row>
        <row r="15216">
          <cell r="J15216" t="str">
            <v>9789866909627</v>
          </cell>
          <cell r="K15216">
            <v>2007</v>
          </cell>
          <cell r="L15216" t="str">
            <v>782.632</v>
          </cell>
        </row>
        <row r="15217">
          <cell r="J15217" t="str">
            <v>9789866909634</v>
          </cell>
          <cell r="K15217">
            <v>2007</v>
          </cell>
          <cell r="L15217" t="str">
            <v>850.32512</v>
          </cell>
        </row>
        <row r="15218">
          <cell r="J15218" t="str">
            <v>9789866909696</v>
          </cell>
          <cell r="K15218">
            <v>2007</v>
          </cell>
          <cell r="L15218" t="str">
            <v>782.886</v>
          </cell>
        </row>
        <row r="15219">
          <cell r="J15219" t="str">
            <v>9789866909702</v>
          </cell>
          <cell r="K15219">
            <v>2007</v>
          </cell>
          <cell r="L15219" t="str">
            <v>783.3886</v>
          </cell>
        </row>
        <row r="15220">
          <cell r="J15220" t="str">
            <v>9789866909726</v>
          </cell>
          <cell r="K15220">
            <v>2007</v>
          </cell>
          <cell r="L15220" t="str">
            <v>851.486</v>
          </cell>
        </row>
        <row r="15221">
          <cell r="J15221" t="str">
            <v>9789866909740</v>
          </cell>
          <cell r="K15221">
            <v>2007</v>
          </cell>
          <cell r="L15221" t="str">
            <v>783.3886</v>
          </cell>
        </row>
        <row r="15222">
          <cell r="J15222" t="str">
            <v>9789866909573</v>
          </cell>
          <cell r="K15222">
            <v>2007</v>
          </cell>
          <cell r="L15222" t="str">
            <v>782.886</v>
          </cell>
        </row>
        <row r="15223">
          <cell r="J15223" t="str">
            <v>9789866909245</v>
          </cell>
          <cell r="K15223">
            <v>2007</v>
          </cell>
          <cell r="L15223" t="str">
            <v>782.248</v>
          </cell>
        </row>
        <row r="15224">
          <cell r="J15224" t="str">
            <v>9789866909597</v>
          </cell>
          <cell r="K15224">
            <v>2007</v>
          </cell>
          <cell r="L15224" t="str">
            <v>782.886</v>
          </cell>
        </row>
        <row r="15225">
          <cell r="J15225" t="str">
            <v>9789866909658</v>
          </cell>
          <cell r="K15225">
            <v>2007</v>
          </cell>
          <cell r="L15225" t="str">
            <v>782.248</v>
          </cell>
        </row>
        <row r="15226">
          <cell r="J15226" t="str">
            <v>9789866909757</v>
          </cell>
          <cell r="K15226">
            <v>2007</v>
          </cell>
          <cell r="L15226" t="str">
            <v>859.6</v>
          </cell>
        </row>
        <row r="15227">
          <cell r="J15227" t="str">
            <v>9789866909764</v>
          </cell>
          <cell r="K15227">
            <v>2007</v>
          </cell>
          <cell r="L15227" t="str">
            <v>851.486</v>
          </cell>
        </row>
        <row r="15228">
          <cell r="J15228" t="str">
            <v>9789866909771</v>
          </cell>
          <cell r="K15228">
            <v>2007</v>
          </cell>
          <cell r="L15228" t="str">
            <v>855</v>
          </cell>
        </row>
        <row r="15229">
          <cell r="J15229" t="str">
            <v>9789866909788</v>
          </cell>
          <cell r="K15229">
            <v>2007</v>
          </cell>
          <cell r="L15229" t="str">
            <v>857.7</v>
          </cell>
        </row>
        <row r="15230">
          <cell r="J15230" t="str">
            <v>9789866909832</v>
          </cell>
          <cell r="K15230">
            <v>2007</v>
          </cell>
          <cell r="L15230" t="str">
            <v>856.908</v>
          </cell>
        </row>
        <row r="15231">
          <cell r="J15231" t="str">
            <v>9789866909894</v>
          </cell>
          <cell r="K15231">
            <v>2007</v>
          </cell>
          <cell r="L15231" t="str">
            <v>851.486</v>
          </cell>
        </row>
        <row r="15232">
          <cell r="J15232" t="str">
            <v>9789866909924</v>
          </cell>
          <cell r="K15232">
            <v>2007</v>
          </cell>
          <cell r="L15232" t="str">
            <v>855</v>
          </cell>
        </row>
        <row r="15233">
          <cell r="J15233" t="str">
            <v>9789866732058</v>
          </cell>
          <cell r="K15233">
            <v>2007</v>
          </cell>
          <cell r="L15233" t="str">
            <v>820.908</v>
          </cell>
        </row>
        <row r="15234">
          <cell r="J15234" t="str">
            <v>9789866909818</v>
          </cell>
          <cell r="K15234">
            <v>2007</v>
          </cell>
          <cell r="L15234" t="str">
            <v>876.2</v>
          </cell>
        </row>
        <row r="15235">
          <cell r="J15235" t="str">
            <v>9789866909948</v>
          </cell>
          <cell r="K15235">
            <v>2007</v>
          </cell>
          <cell r="L15235" t="str">
            <v>851.486</v>
          </cell>
        </row>
        <row r="15236">
          <cell r="J15236" t="str">
            <v>9789866909917</v>
          </cell>
          <cell r="K15236">
            <v>2007</v>
          </cell>
          <cell r="L15236" t="str">
            <v>486.5</v>
          </cell>
        </row>
        <row r="15237">
          <cell r="J15237" t="str">
            <v>9789866909955</v>
          </cell>
          <cell r="K15237">
            <v>2007</v>
          </cell>
          <cell r="L15237" t="str">
            <v>628.09</v>
          </cell>
        </row>
        <row r="15238">
          <cell r="J15238" t="str">
            <v>9789866909931</v>
          </cell>
          <cell r="K15238">
            <v>2007</v>
          </cell>
          <cell r="L15238" t="str">
            <v>982.07</v>
          </cell>
        </row>
        <row r="15239">
          <cell r="J15239" t="str">
            <v>9789866909900</v>
          </cell>
          <cell r="K15239">
            <v>2007</v>
          </cell>
          <cell r="L15239" t="str">
            <v>175.1</v>
          </cell>
        </row>
        <row r="15240">
          <cell r="J15240" t="str">
            <v>9789866732010</v>
          </cell>
          <cell r="K15240">
            <v>2007</v>
          </cell>
          <cell r="L15240" t="str">
            <v>539.6</v>
          </cell>
        </row>
        <row r="15241">
          <cell r="J15241" t="str">
            <v>9789866909993</v>
          </cell>
          <cell r="K15241">
            <v>2007</v>
          </cell>
          <cell r="L15241" t="str">
            <v>802.2</v>
          </cell>
        </row>
        <row r="15242">
          <cell r="J15242" t="str">
            <v>9789866732034</v>
          </cell>
          <cell r="K15242">
            <v>2007</v>
          </cell>
          <cell r="L15242" t="str">
            <v>981</v>
          </cell>
        </row>
        <row r="15243">
          <cell r="J15243" t="str">
            <v>9789866732065</v>
          </cell>
          <cell r="K15243">
            <v>2007</v>
          </cell>
          <cell r="L15243" t="str">
            <v>857.7</v>
          </cell>
        </row>
        <row r="15244">
          <cell r="J15244" t="str">
            <v>9789866732119</v>
          </cell>
          <cell r="K15244">
            <v>2007</v>
          </cell>
          <cell r="L15244" t="str">
            <v>783.31</v>
          </cell>
        </row>
        <row r="15245">
          <cell r="J15245" t="str">
            <v>9789866732140</v>
          </cell>
          <cell r="K15245">
            <v>2007</v>
          </cell>
          <cell r="L15245" t="str">
            <v>851.486</v>
          </cell>
        </row>
        <row r="15246">
          <cell r="J15246" t="str">
            <v>9789866732218</v>
          </cell>
          <cell r="K15246">
            <v>2007</v>
          </cell>
          <cell r="L15246" t="str">
            <v>581.28</v>
          </cell>
        </row>
        <row r="15247">
          <cell r="J15247" t="str">
            <v>9789866732225</v>
          </cell>
          <cell r="K15247">
            <v>2007</v>
          </cell>
          <cell r="L15247" t="str">
            <v>855</v>
          </cell>
        </row>
        <row r="15248">
          <cell r="J15248" t="str">
            <v>9789866732232</v>
          </cell>
          <cell r="K15248">
            <v>2007</v>
          </cell>
          <cell r="L15248" t="str">
            <v>783.323</v>
          </cell>
        </row>
        <row r="15249">
          <cell r="J15249" t="str">
            <v>9789866732201</v>
          </cell>
          <cell r="K15249">
            <v>2007</v>
          </cell>
          <cell r="L15249" t="str">
            <v>209</v>
          </cell>
        </row>
        <row r="15250">
          <cell r="J15250" t="str">
            <v>9789866732287</v>
          </cell>
          <cell r="K15250">
            <v>2007</v>
          </cell>
          <cell r="L15250" t="str">
            <v>783.323</v>
          </cell>
        </row>
        <row r="15251">
          <cell r="J15251" t="str">
            <v>9789866732294</v>
          </cell>
          <cell r="K15251">
            <v>2007</v>
          </cell>
          <cell r="L15251" t="str">
            <v>857.49</v>
          </cell>
        </row>
        <row r="15252">
          <cell r="J15252" t="str">
            <v>9789866732263</v>
          </cell>
          <cell r="K15252">
            <v>2007</v>
          </cell>
          <cell r="L15252" t="str">
            <v>719</v>
          </cell>
        </row>
        <row r="15253">
          <cell r="J15253" t="str">
            <v>9789866732300</v>
          </cell>
          <cell r="K15253">
            <v>2007</v>
          </cell>
          <cell r="L15253" t="str">
            <v>783.3886</v>
          </cell>
        </row>
        <row r="15254">
          <cell r="J15254" t="str">
            <v>9789866732379</v>
          </cell>
          <cell r="K15254">
            <v>2007</v>
          </cell>
          <cell r="L15254" t="str">
            <v>857.7</v>
          </cell>
        </row>
        <row r="15255">
          <cell r="J15255" t="str">
            <v>9789866732409</v>
          </cell>
          <cell r="K15255">
            <v>2007</v>
          </cell>
          <cell r="L15255" t="str">
            <v>851.486</v>
          </cell>
        </row>
        <row r="15256">
          <cell r="J15256" t="str">
            <v>9789866732188</v>
          </cell>
          <cell r="K15256">
            <v>2007</v>
          </cell>
          <cell r="L15256" t="str">
            <v>805.488</v>
          </cell>
        </row>
        <row r="15257">
          <cell r="J15257" t="str">
            <v>9789866732423</v>
          </cell>
          <cell r="K15257">
            <v>2007</v>
          </cell>
          <cell r="L15257" t="str">
            <v>803.8188</v>
          </cell>
        </row>
        <row r="15258">
          <cell r="J15258" t="str">
            <v>9789866732393</v>
          </cell>
          <cell r="K15258">
            <v>2007</v>
          </cell>
          <cell r="L15258" t="str">
            <v>782.248</v>
          </cell>
        </row>
        <row r="15259">
          <cell r="J15259" t="str">
            <v>9789866732430</v>
          </cell>
          <cell r="K15259">
            <v>2007</v>
          </cell>
          <cell r="L15259" t="str">
            <v>987.8</v>
          </cell>
        </row>
        <row r="15260">
          <cell r="J15260" t="str">
            <v>9789866732416</v>
          </cell>
          <cell r="K15260">
            <v>2007</v>
          </cell>
          <cell r="L15260" t="str">
            <v>851.486</v>
          </cell>
        </row>
        <row r="15261">
          <cell r="J15261" t="str">
            <v>9789866732485</v>
          </cell>
          <cell r="K15261">
            <v>2007</v>
          </cell>
          <cell r="L15261" t="str">
            <v>782.18</v>
          </cell>
        </row>
        <row r="15262">
          <cell r="J15262" t="str">
            <v>9789866732522</v>
          </cell>
          <cell r="K15262">
            <v>2007</v>
          </cell>
          <cell r="L15262" t="str">
            <v>783.3886</v>
          </cell>
        </row>
        <row r="15263">
          <cell r="J15263" t="str">
            <v>9789866732454</v>
          </cell>
          <cell r="K15263">
            <v>2007</v>
          </cell>
          <cell r="L15263" t="str">
            <v>900</v>
          </cell>
        </row>
        <row r="15264">
          <cell r="J15264" t="str">
            <v>9789866732461</v>
          </cell>
          <cell r="K15264">
            <v>2007</v>
          </cell>
          <cell r="L15264" t="str">
            <v>900</v>
          </cell>
        </row>
        <row r="15265">
          <cell r="J15265" t="str">
            <v>9789866732591</v>
          </cell>
          <cell r="K15265">
            <v>2007</v>
          </cell>
          <cell r="L15265" t="str">
            <v>855</v>
          </cell>
        </row>
        <row r="15266">
          <cell r="J15266" t="str">
            <v>9789866732492</v>
          </cell>
          <cell r="K15266">
            <v>2007</v>
          </cell>
          <cell r="L15266" t="str">
            <v>783.3886</v>
          </cell>
        </row>
        <row r="15267">
          <cell r="J15267" t="str">
            <v>9789866732508_1</v>
          </cell>
          <cell r="K15267">
            <v>2007</v>
          </cell>
          <cell r="L15267" t="str">
            <v>782.7</v>
          </cell>
        </row>
        <row r="15268">
          <cell r="J15268" t="str">
            <v>9789866732508_2</v>
          </cell>
          <cell r="K15268">
            <v>2007</v>
          </cell>
          <cell r="L15268" t="str">
            <v>782.7</v>
          </cell>
        </row>
        <row r="15269">
          <cell r="J15269" t="str">
            <v>9789866909801</v>
          </cell>
          <cell r="K15269">
            <v>2007</v>
          </cell>
          <cell r="L15269" t="str">
            <v>782.884</v>
          </cell>
        </row>
        <row r="15270">
          <cell r="J15270" t="str">
            <v>9789866732348</v>
          </cell>
          <cell r="K15270">
            <v>2007</v>
          </cell>
          <cell r="L15270" t="str">
            <v>820.908</v>
          </cell>
        </row>
        <row r="15271">
          <cell r="J15271" t="str">
            <v>9789572944622</v>
          </cell>
          <cell r="K15271">
            <v>2007</v>
          </cell>
          <cell r="L15271" t="str">
            <v>820.7</v>
          </cell>
        </row>
        <row r="15272">
          <cell r="J15272" t="str">
            <v>9789868333505</v>
          </cell>
          <cell r="K15272">
            <v>2007</v>
          </cell>
          <cell r="L15272" t="str">
            <v>524.32</v>
          </cell>
        </row>
        <row r="15273">
          <cell r="J15273" t="str">
            <v>9789860107623</v>
          </cell>
          <cell r="K15273">
            <v>2007</v>
          </cell>
          <cell r="L15273" t="str">
            <v>934</v>
          </cell>
        </row>
        <row r="15274">
          <cell r="J15274" t="str">
            <v>9789867025159</v>
          </cell>
          <cell r="K15274">
            <v>2007</v>
          </cell>
          <cell r="L15274" t="str">
            <v>805.189</v>
          </cell>
        </row>
        <row r="15275">
          <cell r="J15275" t="str">
            <v>9789867025203</v>
          </cell>
          <cell r="K15275">
            <v>2007</v>
          </cell>
          <cell r="L15275" t="str">
            <v>805.1896</v>
          </cell>
        </row>
        <row r="15276">
          <cell r="J15276" t="str">
            <v>9789867025180</v>
          </cell>
          <cell r="K15276">
            <v>2007</v>
          </cell>
          <cell r="L15276" t="str">
            <v>805.1894</v>
          </cell>
        </row>
        <row r="15277">
          <cell r="J15277" t="str">
            <v>9789867025197</v>
          </cell>
          <cell r="K15277">
            <v>2007</v>
          </cell>
          <cell r="L15277" t="str">
            <v>805.1894</v>
          </cell>
        </row>
        <row r="15278">
          <cell r="J15278" t="str">
            <v>9789572061367</v>
          </cell>
          <cell r="K15278">
            <v>2007</v>
          </cell>
          <cell r="L15278" t="str">
            <v>805.103</v>
          </cell>
        </row>
        <row r="15279">
          <cell r="J15279" t="str">
            <v>9789572061350</v>
          </cell>
          <cell r="K15279">
            <v>2007</v>
          </cell>
          <cell r="L15279" t="str">
            <v>448.9</v>
          </cell>
        </row>
        <row r="15280">
          <cell r="J15280" t="str">
            <v>9789868250024</v>
          </cell>
          <cell r="K15280">
            <v>2007</v>
          </cell>
          <cell r="L15280" t="str">
            <v>997.9</v>
          </cell>
        </row>
        <row r="15281">
          <cell r="J15281" t="str">
            <v>9579088144</v>
          </cell>
          <cell r="K15281">
            <v>2007</v>
          </cell>
          <cell r="L15281" t="str">
            <v>803.1</v>
          </cell>
        </row>
        <row r="15282">
          <cell r="J15282" t="str">
            <v>957908856X</v>
          </cell>
          <cell r="K15282">
            <v>2007</v>
          </cell>
          <cell r="L15282" t="str">
            <v>805.188</v>
          </cell>
        </row>
        <row r="15283">
          <cell r="J15283" t="str">
            <v>9579088659</v>
          </cell>
          <cell r="K15283">
            <v>2007</v>
          </cell>
          <cell r="L15283" t="str">
            <v>805.188</v>
          </cell>
        </row>
        <row r="15284">
          <cell r="J15284" t="str">
            <v>9579088705</v>
          </cell>
          <cell r="K15284">
            <v>2007</v>
          </cell>
          <cell r="L15284" t="str">
            <v>805.188</v>
          </cell>
        </row>
        <row r="15285">
          <cell r="J15285" t="str">
            <v>9789867999726</v>
          </cell>
          <cell r="K15285">
            <v>2007</v>
          </cell>
          <cell r="L15285" t="str">
            <v>524.313</v>
          </cell>
        </row>
        <row r="15286">
          <cell r="J15286" t="str">
            <v>9789571513812</v>
          </cell>
          <cell r="K15286">
            <v>2007</v>
          </cell>
          <cell r="L15286" t="str">
            <v>033.07</v>
          </cell>
        </row>
        <row r="15287">
          <cell r="J15287" t="str">
            <v>9789571513652</v>
          </cell>
          <cell r="K15287">
            <v>2007</v>
          </cell>
          <cell r="L15287" t="str">
            <v>090.7</v>
          </cell>
        </row>
        <row r="15288">
          <cell r="J15288" t="str">
            <v>9789571513973_1</v>
          </cell>
          <cell r="K15288">
            <v>2007</v>
          </cell>
          <cell r="L15288" t="str">
            <v>570.92</v>
          </cell>
        </row>
        <row r="15289">
          <cell r="J15289" t="str">
            <v>9789571513973_2</v>
          </cell>
          <cell r="K15289">
            <v>2007</v>
          </cell>
          <cell r="L15289" t="str">
            <v>570.92</v>
          </cell>
        </row>
        <row r="15290">
          <cell r="J15290" t="str">
            <v>9789860097191</v>
          </cell>
          <cell r="K15290">
            <v>2007</v>
          </cell>
          <cell r="L15290" t="str">
            <v>433.407</v>
          </cell>
        </row>
        <row r="15291">
          <cell r="J15291" t="str">
            <v>9789576394379</v>
          </cell>
          <cell r="K15291">
            <v>2007</v>
          </cell>
          <cell r="L15291" t="str">
            <v>857.7</v>
          </cell>
        </row>
        <row r="15292">
          <cell r="J15292" t="str">
            <v>9789860097467</v>
          </cell>
          <cell r="K15292">
            <v>2007</v>
          </cell>
          <cell r="L15292" t="str">
            <v>803.307</v>
          </cell>
        </row>
        <row r="15293">
          <cell r="J15293" t="str">
            <v>9789860086362</v>
          </cell>
          <cell r="K15293">
            <v>2007</v>
          </cell>
          <cell r="L15293" t="str">
            <v>539.6</v>
          </cell>
        </row>
        <row r="15294">
          <cell r="J15294" t="str">
            <v>9789868150836</v>
          </cell>
          <cell r="K15294">
            <v>2007</v>
          </cell>
          <cell r="L15294" t="str">
            <v>427.26</v>
          </cell>
        </row>
        <row r="15295">
          <cell r="J15295" t="str">
            <v>9789867266477</v>
          </cell>
          <cell r="K15295">
            <v>2007</v>
          </cell>
          <cell r="L15295" t="str">
            <v>427.16</v>
          </cell>
        </row>
        <row r="15296">
          <cell r="J15296" t="str">
            <v>9789866232039</v>
          </cell>
          <cell r="K15296">
            <v>2007</v>
          </cell>
          <cell r="L15296" t="str">
            <v>427.252</v>
          </cell>
        </row>
        <row r="15297">
          <cell r="J15297" t="str">
            <v>9789579411639</v>
          </cell>
          <cell r="K15297">
            <v>2007</v>
          </cell>
          <cell r="L15297" t="str">
            <v>415.936</v>
          </cell>
        </row>
        <row r="15298">
          <cell r="J15298" t="str">
            <v>9579343063</v>
          </cell>
          <cell r="K15298">
            <v>2007</v>
          </cell>
          <cell r="L15298" t="str">
            <v>410.8</v>
          </cell>
        </row>
        <row r="15299">
          <cell r="J15299" t="str">
            <v>9789868350120</v>
          </cell>
          <cell r="K15299">
            <v>2007</v>
          </cell>
          <cell r="L15299" t="str">
            <v>528.2</v>
          </cell>
        </row>
        <row r="15300">
          <cell r="J15300" t="str">
            <v>9789868350168</v>
          </cell>
          <cell r="K15300">
            <v>2007</v>
          </cell>
          <cell r="L15300" t="str">
            <v>418.98</v>
          </cell>
        </row>
        <row r="15301">
          <cell r="J15301" t="str">
            <v>9789868350137</v>
          </cell>
          <cell r="K15301">
            <v>2007</v>
          </cell>
          <cell r="L15301" t="str">
            <v>192.1</v>
          </cell>
        </row>
        <row r="15302">
          <cell r="J15302" t="str">
            <v>9789868350106</v>
          </cell>
          <cell r="K15302">
            <v>2007</v>
          </cell>
          <cell r="L15302" t="str">
            <v>528.2</v>
          </cell>
        </row>
        <row r="15303">
          <cell r="J15303" t="str">
            <v>9789868350182</v>
          </cell>
          <cell r="K15303">
            <v>2007</v>
          </cell>
          <cell r="L15303" t="str">
            <v>192.1</v>
          </cell>
        </row>
        <row r="15304">
          <cell r="J15304" t="str">
            <v>9789868350199</v>
          </cell>
          <cell r="K15304">
            <v>2007</v>
          </cell>
          <cell r="L15304" t="str">
            <v>192.1</v>
          </cell>
        </row>
        <row r="15305">
          <cell r="J15305" t="str">
            <v>9789868350151</v>
          </cell>
          <cell r="K15305">
            <v>2007</v>
          </cell>
          <cell r="L15305" t="str">
            <v>176.5</v>
          </cell>
        </row>
        <row r="15306">
          <cell r="J15306" t="str">
            <v>9789868350113</v>
          </cell>
          <cell r="K15306">
            <v>2007</v>
          </cell>
          <cell r="L15306" t="str">
            <v>544.37</v>
          </cell>
        </row>
        <row r="15307">
          <cell r="J15307" t="str">
            <v>9789575984090</v>
          </cell>
          <cell r="K15307">
            <v>2007</v>
          </cell>
          <cell r="L15307" t="str">
            <v>220.7</v>
          </cell>
        </row>
        <row r="15308">
          <cell r="J15308" t="str">
            <v>9789575983789</v>
          </cell>
          <cell r="K15308">
            <v>2007</v>
          </cell>
          <cell r="L15308" t="str">
            <v>225.4</v>
          </cell>
        </row>
        <row r="15309">
          <cell r="J15309" t="str">
            <v>9789575983796</v>
          </cell>
          <cell r="K15309">
            <v>2007</v>
          </cell>
          <cell r="L15309" t="str">
            <v>225.4</v>
          </cell>
        </row>
        <row r="15310">
          <cell r="J15310" t="str">
            <v>9789575983802</v>
          </cell>
          <cell r="K15310">
            <v>2007</v>
          </cell>
          <cell r="L15310" t="str">
            <v>225.4</v>
          </cell>
        </row>
        <row r="15311">
          <cell r="J15311" t="str">
            <v>9789575983819</v>
          </cell>
          <cell r="K15311">
            <v>2007</v>
          </cell>
          <cell r="L15311" t="str">
            <v>225.4</v>
          </cell>
        </row>
        <row r="15312">
          <cell r="J15312" t="str">
            <v>9789575983826</v>
          </cell>
          <cell r="K15312">
            <v>2007</v>
          </cell>
          <cell r="L15312" t="str">
            <v>225.4</v>
          </cell>
        </row>
        <row r="15313">
          <cell r="J15313" t="str">
            <v>9789575984076</v>
          </cell>
          <cell r="K15313">
            <v>2007</v>
          </cell>
          <cell r="L15313" t="str">
            <v>733.9</v>
          </cell>
        </row>
        <row r="15314">
          <cell r="J15314" t="str">
            <v>9789575983864</v>
          </cell>
          <cell r="K15314">
            <v>2007</v>
          </cell>
          <cell r="L15314" t="str">
            <v>220.6</v>
          </cell>
        </row>
        <row r="15315">
          <cell r="J15315" t="str">
            <v>9789575984144</v>
          </cell>
          <cell r="K15315">
            <v>2007</v>
          </cell>
          <cell r="L15315" t="str">
            <v>225.79</v>
          </cell>
        </row>
        <row r="15316">
          <cell r="J15316" t="str">
            <v>9789575983871</v>
          </cell>
          <cell r="K15316">
            <v>2007</v>
          </cell>
          <cell r="L15316" t="str">
            <v>220.7</v>
          </cell>
        </row>
        <row r="15317">
          <cell r="J15317" t="str">
            <v>9575983772</v>
          </cell>
          <cell r="K15317">
            <v>2007</v>
          </cell>
          <cell r="L15317" t="str">
            <v>228.206</v>
          </cell>
        </row>
        <row r="15318">
          <cell r="J15318" t="str">
            <v>9789575983925</v>
          </cell>
          <cell r="K15318">
            <v>2007</v>
          </cell>
          <cell r="L15318" t="str">
            <v>227.212</v>
          </cell>
        </row>
        <row r="15319">
          <cell r="J15319" t="str">
            <v>9789575984014</v>
          </cell>
          <cell r="K15319">
            <v>2007</v>
          </cell>
          <cell r="L15319" t="str">
            <v>221.25</v>
          </cell>
        </row>
        <row r="15320">
          <cell r="J15320" t="str">
            <v>9789575984106</v>
          </cell>
          <cell r="K15320">
            <v>2007</v>
          </cell>
          <cell r="L15320" t="str">
            <v>220.92057</v>
          </cell>
        </row>
        <row r="15321">
          <cell r="J15321" t="str">
            <v>9789575983901</v>
          </cell>
          <cell r="K15321">
            <v>2007</v>
          </cell>
          <cell r="L15321" t="str">
            <v>225.4</v>
          </cell>
        </row>
        <row r="15322">
          <cell r="J15322" t="str">
            <v>9789575983949</v>
          </cell>
          <cell r="K15322">
            <v>2007</v>
          </cell>
          <cell r="L15322" t="str">
            <v>227.31</v>
          </cell>
        </row>
        <row r="15323">
          <cell r="J15323" t="str">
            <v>9789575984069</v>
          </cell>
          <cell r="K15323">
            <v>2007</v>
          </cell>
          <cell r="L15323" t="str">
            <v>229.4</v>
          </cell>
        </row>
        <row r="15324">
          <cell r="J15324" t="str">
            <v>9789575983994</v>
          </cell>
          <cell r="K15324">
            <v>2007</v>
          </cell>
          <cell r="L15324" t="str">
            <v>927.207</v>
          </cell>
        </row>
        <row r="15325">
          <cell r="J15325" t="str">
            <v>9789575984083</v>
          </cell>
          <cell r="K15325">
            <v>2007</v>
          </cell>
          <cell r="L15325" t="str">
            <v>224.515</v>
          </cell>
        </row>
        <row r="15326">
          <cell r="J15326" t="str">
            <v>9789867107411</v>
          </cell>
          <cell r="K15326">
            <v>2007</v>
          </cell>
          <cell r="L15326" t="str">
            <v>859.6</v>
          </cell>
        </row>
        <row r="15327">
          <cell r="J15327" t="str">
            <v>9789867107527</v>
          </cell>
          <cell r="K15327">
            <v>2007</v>
          </cell>
          <cell r="L15327" t="str">
            <v>859.6</v>
          </cell>
        </row>
        <row r="15328">
          <cell r="J15328" t="str">
            <v>9789867107510</v>
          </cell>
          <cell r="K15328">
            <v>2007</v>
          </cell>
          <cell r="L15328" t="str">
            <v>859.6</v>
          </cell>
        </row>
        <row r="15329">
          <cell r="J15329" t="str">
            <v>9789867107770</v>
          </cell>
          <cell r="K15329">
            <v>2007</v>
          </cell>
          <cell r="L15329" t="str">
            <v>859.6</v>
          </cell>
        </row>
        <row r="15330">
          <cell r="J15330" t="str">
            <v>9789867107763</v>
          </cell>
          <cell r="K15330">
            <v>2007</v>
          </cell>
          <cell r="L15330" t="str">
            <v>859.6</v>
          </cell>
        </row>
        <row r="15331">
          <cell r="J15331" t="str">
            <v>9789867107398</v>
          </cell>
          <cell r="K15331">
            <v>2007</v>
          </cell>
          <cell r="L15331" t="str">
            <v>859.6</v>
          </cell>
        </row>
        <row r="15332">
          <cell r="J15332" t="str">
            <v>9789867107558</v>
          </cell>
          <cell r="K15332">
            <v>2007</v>
          </cell>
          <cell r="L15332" t="str">
            <v>859.6</v>
          </cell>
        </row>
        <row r="15333">
          <cell r="J15333" t="str">
            <v>9789867107664</v>
          </cell>
          <cell r="K15333">
            <v>2007</v>
          </cell>
          <cell r="L15333" t="str">
            <v>859.6</v>
          </cell>
        </row>
        <row r="15334">
          <cell r="J15334" t="str">
            <v>9867107373</v>
          </cell>
          <cell r="K15334">
            <v>2007</v>
          </cell>
          <cell r="L15334" t="str">
            <v>859.6</v>
          </cell>
        </row>
        <row r="15335">
          <cell r="J15335" t="str">
            <v>9789867107473</v>
          </cell>
          <cell r="K15335">
            <v>2007</v>
          </cell>
          <cell r="L15335" t="str">
            <v>859.6</v>
          </cell>
        </row>
        <row r="15336">
          <cell r="J15336" t="str">
            <v>9789867107480</v>
          </cell>
          <cell r="K15336">
            <v>2007</v>
          </cell>
          <cell r="L15336" t="str">
            <v>859.6</v>
          </cell>
        </row>
        <row r="15337">
          <cell r="J15337" t="str">
            <v>9789867107497</v>
          </cell>
          <cell r="K15337">
            <v>2007</v>
          </cell>
          <cell r="L15337" t="str">
            <v>859.6</v>
          </cell>
        </row>
        <row r="15338">
          <cell r="J15338" t="str">
            <v>9789867107596</v>
          </cell>
          <cell r="K15338">
            <v>2007</v>
          </cell>
          <cell r="L15338" t="str">
            <v>859.6</v>
          </cell>
        </row>
        <row r="15339">
          <cell r="J15339" t="str">
            <v>9789867107633</v>
          </cell>
          <cell r="K15339">
            <v>2007</v>
          </cell>
          <cell r="L15339" t="str">
            <v>859.6</v>
          </cell>
        </row>
        <row r="15340">
          <cell r="J15340" t="str">
            <v>9789867107671</v>
          </cell>
          <cell r="K15340">
            <v>2007</v>
          </cell>
          <cell r="L15340" t="str">
            <v>859.6</v>
          </cell>
        </row>
        <row r="15341">
          <cell r="J15341" t="str">
            <v>9789867107688</v>
          </cell>
          <cell r="K15341">
            <v>2007</v>
          </cell>
          <cell r="L15341" t="str">
            <v>859.6</v>
          </cell>
        </row>
        <row r="15342">
          <cell r="J15342" t="str">
            <v>9789578418448</v>
          </cell>
          <cell r="K15342">
            <v>2007</v>
          </cell>
          <cell r="L15342" t="str">
            <v>554.133</v>
          </cell>
        </row>
        <row r="15343">
          <cell r="J15343" t="str">
            <v>9789578418455</v>
          </cell>
          <cell r="K15343">
            <v>2007</v>
          </cell>
          <cell r="L15343" t="str">
            <v>554.28</v>
          </cell>
        </row>
        <row r="15344">
          <cell r="J15344" t="str">
            <v>9789578260535</v>
          </cell>
          <cell r="K15344">
            <v>2007</v>
          </cell>
          <cell r="L15344" t="str">
            <v>554.89</v>
          </cell>
        </row>
        <row r="15345">
          <cell r="J15345" t="str">
            <v>9789868260566</v>
          </cell>
          <cell r="K15345">
            <v>2007</v>
          </cell>
          <cell r="L15345" t="str">
            <v>563.53</v>
          </cell>
        </row>
        <row r="15346">
          <cell r="J15346" t="str">
            <v>9789578418431</v>
          </cell>
          <cell r="K15346">
            <v>2007</v>
          </cell>
          <cell r="L15346" t="str">
            <v>554.89</v>
          </cell>
        </row>
        <row r="15347">
          <cell r="J15347" t="str">
            <v>9868256070</v>
          </cell>
          <cell r="K15347">
            <v>2007</v>
          </cell>
          <cell r="L15347" t="str">
            <v>855</v>
          </cell>
        </row>
        <row r="15348">
          <cell r="J15348" t="str">
            <v>9789868306608</v>
          </cell>
          <cell r="K15348">
            <v>2007</v>
          </cell>
          <cell r="L15348" t="str">
            <v>544.72</v>
          </cell>
        </row>
        <row r="15349">
          <cell r="J15349" t="str">
            <v>9789866998430</v>
          </cell>
          <cell r="K15349">
            <v>2007</v>
          </cell>
          <cell r="L15349" t="str">
            <v>292.22</v>
          </cell>
        </row>
        <row r="15350">
          <cell r="J15350" t="str">
            <v>9789867599261</v>
          </cell>
          <cell r="K15350">
            <v>2007</v>
          </cell>
          <cell r="L15350" t="str">
            <v>851.486</v>
          </cell>
        </row>
        <row r="15351">
          <cell r="J15351" t="str">
            <v>9789867599223</v>
          </cell>
          <cell r="K15351">
            <v>2007</v>
          </cell>
          <cell r="L15351" t="str">
            <v>547.4</v>
          </cell>
        </row>
        <row r="15352">
          <cell r="J15352" t="str">
            <v>9789867599254</v>
          </cell>
          <cell r="K15352">
            <v>2007</v>
          </cell>
          <cell r="L15352" t="str">
            <v>547.2</v>
          </cell>
        </row>
        <row r="15353">
          <cell r="J15353" t="str">
            <v>9789867599230</v>
          </cell>
          <cell r="K15353">
            <v>2007</v>
          </cell>
          <cell r="L15353" t="str">
            <v>548.2</v>
          </cell>
        </row>
        <row r="15354">
          <cell r="J15354" t="str">
            <v>9789868332713</v>
          </cell>
          <cell r="K15354">
            <v>2007</v>
          </cell>
          <cell r="L15354" t="str">
            <v>425.2</v>
          </cell>
        </row>
        <row r="15355">
          <cell r="J15355" t="str">
            <v>9789868230569</v>
          </cell>
          <cell r="K15355">
            <v>2007</v>
          </cell>
          <cell r="L15355" t="str">
            <v>293.1</v>
          </cell>
        </row>
        <row r="15356">
          <cell r="J15356" t="str">
            <v>9789868230552</v>
          </cell>
          <cell r="K15356">
            <v>2007</v>
          </cell>
          <cell r="L15356" t="str">
            <v>528.21</v>
          </cell>
        </row>
        <row r="15357">
          <cell r="J15357" t="str">
            <v>9789866855290</v>
          </cell>
          <cell r="K15357">
            <v>2007</v>
          </cell>
          <cell r="L15357" t="str">
            <v>047</v>
          </cell>
        </row>
        <row r="15358">
          <cell r="J15358" t="str">
            <v>9789993731115</v>
          </cell>
          <cell r="K15358">
            <v>2007</v>
          </cell>
          <cell r="L15358" t="str">
            <v>020.7</v>
          </cell>
        </row>
        <row r="15359">
          <cell r="J15359" t="str">
            <v>9789868295513</v>
          </cell>
          <cell r="K15359">
            <v>2007</v>
          </cell>
          <cell r="L15359" t="str">
            <v>437.82</v>
          </cell>
        </row>
        <row r="15360">
          <cell r="J15360" t="str">
            <v>9789868295520</v>
          </cell>
          <cell r="K15360">
            <v>2007</v>
          </cell>
          <cell r="L15360" t="str">
            <v>433.71</v>
          </cell>
        </row>
        <row r="15361">
          <cell r="J15361" t="str">
            <v>9789572155431</v>
          </cell>
          <cell r="K15361">
            <v>2007</v>
          </cell>
          <cell r="L15361" t="str">
            <v>448.62</v>
          </cell>
        </row>
        <row r="15362">
          <cell r="J15362" t="str">
            <v>9789572157190</v>
          </cell>
          <cell r="K15362">
            <v>2007</v>
          </cell>
          <cell r="L15362" t="str">
            <v>471.52</v>
          </cell>
        </row>
        <row r="15363">
          <cell r="J15363" t="str">
            <v>9789572157466</v>
          </cell>
          <cell r="K15363">
            <v>2007</v>
          </cell>
          <cell r="L15363" t="str">
            <v>448.62</v>
          </cell>
        </row>
        <row r="15364">
          <cell r="J15364" t="str">
            <v>9789572143551</v>
          </cell>
          <cell r="K15364">
            <v>2007</v>
          </cell>
          <cell r="L15364" t="str">
            <v>448.62</v>
          </cell>
        </row>
        <row r="15365">
          <cell r="J15365" t="str">
            <v>9789572158159</v>
          </cell>
          <cell r="K15365">
            <v>2007</v>
          </cell>
          <cell r="L15365" t="str">
            <v>448.9</v>
          </cell>
        </row>
        <row r="15366">
          <cell r="J15366" t="str">
            <v>9572154885</v>
          </cell>
          <cell r="K15366">
            <v>2007</v>
          </cell>
          <cell r="L15366" t="str">
            <v>312.932</v>
          </cell>
        </row>
        <row r="15367">
          <cell r="J15367" t="str">
            <v>9572158724</v>
          </cell>
          <cell r="K15367">
            <v>2007</v>
          </cell>
          <cell r="L15367" t="str">
            <v>312.9121</v>
          </cell>
        </row>
        <row r="15368">
          <cell r="J15368" t="str">
            <v>9572158732</v>
          </cell>
          <cell r="K15368">
            <v>2007</v>
          </cell>
          <cell r="L15368" t="str">
            <v>312.98</v>
          </cell>
        </row>
        <row r="15369">
          <cell r="J15369" t="str">
            <v>9572155369</v>
          </cell>
          <cell r="K15369">
            <v>2007</v>
          </cell>
          <cell r="L15369" t="str">
            <v>312.9116</v>
          </cell>
        </row>
        <row r="15370">
          <cell r="J15370" t="str">
            <v>9572154974</v>
          </cell>
          <cell r="K15370">
            <v>2007</v>
          </cell>
          <cell r="L15370" t="str">
            <v>312.952</v>
          </cell>
        </row>
        <row r="15371">
          <cell r="J15371" t="str">
            <v>9789572160404</v>
          </cell>
          <cell r="K15371">
            <v>2007</v>
          </cell>
          <cell r="L15371" t="str">
            <v>331.7029</v>
          </cell>
        </row>
        <row r="15372">
          <cell r="J15372" t="str">
            <v>9789572157374</v>
          </cell>
          <cell r="K15372">
            <v>2007</v>
          </cell>
          <cell r="L15372" t="str">
            <v>440.029</v>
          </cell>
        </row>
        <row r="15373">
          <cell r="J15373" t="str">
            <v>957215589X</v>
          </cell>
          <cell r="K15373">
            <v>2007</v>
          </cell>
          <cell r="L15373" t="str">
            <v>440.029</v>
          </cell>
        </row>
        <row r="15374">
          <cell r="J15374" t="str">
            <v>9572154370</v>
          </cell>
          <cell r="K15374">
            <v>2007</v>
          </cell>
          <cell r="L15374" t="str">
            <v>440.029</v>
          </cell>
        </row>
        <row r="15375">
          <cell r="J15375" t="str">
            <v>9789572157800</v>
          </cell>
          <cell r="K15375">
            <v>2007</v>
          </cell>
          <cell r="L15375" t="str">
            <v>448.919</v>
          </cell>
        </row>
        <row r="15376">
          <cell r="J15376" t="str">
            <v>9789572157244</v>
          </cell>
          <cell r="K15376">
            <v>2007</v>
          </cell>
          <cell r="L15376" t="str">
            <v>494.54</v>
          </cell>
        </row>
        <row r="15377">
          <cell r="J15377" t="str">
            <v>957215544X</v>
          </cell>
          <cell r="K15377">
            <v>2007</v>
          </cell>
          <cell r="L15377" t="str">
            <v>448.62029</v>
          </cell>
        </row>
        <row r="15378">
          <cell r="J15378" t="str">
            <v>9572156985</v>
          </cell>
          <cell r="K15378">
            <v>2007</v>
          </cell>
          <cell r="L15378" t="str">
            <v>448.68</v>
          </cell>
        </row>
        <row r="15379">
          <cell r="J15379" t="str">
            <v>9572159178</v>
          </cell>
          <cell r="K15379">
            <v>2007</v>
          </cell>
          <cell r="L15379" t="str">
            <v>312.9842</v>
          </cell>
        </row>
        <row r="15380">
          <cell r="J15380" t="str">
            <v>9572157051</v>
          </cell>
          <cell r="K15380">
            <v>2007</v>
          </cell>
          <cell r="L15380" t="str">
            <v>467.4029</v>
          </cell>
        </row>
        <row r="15381">
          <cell r="J15381" t="str">
            <v>9572157868</v>
          </cell>
          <cell r="K15381">
            <v>2007</v>
          </cell>
          <cell r="L15381" t="str">
            <v>337.421</v>
          </cell>
        </row>
        <row r="15382">
          <cell r="J15382" t="str">
            <v>9572159909</v>
          </cell>
          <cell r="K15382">
            <v>2007</v>
          </cell>
          <cell r="L15382" t="str">
            <v>448.82</v>
          </cell>
        </row>
        <row r="15383">
          <cell r="J15383" t="str">
            <v>9572157876</v>
          </cell>
          <cell r="K15383">
            <v>2007</v>
          </cell>
          <cell r="L15383" t="str">
            <v>448.11</v>
          </cell>
        </row>
        <row r="15384">
          <cell r="J15384" t="str">
            <v>9572159623</v>
          </cell>
          <cell r="K15384">
            <v>2007</v>
          </cell>
          <cell r="L15384" t="str">
            <v>471.516</v>
          </cell>
        </row>
        <row r="15385">
          <cell r="J15385" t="str">
            <v>9789572159286</v>
          </cell>
          <cell r="K15385">
            <v>2007</v>
          </cell>
          <cell r="L15385" t="str">
            <v>177.3</v>
          </cell>
        </row>
        <row r="15386">
          <cell r="J15386" t="str">
            <v>9572159992</v>
          </cell>
          <cell r="K15386">
            <v>2007</v>
          </cell>
          <cell r="L15386" t="str">
            <v>338.1</v>
          </cell>
        </row>
        <row r="15387">
          <cell r="J15387" t="str">
            <v>9572158430</v>
          </cell>
          <cell r="K15387">
            <v>2007</v>
          </cell>
          <cell r="L15387" t="str">
            <v>448.68</v>
          </cell>
        </row>
        <row r="15388">
          <cell r="J15388" t="str">
            <v>9572159151</v>
          </cell>
          <cell r="K15388">
            <v>2007</v>
          </cell>
          <cell r="L15388" t="str">
            <v>448.88</v>
          </cell>
        </row>
        <row r="15389">
          <cell r="J15389" t="str">
            <v>9789572159149</v>
          </cell>
          <cell r="K15389">
            <v>2007</v>
          </cell>
          <cell r="L15389" t="str">
            <v>448.88</v>
          </cell>
        </row>
        <row r="15390">
          <cell r="J15390" t="str">
            <v>9572160087</v>
          </cell>
          <cell r="K15390">
            <v>2007</v>
          </cell>
          <cell r="L15390" t="str">
            <v>338.1</v>
          </cell>
        </row>
        <row r="15391">
          <cell r="J15391" t="str">
            <v>957215995X</v>
          </cell>
          <cell r="K15391">
            <v>2007</v>
          </cell>
          <cell r="L15391" t="str">
            <v>312.974</v>
          </cell>
        </row>
        <row r="15392">
          <cell r="J15392" t="str">
            <v>9789572160312</v>
          </cell>
          <cell r="K15392">
            <v>2007</v>
          </cell>
          <cell r="L15392" t="str">
            <v>512.4</v>
          </cell>
        </row>
        <row r="15393">
          <cell r="J15393" t="str">
            <v>9572159968</v>
          </cell>
          <cell r="K15393">
            <v>2007</v>
          </cell>
          <cell r="L15393" t="str">
            <v>441.527</v>
          </cell>
        </row>
        <row r="15394">
          <cell r="J15394" t="str">
            <v>9572157159</v>
          </cell>
          <cell r="K15394">
            <v>2007</v>
          </cell>
          <cell r="L15394" t="str">
            <v>563.5</v>
          </cell>
        </row>
        <row r="15395">
          <cell r="J15395" t="str">
            <v>9572157485</v>
          </cell>
          <cell r="K15395">
            <v>2007</v>
          </cell>
          <cell r="L15395" t="str">
            <v>550</v>
          </cell>
        </row>
        <row r="15396">
          <cell r="J15396" t="str">
            <v>9789572150979</v>
          </cell>
          <cell r="K15396">
            <v>2007</v>
          </cell>
          <cell r="L15396" t="str">
            <v>992.3</v>
          </cell>
        </row>
        <row r="15397">
          <cell r="J15397" t="str">
            <v>9789572159767</v>
          </cell>
          <cell r="K15397">
            <v>2007</v>
          </cell>
          <cell r="L15397" t="str">
            <v>494.7</v>
          </cell>
        </row>
        <row r="15398">
          <cell r="J15398" t="str">
            <v>9572159666</v>
          </cell>
          <cell r="K15398">
            <v>2007</v>
          </cell>
          <cell r="L15398" t="str">
            <v>312.949</v>
          </cell>
        </row>
        <row r="15399">
          <cell r="J15399" t="str">
            <v>9572157108</v>
          </cell>
          <cell r="K15399">
            <v>2007</v>
          </cell>
          <cell r="L15399" t="str">
            <v>512.4</v>
          </cell>
        </row>
        <row r="15400">
          <cell r="J15400" t="str">
            <v>9572157329</v>
          </cell>
          <cell r="K15400">
            <v>2007</v>
          </cell>
          <cell r="L15400" t="str">
            <v>550</v>
          </cell>
        </row>
        <row r="15401">
          <cell r="J15401" t="str">
            <v>9572159976</v>
          </cell>
          <cell r="K15401">
            <v>2007</v>
          </cell>
          <cell r="L15401" t="str">
            <v>496.3</v>
          </cell>
        </row>
        <row r="15402">
          <cell r="J15402" t="str">
            <v>9789572157367</v>
          </cell>
          <cell r="K15402">
            <v>2007</v>
          </cell>
          <cell r="L15402" t="str">
            <v>440.029</v>
          </cell>
        </row>
        <row r="15403">
          <cell r="J15403" t="str">
            <v>9789572159316</v>
          </cell>
          <cell r="K15403">
            <v>2007</v>
          </cell>
          <cell r="L15403" t="str">
            <v>440.029</v>
          </cell>
        </row>
        <row r="15404">
          <cell r="J15404" t="str">
            <v>9572160060</v>
          </cell>
          <cell r="K15404">
            <v>2007</v>
          </cell>
          <cell r="L15404" t="str">
            <v>440.029</v>
          </cell>
        </row>
        <row r="15405">
          <cell r="J15405" t="str">
            <v>9789572160138</v>
          </cell>
          <cell r="K15405">
            <v>2007</v>
          </cell>
          <cell r="L15405" t="str">
            <v>440.029</v>
          </cell>
        </row>
        <row r="15406">
          <cell r="J15406" t="str">
            <v>9789572160305</v>
          </cell>
          <cell r="K15406">
            <v>2007</v>
          </cell>
          <cell r="L15406" t="str">
            <v>440.029</v>
          </cell>
        </row>
        <row r="15407">
          <cell r="J15407" t="str">
            <v>9789572158555</v>
          </cell>
          <cell r="K15407">
            <v>2007</v>
          </cell>
          <cell r="L15407" t="str">
            <v>582.18</v>
          </cell>
        </row>
        <row r="15408">
          <cell r="J15408" t="str">
            <v>9789572159859</v>
          </cell>
          <cell r="K15408">
            <v>2007</v>
          </cell>
          <cell r="L15408" t="str">
            <v>192.1</v>
          </cell>
        </row>
        <row r="15409">
          <cell r="J15409" t="str">
            <v>9789572160619</v>
          </cell>
          <cell r="K15409">
            <v>2007</v>
          </cell>
          <cell r="L15409" t="str">
            <v>440.6</v>
          </cell>
        </row>
        <row r="15410">
          <cell r="J15410" t="str">
            <v>9789572158876</v>
          </cell>
          <cell r="K15410">
            <v>2007</v>
          </cell>
          <cell r="L15410" t="str">
            <v>805.175</v>
          </cell>
        </row>
        <row r="15411">
          <cell r="J15411" t="str">
            <v>9789572160763</v>
          </cell>
          <cell r="K15411">
            <v>2007</v>
          </cell>
          <cell r="L15411" t="str">
            <v>803.16</v>
          </cell>
        </row>
        <row r="15412">
          <cell r="J15412" t="str">
            <v>9572157817</v>
          </cell>
          <cell r="K15412">
            <v>2007</v>
          </cell>
          <cell r="L15412" t="str">
            <v>803.18</v>
          </cell>
        </row>
        <row r="15413">
          <cell r="J15413" t="str">
            <v>9789572160822</v>
          </cell>
          <cell r="K15413">
            <v>2007</v>
          </cell>
          <cell r="L15413" t="str">
            <v>803.18</v>
          </cell>
        </row>
        <row r="15414">
          <cell r="J15414" t="str">
            <v>9789572158647</v>
          </cell>
          <cell r="K15414">
            <v>2007</v>
          </cell>
          <cell r="L15414" t="str">
            <v>803.188</v>
          </cell>
        </row>
        <row r="15415">
          <cell r="J15415" t="str">
            <v>9789572160725</v>
          </cell>
          <cell r="K15415">
            <v>2007</v>
          </cell>
          <cell r="L15415" t="str">
            <v>803.16</v>
          </cell>
        </row>
        <row r="15416">
          <cell r="J15416" t="str">
            <v>9789572157534</v>
          </cell>
          <cell r="K15416">
            <v>2007</v>
          </cell>
          <cell r="L15416" t="str">
            <v>448.62</v>
          </cell>
        </row>
        <row r="15417">
          <cell r="J15417" t="str">
            <v>9789572154304</v>
          </cell>
          <cell r="K15417">
            <v>2007</v>
          </cell>
          <cell r="L15417" t="str">
            <v>440.121</v>
          </cell>
        </row>
        <row r="15418">
          <cell r="J15418" t="str">
            <v>9789572159910</v>
          </cell>
          <cell r="K15418">
            <v>2007</v>
          </cell>
          <cell r="L15418" t="str">
            <v>448.2034</v>
          </cell>
        </row>
        <row r="15419">
          <cell r="J15419" t="str">
            <v>9789572160473</v>
          </cell>
          <cell r="K15419">
            <v>2007</v>
          </cell>
          <cell r="L15419" t="str">
            <v>448.639</v>
          </cell>
        </row>
        <row r="15420">
          <cell r="J15420" t="str">
            <v>9789575813734</v>
          </cell>
          <cell r="K15420">
            <v>2007</v>
          </cell>
          <cell r="L15420" t="str">
            <v>555.4</v>
          </cell>
        </row>
        <row r="15421">
          <cell r="J15421" t="str">
            <v>9789578188112</v>
          </cell>
          <cell r="K15421">
            <v>2007</v>
          </cell>
          <cell r="L15421" t="str">
            <v>992</v>
          </cell>
        </row>
        <row r="15422">
          <cell r="J15422" t="str">
            <v>9789578188501</v>
          </cell>
          <cell r="K15422">
            <v>2007</v>
          </cell>
          <cell r="L15422" t="str">
            <v>992.3</v>
          </cell>
        </row>
        <row r="15423">
          <cell r="J15423" t="str">
            <v>9789578188211</v>
          </cell>
          <cell r="K15423">
            <v>2007</v>
          </cell>
          <cell r="L15423" t="str">
            <v>483.8</v>
          </cell>
        </row>
        <row r="15424">
          <cell r="J15424" t="str">
            <v>9789868280427</v>
          </cell>
          <cell r="K15424">
            <v>2007</v>
          </cell>
          <cell r="L15424" t="str">
            <v>422.5</v>
          </cell>
        </row>
        <row r="15425">
          <cell r="J15425" t="str">
            <v>9789868280465</v>
          </cell>
          <cell r="K15425">
            <v>2007</v>
          </cell>
          <cell r="L15425" t="str">
            <v>437</v>
          </cell>
        </row>
        <row r="15426">
          <cell r="J15426" t="str">
            <v>9789868280403</v>
          </cell>
          <cell r="K15426">
            <v>2007</v>
          </cell>
          <cell r="L15426" t="str">
            <v>418</v>
          </cell>
        </row>
        <row r="15427">
          <cell r="J15427" t="str">
            <v>9789868223196</v>
          </cell>
          <cell r="K15427">
            <v>2007</v>
          </cell>
          <cell r="L15427" t="str">
            <v>415.7</v>
          </cell>
        </row>
        <row r="15428">
          <cell r="J15428" t="str">
            <v>9789866771026</v>
          </cell>
          <cell r="K15428">
            <v>2007</v>
          </cell>
          <cell r="L15428" t="str">
            <v>418</v>
          </cell>
        </row>
        <row r="15429">
          <cell r="J15429" t="str">
            <v>9789868223189</v>
          </cell>
          <cell r="K15429">
            <v>2007</v>
          </cell>
          <cell r="L15429" t="str">
            <v>418</v>
          </cell>
        </row>
        <row r="15430">
          <cell r="J15430" t="str">
            <v>9789868280434</v>
          </cell>
          <cell r="K15430">
            <v>2007</v>
          </cell>
          <cell r="L15430" t="str">
            <v>411</v>
          </cell>
        </row>
        <row r="15431">
          <cell r="J15431" t="str">
            <v>9789866771040</v>
          </cell>
          <cell r="K15431">
            <v>2007</v>
          </cell>
          <cell r="L15431" t="str">
            <v>425.2</v>
          </cell>
        </row>
        <row r="15432">
          <cell r="J15432" t="str">
            <v>9868223164</v>
          </cell>
          <cell r="K15432">
            <v>2007</v>
          </cell>
          <cell r="L15432" t="str">
            <v>411</v>
          </cell>
        </row>
        <row r="15433">
          <cell r="J15433" t="str">
            <v>9789868280472</v>
          </cell>
          <cell r="K15433">
            <v>2007</v>
          </cell>
          <cell r="L15433" t="str">
            <v>411</v>
          </cell>
        </row>
        <row r="15434">
          <cell r="J15434" t="str">
            <v>9789868327283</v>
          </cell>
          <cell r="K15434">
            <v>2007</v>
          </cell>
          <cell r="L15434" t="str">
            <v>417</v>
          </cell>
        </row>
        <row r="15435">
          <cell r="J15435" t="str">
            <v>9789868280458</v>
          </cell>
          <cell r="K15435">
            <v>2007</v>
          </cell>
          <cell r="L15435" t="str">
            <v>423</v>
          </cell>
        </row>
        <row r="15436">
          <cell r="J15436" t="str">
            <v>9789868250819</v>
          </cell>
          <cell r="K15436">
            <v>2007</v>
          </cell>
          <cell r="L15436" t="str">
            <v>425</v>
          </cell>
        </row>
        <row r="15437">
          <cell r="J15437" t="str">
            <v>9789868250888</v>
          </cell>
          <cell r="K15437">
            <v>2007</v>
          </cell>
          <cell r="L15437" t="str">
            <v>424</v>
          </cell>
        </row>
        <row r="15438">
          <cell r="J15438" t="str">
            <v>9789866771101</v>
          </cell>
          <cell r="K15438">
            <v>2007</v>
          </cell>
          <cell r="L15438" t="str">
            <v>425</v>
          </cell>
        </row>
        <row r="15439">
          <cell r="J15439" t="str">
            <v>9789868327207</v>
          </cell>
          <cell r="K15439">
            <v>2007</v>
          </cell>
          <cell r="L15439" t="str">
            <v>425</v>
          </cell>
        </row>
        <row r="15440">
          <cell r="J15440" t="str">
            <v>9789866771002</v>
          </cell>
          <cell r="K15440">
            <v>2007</v>
          </cell>
          <cell r="L15440" t="str">
            <v>425</v>
          </cell>
        </row>
        <row r="15441">
          <cell r="J15441" t="str">
            <v>9789868280441</v>
          </cell>
          <cell r="K15441">
            <v>2007</v>
          </cell>
          <cell r="L15441" t="str">
            <v>425</v>
          </cell>
        </row>
        <row r="15442">
          <cell r="J15442" t="str">
            <v>9789868250871</v>
          </cell>
          <cell r="K15442">
            <v>2007</v>
          </cell>
          <cell r="L15442" t="str">
            <v>425</v>
          </cell>
        </row>
        <row r="15443">
          <cell r="J15443" t="str">
            <v>9789866771095</v>
          </cell>
          <cell r="K15443">
            <v>2007</v>
          </cell>
          <cell r="L15443" t="str">
            <v>425</v>
          </cell>
        </row>
        <row r="15444">
          <cell r="J15444" t="str">
            <v>9789866771088</v>
          </cell>
          <cell r="K15444">
            <v>2007</v>
          </cell>
          <cell r="L15444" t="str">
            <v>425</v>
          </cell>
        </row>
        <row r="15445">
          <cell r="J15445" t="str">
            <v>9789866771071</v>
          </cell>
          <cell r="K15445">
            <v>2007</v>
          </cell>
          <cell r="L15445" t="str">
            <v>425</v>
          </cell>
        </row>
        <row r="15446">
          <cell r="J15446" t="str">
            <v>9789866771057</v>
          </cell>
          <cell r="K15446">
            <v>2007</v>
          </cell>
          <cell r="L15446" t="str">
            <v>425</v>
          </cell>
        </row>
        <row r="15447">
          <cell r="J15447" t="str">
            <v>9789866771019_1</v>
          </cell>
          <cell r="K15447">
            <v>2007</v>
          </cell>
          <cell r="L15447" t="str">
            <v>425.2</v>
          </cell>
        </row>
        <row r="15448">
          <cell r="J15448" t="str">
            <v>9789868280489</v>
          </cell>
          <cell r="K15448">
            <v>2007</v>
          </cell>
          <cell r="L15448" t="str">
            <v>425</v>
          </cell>
        </row>
        <row r="15449">
          <cell r="J15449" t="str">
            <v>9789866771019_2</v>
          </cell>
          <cell r="K15449">
            <v>2007</v>
          </cell>
          <cell r="L15449" t="str">
            <v>416</v>
          </cell>
        </row>
        <row r="15450">
          <cell r="J15450" t="str">
            <v>9789868280496</v>
          </cell>
          <cell r="K15450">
            <v>2007</v>
          </cell>
          <cell r="L15450" t="str">
            <v>425</v>
          </cell>
        </row>
        <row r="15451">
          <cell r="J15451" t="str">
            <v>9789867024541</v>
          </cell>
          <cell r="K15451">
            <v>2007</v>
          </cell>
          <cell r="L15451" t="str">
            <v>423</v>
          </cell>
        </row>
        <row r="15452">
          <cell r="J15452" t="str">
            <v>9789867024640</v>
          </cell>
          <cell r="K15452">
            <v>2007</v>
          </cell>
          <cell r="L15452" t="str">
            <v>426</v>
          </cell>
        </row>
        <row r="15453">
          <cell r="J15453" t="str">
            <v>9789867024268</v>
          </cell>
          <cell r="K15453">
            <v>2007</v>
          </cell>
          <cell r="L15453" t="str">
            <v>418.913</v>
          </cell>
        </row>
        <row r="15454">
          <cell r="J15454" t="str">
            <v>9789867024428</v>
          </cell>
          <cell r="K15454">
            <v>2007</v>
          </cell>
          <cell r="L15454" t="str">
            <v>411.3</v>
          </cell>
        </row>
        <row r="15455">
          <cell r="J15455" t="str">
            <v>9789867024374</v>
          </cell>
          <cell r="K15455">
            <v>2007</v>
          </cell>
          <cell r="L15455" t="str">
            <v>427.1</v>
          </cell>
        </row>
        <row r="15456">
          <cell r="J15456" t="str">
            <v>9789867024718</v>
          </cell>
          <cell r="K15456">
            <v>2007</v>
          </cell>
          <cell r="L15456" t="str">
            <v>544.8</v>
          </cell>
        </row>
        <row r="15457">
          <cell r="J15457" t="str">
            <v>9789867024589</v>
          </cell>
          <cell r="K15457">
            <v>2007</v>
          </cell>
          <cell r="L15457" t="str">
            <v>417.7</v>
          </cell>
        </row>
        <row r="15458">
          <cell r="J15458" t="str">
            <v>9789867024442</v>
          </cell>
          <cell r="K15458">
            <v>2007</v>
          </cell>
          <cell r="L15458" t="str">
            <v>417</v>
          </cell>
        </row>
        <row r="15459">
          <cell r="J15459" t="str">
            <v>9789867024398</v>
          </cell>
          <cell r="K15459">
            <v>2007</v>
          </cell>
          <cell r="L15459" t="str">
            <v>417</v>
          </cell>
        </row>
        <row r="15460">
          <cell r="J15460" t="str">
            <v>9789867024329</v>
          </cell>
          <cell r="K15460">
            <v>2007</v>
          </cell>
          <cell r="L15460" t="str">
            <v>417.7</v>
          </cell>
        </row>
        <row r="15461">
          <cell r="J15461" t="str">
            <v>9789867024176</v>
          </cell>
          <cell r="K15461">
            <v>2007</v>
          </cell>
          <cell r="L15461" t="str">
            <v>417</v>
          </cell>
        </row>
        <row r="15462">
          <cell r="J15462" t="str">
            <v>9789867024244_1</v>
          </cell>
          <cell r="K15462">
            <v>2007</v>
          </cell>
          <cell r="L15462" t="str">
            <v>411</v>
          </cell>
        </row>
        <row r="15463">
          <cell r="J15463" t="str">
            <v>9789867024244_2</v>
          </cell>
          <cell r="K15463">
            <v>2007</v>
          </cell>
          <cell r="L15463" t="str">
            <v>411</v>
          </cell>
        </row>
        <row r="15464">
          <cell r="J15464" t="str">
            <v>9789575746278</v>
          </cell>
          <cell r="K15464">
            <v>2007</v>
          </cell>
          <cell r="L15464" t="str">
            <v>527</v>
          </cell>
        </row>
        <row r="15465">
          <cell r="J15465" t="str">
            <v>9789575746568</v>
          </cell>
          <cell r="K15465">
            <v>2007</v>
          </cell>
          <cell r="L15465" t="str">
            <v>548.86</v>
          </cell>
        </row>
        <row r="15466">
          <cell r="J15466" t="str">
            <v>9789575746704</v>
          </cell>
          <cell r="K15466">
            <v>2007</v>
          </cell>
          <cell r="L15466" t="str">
            <v>073</v>
          </cell>
        </row>
        <row r="15467">
          <cell r="J15467" t="str">
            <v>9789575746735</v>
          </cell>
          <cell r="K15467">
            <v>2007</v>
          </cell>
          <cell r="L15467" t="str">
            <v>523.313</v>
          </cell>
        </row>
        <row r="15468">
          <cell r="J15468" t="str">
            <v>9789575746889</v>
          </cell>
          <cell r="K15468">
            <v>2007</v>
          </cell>
          <cell r="L15468" t="str">
            <v>859.6</v>
          </cell>
        </row>
        <row r="15469">
          <cell r="J15469" t="str">
            <v>9789575746759</v>
          </cell>
          <cell r="K15469">
            <v>2007</v>
          </cell>
          <cell r="L15469" t="str">
            <v>982.58</v>
          </cell>
        </row>
        <row r="15470">
          <cell r="J15470" t="str">
            <v>9789575746834</v>
          </cell>
          <cell r="K15470">
            <v>2007</v>
          </cell>
          <cell r="L15470" t="str">
            <v>012.4</v>
          </cell>
        </row>
        <row r="15471">
          <cell r="J15471" t="str">
            <v>9789867651976</v>
          </cell>
          <cell r="K15471">
            <v>2007</v>
          </cell>
          <cell r="L15471" t="str">
            <v>177.3</v>
          </cell>
        </row>
        <row r="15472">
          <cell r="J15472" t="str">
            <v>9789866846038</v>
          </cell>
          <cell r="K15472">
            <v>2007</v>
          </cell>
          <cell r="L15472" t="str">
            <v>494.35</v>
          </cell>
        </row>
        <row r="15473">
          <cell r="J15473" t="str">
            <v>9789866846014</v>
          </cell>
          <cell r="K15473">
            <v>2007</v>
          </cell>
          <cell r="L15473" t="str">
            <v>191</v>
          </cell>
        </row>
        <row r="15474">
          <cell r="J15474" t="str">
            <v>9789866846083</v>
          </cell>
          <cell r="K15474">
            <v>2007</v>
          </cell>
          <cell r="L15474" t="str">
            <v>177.3</v>
          </cell>
        </row>
        <row r="15475">
          <cell r="J15475" t="str">
            <v>9789866846137</v>
          </cell>
          <cell r="K15475">
            <v>2007</v>
          </cell>
          <cell r="L15475" t="str">
            <v>177.3</v>
          </cell>
        </row>
        <row r="15476">
          <cell r="J15476" t="str">
            <v>9789866846144</v>
          </cell>
          <cell r="K15476">
            <v>2007</v>
          </cell>
          <cell r="L15476" t="str">
            <v>177.2</v>
          </cell>
        </row>
        <row r="15477">
          <cell r="J15477" t="str">
            <v>9789866846182</v>
          </cell>
          <cell r="K15477">
            <v>2007</v>
          </cell>
          <cell r="L15477" t="str">
            <v>177.2</v>
          </cell>
        </row>
        <row r="15478">
          <cell r="J15478" t="str">
            <v>9789866846236</v>
          </cell>
          <cell r="K15478">
            <v>2007</v>
          </cell>
          <cell r="L15478" t="str">
            <v>192.1</v>
          </cell>
        </row>
        <row r="15479">
          <cell r="J15479" t="str">
            <v>9789867651938</v>
          </cell>
          <cell r="K15479">
            <v>2007</v>
          </cell>
          <cell r="L15479" t="str">
            <v>294.1</v>
          </cell>
        </row>
        <row r="15480">
          <cell r="J15480" t="str">
            <v>9867651243</v>
          </cell>
          <cell r="K15480">
            <v>2007</v>
          </cell>
          <cell r="L15480" t="str">
            <v>176.338</v>
          </cell>
        </row>
        <row r="15481">
          <cell r="J15481" t="str">
            <v>9789866846052</v>
          </cell>
          <cell r="K15481">
            <v>2007</v>
          </cell>
          <cell r="L15481" t="str">
            <v>177.3</v>
          </cell>
        </row>
        <row r="15482">
          <cell r="J15482" t="str">
            <v>9789867651969</v>
          </cell>
          <cell r="K15482">
            <v>2007</v>
          </cell>
          <cell r="L15482" t="str">
            <v>177</v>
          </cell>
        </row>
        <row r="15483">
          <cell r="J15483" t="str">
            <v>9789867651952</v>
          </cell>
          <cell r="K15483">
            <v>2007</v>
          </cell>
          <cell r="L15483" t="str">
            <v>177.1</v>
          </cell>
        </row>
        <row r="15484">
          <cell r="J15484" t="str">
            <v>9789686846120</v>
          </cell>
          <cell r="K15484">
            <v>2007</v>
          </cell>
          <cell r="L15484" t="str">
            <v>177.2</v>
          </cell>
        </row>
        <row r="15485">
          <cell r="J15485" t="str">
            <v>9789866846168</v>
          </cell>
          <cell r="K15485">
            <v>2007</v>
          </cell>
          <cell r="L15485" t="str">
            <v>494.35</v>
          </cell>
        </row>
        <row r="15486">
          <cell r="J15486" t="str">
            <v>9789866846229</v>
          </cell>
          <cell r="K15486">
            <v>2007</v>
          </cell>
          <cell r="L15486" t="str">
            <v>494.35</v>
          </cell>
        </row>
        <row r="15487">
          <cell r="J15487" t="str">
            <v>9789866846113</v>
          </cell>
          <cell r="K15487">
            <v>2007</v>
          </cell>
          <cell r="L15487" t="str">
            <v>176.338</v>
          </cell>
        </row>
        <row r="15488">
          <cell r="J15488" t="str">
            <v>9789867651983</v>
          </cell>
          <cell r="K15488">
            <v>2007</v>
          </cell>
          <cell r="L15488" t="str">
            <v>427.11</v>
          </cell>
        </row>
        <row r="15489">
          <cell r="J15489" t="str">
            <v>9789866846021</v>
          </cell>
          <cell r="K15489">
            <v>2007</v>
          </cell>
          <cell r="L15489" t="str">
            <v>544.37</v>
          </cell>
        </row>
        <row r="15490">
          <cell r="J15490" t="str">
            <v>9789866846076</v>
          </cell>
          <cell r="K15490">
            <v>2007</v>
          </cell>
          <cell r="L15490" t="str">
            <v>466.4</v>
          </cell>
        </row>
        <row r="15491">
          <cell r="J15491" t="str">
            <v>9789866846106</v>
          </cell>
          <cell r="K15491">
            <v>2007</v>
          </cell>
          <cell r="L15491" t="str">
            <v>466.7</v>
          </cell>
        </row>
        <row r="15492">
          <cell r="J15492" t="str">
            <v>9789866846199</v>
          </cell>
          <cell r="K15492">
            <v>2007</v>
          </cell>
          <cell r="L15492" t="str">
            <v>411.1</v>
          </cell>
        </row>
        <row r="15493">
          <cell r="J15493" t="str">
            <v>9789866846069</v>
          </cell>
          <cell r="K15493">
            <v>2007</v>
          </cell>
          <cell r="L15493" t="str">
            <v>437.68</v>
          </cell>
        </row>
        <row r="15494">
          <cell r="J15494" t="str">
            <v>9789578219618</v>
          </cell>
          <cell r="K15494">
            <v>2007</v>
          </cell>
          <cell r="L15494" t="str">
            <v>673.24</v>
          </cell>
        </row>
        <row r="15495">
          <cell r="J15495" t="str">
            <v>9789578219601</v>
          </cell>
          <cell r="K15495">
            <v>2007</v>
          </cell>
          <cell r="L15495" t="str">
            <v>992.07</v>
          </cell>
        </row>
        <row r="15496">
          <cell r="J15496" t="str">
            <v>9789578219632</v>
          </cell>
          <cell r="K15496">
            <v>2007</v>
          </cell>
          <cell r="L15496" t="str">
            <v>610.9</v>
          </cell>
        </row>
        <row r="15497">
          <cell r="J15497" t="str">
            <v>9789578219649</v>
          </cell>
          <cell r="K15497">
            <v>2007</v>
          </cell>
          <cell r="L15497" t="str">
            <v>610.9</v>
          </cell>
        </row>
        <row r="15498">
          <cell r="J15498" t="str">
            <v>9789578219656</v>
          </cell>
          <cell r="K15498">
            <v>2007</v>
          </cell>
          <cell r="L15498" t="str">
            <v>610.9</v>
          </cell>
        </row>
        <row r="15499">
          <cell r="J15499" t="str">
            <v>9789578219663</v>
          </cell>
          <cell r="K15499">
            <v>2007</v>
          </cell>
          <cell r="L15499" t="str">
            <v>610.9</v>
          </cell>
        </row>
        <row r="15500">
          <cell r="J15500" t="str">
            <v>9789578219694</v>
          </cell>
          <cell r="K15500">
            <v>2007</v>
          </cell>
          <cell r="L15500" t="str">
            <v>711</v>
          </cell>
        </row>
        <row r="15501">
          <cell r="J15501" t="str">
            <v>9789866899652</v>
          </cell>
          <cell r="K15501">
            <v>2007</v>
          </cell>
          <cell r="L15501" t="str">
            <v>857.9</v>
          </cell>
        </row>
        <row r="15502">
          <cell r="J15502" t="str">
            <v>9789866899843</v>
          </cell>
          <cell r="K15502">
            <v>2007</v>
          </cell>
          <cell r="L15502" t="str">
            <v>855</v>
          </cell>
        </row>
        <row r="15503">
          <cell r="J15503" t="str">
            <v>9789866899966</v>
          </cell>
          <cell r="K15503">
            <v>2007</v>
          </cell>
          <cell r="L15503" t="str">
            <v>857.7</v>
          </cell>
        </row>
        <row r="15504">
          <cell r="J15504" t="str">
            <v>9789866899973</v>
          </cell>
          <cell r="K15504">
            <v>2007</v>
          </cell>
          <cell r="L15504" t="str">
            <v>857.7</v>
          </cell>
        </row>
        <row r="15505">
          <cell r="J15505" t="str">
            <v>9789866675003</v>
          </cell>
          <cell r="K15505">
            <v>2007</v>
          </cell>
          <cell r="L15505" t="str">
            <v>857.7</v>
          </cell>
        </row>
        <row r="15506">
          <cell r="J15506" t="str">
            <v>9789866899362</v>
          </cell>
          <cell r="K15506">
            <v>2007</v>
          </cell>
          <cell r="L15506" t="str">
            <v>859.6</v>
          </cell>
        </row>
        <row r="15507">
          <cell r="J15507" t="str">
            <v>9789571720579</v>
          </cell>
          <cell r="K15507">
            <v>2007</v>
          </cell>
          <cell r="L15507" t="str">
            <v>121.17</v>
          </cell>
        </row>
        <row r="15508">
          <cell r="J15508" t="str">
            <v>9789868341005</v>
          </cell>
          <cell r="K15508">
            <v>2007</v>
          </cell>
          <cell r="L15508" t="str">
            <v>544.7</v>
          </cell>
        </row>
        <row r="15509">
          <cell r="J15509" t="str">
            <v>9789868341012</v>
          </cell>
          <cell r="K15509">
            <v>2007</v>
          </cell>
          <cell r="L15509" t="str">
            <v>544.7</v>
          </cell>
        </row>
        <row r="15510">
          <cell r="J15510" t="str">
            <v>9789868341029</v>
          </cell>
          <cell r="K15510">
            <v>2007</v>
          </cell>
          <cell r="L15510" t="str">
            <v>544.37</v>
          </cell>
        </row>
        <row r="15511">
          <cell r="J15511" t="str">
            <v>9789868341050</v>
          </cell>
          <cell r="K15511">
            <v>2007</v>
          </cell>
          <cell r="L15511" t="str">
            <v>173.3</v>
          </cell>
        </row>
        <row r="15512">
          <cell r="J15512" t="str">
            <v>9789868341074</v>
          </cell>
          <cell r="K15512">
            <v>2007</v>
          </cell>
          <cell r="L15512" t="str">
            <v>192.32</v>
          </cell>
        </row>
        <row r="15513">
          <cell r="J15513" t="str">
            <v>9789572006634</v>
          </cell>
          <cell r="K15513">
            <v>2007</v>
          </cell>
          <cell r="L15513" t="str">
            <v>580.924</v>
          </cell>
        </row>
        <row r="15514">
          <cell r="J15514" t="str">
            <v>9789572006641_1</v>
          </cell>
          <cell r="K15514">
            <v>2007</v>
          </cell>
          <cell r="L15514" t="str">
            <v>850.323</v>
          </cell>
        </row>
        <row r="15515">
          <cell r="J15515" t="str">
            <v>9789572006641_2</v>
          </cell>
          <cell r="K15515">
            <v>2007</v>
          </cell>
          <cell r="L15515" t="str">
            <v>850.323</v>
          </cell>
        </row>
        <row r="15516">
          <cell r="J15516" t="str">
            <v>9789572006641_3</v>
          </cell>
          <cell r="K15516">
            <v>2007</v>
          </cell>
          <cell r="L15516" t="str">
            <v>850.323</v>
          </cell>
        </row>
        <row r="15517">
          <cell r="J15517" t="str">
            <v>9789572006641_4</v>
          </cell>
          <cell r="K15517">
            <v>2007</v>
          </cell>
          <cell r="L15517" t="str">
            <v>850.323</v>
          </cell>
        </row>
        <row r="15518">
          <cell r="J15518" t="str">
            <v>9789572006641_5</v>
          </cell>
          <cell r="K15518">
            <v>2007</v>
          </cell>
          <cell r="L15518" t="str">
            <v>850.323</v>
          </cell>
        </row>
        <row r="15519">
          <cell r="J15519" t="str">
            <v>9789572006641_6</v>
          </cell>
          <cell r="K15519">
            <v>2007</v>
          </cell>
          <cell r="L15519" t="str">
            <v>850.323</v>
          </cell>
        </row>
        <row r="15520">
          <cell r="J15520" t="str">
            <v>9789572006641_7</v>
          </cell>
          <cell r="K15520">
            <v>2007</v>
          </cell>
          <cell r="L15520" t="str">
            <v>850.323</v>
          </cell>
        </row>
        <row r="15521">
          <cell r="J15521" t="str">
            <v>9789572006641_8</v>
          </cell>
          <cell r="K15521">
            <v>2007</v>
          </cell>
          <cell r="L15521" t="str">
            <v>850.323</v>
          </cell>
        </row>
        <row r="15522">
          <cell r="J15522" t="str">
            <v>9789572006641_9</v>
          </cell>
          <cell r="K15522">
            <v>2007</v>
          </cell>
          <cell r="L15522" t="str">
            <v>850.323</v>
          </cell>
        </row>
        <row r="15523">
          <cell r="J15523" t="str">
            <v>9789572006641_10</v>
          </cell>
          <cell r="K15523">
            <v>2007</v>
          </cell>
          <cell r="L15523" t="str">
            <v>850.323</v>
          </cell>
        </row>
        <row r="15524">
          <cell r="J15524" t="str">
            <v>9789572006641_11</v>
          </cell>
          <cell r="K15524">
            <v>2007</v>
          </cell>
          <cell r="L15524" t="str">
            <v>850.323</v>
          </cell>
        </row>
        <row r="15525">
          <cell r="J15525" t="str">
            <v>9789572006641_12</v>
          </cell>
          <cell r="K15525">
            <v>2007</v>
          </cell>
          <cell r="L15525" t="str">
            <v>850.323</v>
          </cell>
        </row>
        <row r="15526">
          <cell r="J15526" t="str">
            <v>9789572006641_13</v>
          </cell>
          <cell r="K15526">
            <v>2007</v>
          </cell>
          <cell r="L15526" t="str">
            <v>850.323</v>
          </cell>
        </row>
        <row r="15527">
          <cell r="J15527" t="str">
            <v>9789572006641_14</v>
          </cell>
          <cell r="K15527">
            <v>2007</v>
          </cell>
          <cell r="L15527" t="str">
            <v>850.323</v>
          </cell>
        </row>
        <row r="15528">
          <cell r="J15528" t="str">
            <v>9789572006641_15</v>
          </cell>
          <cell r="K15528">
            <v>2007</v>
          </cell>
          <cell r="L15528" t="str">
            <v>850.323</v>
          </cell>
        </row>
        <row r="15529">
          <cell r="J15529" t="str">
            <v>9789572006641_16</v>
          </cell>
          <cell r="K15529">
            <v>2007</v>
          </cell>
          <cell r="L15529" t="str">
            <v>850.323</v>
          </cell>
        </row>
        <row r="15530">
          <cell r="J15530" t="str">
            <v>9789572006641_17</v>
          </cell>
          <cell r="K15530">
            <v>2007</v>
          </cell>
          <cell r="L15530" t="str">
            <v>850.323</v>
          </cell>
        </row>
        <row r="15531">
          <cell r="J15531" t="str">
            <v>9789572006641_18</v>
          </cell>
          <cell r="K15531">
            <v>2007</v>
          </cell>
          <cell r="L15531" t="str">
            <v>850.323</v>
          </cell>
        </row>
        <row r="15532">
          <cell r="J15532" t="str">
            <v>9789572006641_19</v>
          </cell>
          <cell r="K15532">
            <v>2007</v>
          </cell>
          <cell r="L15532" t="str">
            <v>850.323</v>
          </cell>
        </row>
        <row r="15533">
          <cell r="J15533" t="str">
            <v>9789572006641_20</v>
          </cell>
          <cell r="K15533">
            <v>2007</v>
          </cell>
          <cell r="L15533" t="str">
            <v>850.323</v>
          </cell>
        </row>
        <row r="15534">
          <cell r="J15534" t="str">
            <v>9789572006641_21</v>
          </cell>
          <cell r="K15534">
            <v>2007</v>
          </cell>
          <cell r="L15534" t="str">
            <v>850.323</v>
          </cell>
        </row>
        <row r="15535">
          <cell r="J15535" t="str">
            <v>9789572006641_22</v>
          </cell>
          <cell r="K15535">
            <v>2007</v>
          </cell>
          <cell r="L15535" t="str">
            <v>850.323</v>
          </cell>
        </row>
        <row r="15536">
          <cell r="J15536" t="str">
            <v>9789572006641_23</v>
          </cell>
          <cell r="K15536">
            <v>2007</v>
          </cell>
          <cell r="L15536" t="str">
            <v>850.323</v>
          </cell>
        </row>
        <row r="15537">
          <cell r="J15537" t="str">
            <v>9789572006641_24</v>
          </cell>
          <cell r="K15537">
            <v>2007</v>
          </cell>
          <cell r="L15537" t="str">
            <v>850.323</v>
          </cell>
        </row>
        <row r="15538">
          <cell r="J15538" t="str">
            <v>9789572006641_25</v>
          </cell>
          <cell r="K15538">
            <v>2007</v>
          </cell>
          <cell r="L15538" t="str">
            <v>850.323</v>
          </cell>
        </row>
        <row r="15539">
          <cell r="J15539" t="str">
            <v>9789572006641_26</v>
          </cell>
          <cell r="K15539">
            <v>2007</v>
          </cell>
          <cell r="L15539" t="str">
            <v>850.323</v>
          </cell>
        </row>
        <row r="15540">
          <cell r="J15540" t="str">
            <v>9789572006641_27</v>
          </cell>
          <cell r="K15540">
            <v>2007</v>
          </cell>
          <cell r="L15540" t="str">
            <v>850.323</v>
          </cell>
        </row>
        <row r="15541">
          <cell r="J15541" t="str">
            <v>9789867755827</v>
          </cell>
          <cell r="K15541">
            <v>2007</v>
          </cell>
          <cell r="L15541" t="str">
            <v>494.35</v>
          </cell>
        </row>
        <row r="15542">
          <cell r="J15542" t="str">
            <v>9789867755872</v>
          </cell>
          <cell r="K15542">
            <v>2007</v>
          </cell>
          <cell r="L15542" t="str">
            <v>177.2</v>
          </cell>
        </row>
        <row r="15543">
          <cell r="J15543" t="str">
            <v>9789867755896</v>
          </cell>
          <cell r="K15543">
            <v>2007</v>
          </cell>
          <cell r="L15543" t="str">
            <v>177.2</v>
          </cell>
        </row>
        <row r="15544">
          <cell r="J15544" t="str">
            <v>9789867755902</v>
          </cell>
          <cell r="K15544">
            <v>2007</v>
          </cell>
          <cell r="L15544" t="str">
            <v>177.2</v>
          </cell>
        </row>
        <row r="15545">
          <cell r="J15545" t="str">
            <v>9789867755919</v>
          </cell>
          <cell r="K15545">
            <v>2007</v>
          </cell>
          <cell r="L15545" t="str">
            <v>177.3</v>
          </cell>
        </row>
        <row r="15546">
          <cell r="J15546" t="str">
            <v>9789867755926</v>
          </cell>
          <cell r="K15546">
            <v>2007</v>
          </cell>
          <cell r="L15546" t="str">
            <v>494.35</v>
          </cell>
        </row>
        <row r="15547">
          <cell r="J15547" t="str">
            <v>9789867755889</v>
          </cell>
          <cell r="K15547">
            <v>2007</v>
          </cell>
          <cell r="L15547" t="str">
            <v>494.35</v>
          </cell>
        </row>
        <row r="15548">
          <cell r="J15548" t="str">
            <v>9789867755865</v>
          </cell>
          <cell r="K15548">
            <v>2007</v>
          </cell>
          <cell r="L15548" t="str">
            <v>494.35</v>
          </cell>
        </row>
        <row r="15549">
          <cell r="J15549" t="str">
            <v>9578858497</v>
          </cell>
          <cell r="K15549">
            <v>2007</v>
          </cell>
          <cell r="L15549" t="str">
            <v>805.12</v>
          </cell>
        </row>
        <row r="15550">
          <cell r="J15550" t="str">
            <v>9789578858480</v>
          </cell>
          <cell r="K15550">
            <v>2007</v>
          </cell>
          <cell r="L15550" t="str">
            <v>312.9929</v>
          </cell>
        </row>
        <row r="15551">
          <cell r="J15551" t="str">
            <v>9789889926359</v>
          </cell>
          <cell r="K15551">
            <v>2007</v>
          </cell>
          <cell r="L15551" t="str">
            <v>490</v>
          </cell>
        </row>
        <row r="15552">
          <cell r="J15552" t="str">
            <v>9789889926397</v>
          </cell>
          <cell r="K15552">
            <v>2007</v>
          </cell>
          <cell r="L15552" t="str">
            <v>490</v>
          </cell>
        </row>
        <row r="15553">
          <cell r="J15553" t="str">
            <v>9789889995645</v>
          </cell>
          <cell r="K15553">
            <v>2007</v>
          </cell>
          <cell r="L15553" t="str">
            <v>410</v>
          </cell>
        </row>
        <row r="15554">
          <cell r="J15554" t="str">
            <v>9789889926380</v>
          </cell>
          <cell r="K15554">
            <v>2007</v>
          </cell>
          <cell r="L15554" t="str">
            <v>873.51</v>
          </cell>
        </row>
        <row r="15555">
          <cell r="J15555" t="str">
            <v>9789867237637</v>
          </cell>
          <cell r="K15555">
            <v>2007</v>
          </cell>
          <cell r="L15555" t="str">
            <v>427.1</v>
          </cell>
        </row>
        <row r="15556">
          <cell r="J15556" t="str">
            <v>9789867237675</v>
          </cell>
          <cell r="K15556">
            <v>2007</v>
          </cell>
          <cell r="L15556" t="str">
            <v>418.913</v>
          </cell>
        </row>
        <row r="15557">
          <cell r="J15557" t="str">
            <v>9789867237651</v>
          </cell>
          <cell r="K15557">
            <v>2007</v>
          </cell>
          <cell r="L15557" t="str">
            <v>413.98</v>
          </cell>
        </row>
        <row r="15558">
          <cell r="J15558" t="str">
            <v>9789867237705</v>
          </cell>
          <cell r="K15558">
            <v>2007</v>
          </cell>
          <cell r="L15558" t="str">
            <v>855</v>
          </cell>
        </row>
        <row r="15559">
          <cell r="J15559" t="str">
            <v>9781904761938</v>
          </cell>
          <cell r="K15559">
            <v>2007</v>
          </cell>
          <cell r="L15559" t="str">
            <v>437.111</v>
          </cell>
        </row>
        <row r="15560">
          <cell r="J15560" t="str">
            <v>9781904761884</v>
          </cell>
          <cell r="K15560">
            <v>2007</v>
          </cell>
          <cell r="L15560" t="str">
            <v>410</v>
          </cell>
        </row>
        <row r="15561">
          <cell r="J15561" t="str">
            <v>9781904761891</v>
          </cell>
          <cell r="K15561">
            <v>2007</v>
          </cell>
          <cell r="L15561" t="str">
            <v>310</v>
          </cell>
        </row>
        <row r="15562">
          <cell r="J15562" t="str">
            <v>9789868074460</v>
          </cell>
          <cell r="K15562">
            <v>2007</v>
          </cell>
          <cell r="L15562" t="str">
            <v>742.719</v>
          </cell>
        </row>
        <row r="15563">
          <cell r="J15563" t="str">
            <v>9789866763069</v>
          </cell>
          <cell r="K15563">
            <v>2007</v>
          </cell>
          <cell r="L15563" t="str">
            <v>805.1894</v>
          </cell>
        </row>
        <row r="15564">
          <cell r="J15564" t="str">
            <v>9789866763007</v>
          </cell>
          <cell r="K15564">
            <v>2007</v>
          </cell>
          <cell r="L15564" t="str">
            <v>805.12</v>
          </cell>
        </row>
        <row r="15565">
          <cell r="J15565" t="str">
            <v>9789867490803</v>
          </cell>
          <cell r="K15565">
            <v>2007</v>
          </cell>
          <cell r="L15565" t="str">
            <v>494.73</v>
          </cell>
        </row>
        <row r="15566">
          <cell r="J15566" t="str">
            <v>9789571607641</v>
          </cell>
          <cell r="K15566">
            <v>2007</v>
          </cell>
          <cell r="L15566" t="str">
            <v>982.88</v>
          </cell>
        </row>
        <row r="15567">
          <cell r="J15567" t="str">
            <v>9789571607610</v>
          </cell>
          <cell r="K15567">
            <v>2007</v>
          </cell>
          <cell r="L15567" t="str">
            <v>592.092</v>
          </cell>
        </row>
        <row r="15568">
          <cell r="J15568" t="str">
            <v>9789571607580</v>
          </cell>
          <cell r="K15568">
            <v>2007</v>
          </cell>
          <cell r="L15568" t="str">
            <v>672.19</v>
          </cell>
        </row>
        <row r="15569">
          <cell r="J15569" t="str">
            <v>962874822X</v>
          </cell>
          <cell r="K15569">
            <v>2007</v>
          </cell>
          <cell r="L15569" t="str">
            <v>910</v>
          </cell>
        </row>
        <row r="15570">
          <cell r="J15570" t="str">
            <v>9789889973643</v>
          </cell>
          <cell r="K15570">
            <v>2007</v>
          </cell>
          <cell r="L15570" t="str">
            <v>990</v>
          </cell>
        </row>
        <row r="15571">
          <cell r="J15571" t="str">
            <v>9789993726906</v>
          </cell>
          <cell r="K15571">
            <v>2007</v>
          </cell>
          <cell r="L15571" t="str">
            <v>550</v>
          </cell>
        </row>
        <row r="15572">
          <cell r="J15572" t="str">
            <v>9789993792284</v>
          </cell>
          <cell r="K15572">
            <v>2007</v>
          </cell>
          <cell r="L15572" t="str">
            <v>550</v>
          </cell>
        </row>
        <row r="15573">
          <cell r="J15573" t="str">
            <v>9789993726937</v>
          </cell>
          <cell r="K15573">
            <v>2007</v>
          </cell>
          <cell r="L15573" t="str">
            <v>573.09</v>
          </cell>
        </row>
        <row r="15574">
          <cell r="J15574" t="str">
            <v>9789993726920</v>
          </cell>
          <cell r="K15574">
            <v>2007</v>
          </cell>
          <cell r="L15574" t="str">
            <v>550</v>
          </cell>
        </row>
        <row r="15575">
          <cell r="J15575" t="str">
            <v>9789993726999</v>
          </cell>
          <cell r="K15575">
            <v>2007</v>
          </cell>
          <cell r="L15575" t="str">
            <v>550</v>
          </cell>
        </row>
        <row r="15576">
          <cell r="J15576" t="str">
            <v>9789889981235</v>
          </cell>
          <cell r="K15576">
            <v>2007</v>
          </cell>
          <cell r="L15576" t="str">
            <v>414.65</v>
          </cell>
        </row>
        <row r="15577">
          <cell r="J15577" t="str">
            <v>9789889981259</v>
          </cell>
          <cell r="K15577">
            <v>2007</v>
          </cell>
          <cell r="L15577" t="str">
            <v>290</v>
          </cell>
        </row>
        <row r="15578">
          <cell r="J15578" t="str">
            <v>9789889981273</v>
          </cell>
          <cell r="K15578">
            <v>2007</v>
          </cell>
          <cell r="L15578" t="str">
            <v>290</v>
          </cell>
        </row>
        <row r="15579">
          <cell r="J15579" t="str">
            <v>9789579239271</v>
          </cell>
          <cell r="K15579">
            <v>2007</v>
          </cell>
          <cell r="L15579" t="str">
            <v>225.79</v>
          </cell>
        </row>
        <row r="15580">
          <cell r="J15580" t="str">
            <v>9789575813772</v>
          </cell>
          <cell r="K15580">
            <v>2007</v>
          </cell>
          <cell r="L15580" t="str">
            <v>484.6</v>
          </cell>
        </row>
        <row r="15581">
          <cell r="J15581" t="str">
            <v>9789575813864</v>
          </cell>
          <cell r="K15581">
            <v>2007</v>
          </cell>
          <cell r="L15581" t="str">
            <v>448.68</v>
          </cell>
        </row>
        <row r="15582">
          <cell r="J15582" t="str">
            <v>9789575813765</v>
          </cell>
          <cell r="K15582">
            <v>2007</v>
          </cell>
          <cell r="L15582" t="str">
            <v>484.67</v>
          </cell>
        </row>
        <row r="15583">
          <cell r="J15583" t="str">
            <v>9789575813857</v>
          </cell>
          <cell r="K15583">
            <v>2007</v>
          </cell>
          <cell r="L15583" t="str">
            <v>484.3</v>
          </cell>
        </row>
        <row r="15584">
          <cell r="J15584" t="str">
            <v>9789575813758</v>
          </cell>
          <cell r="K15584">
            <v>2007</v>
          </cell>
          <cell r="L15584" t="str">
            <v>484.67</v>
          </cell>
        </row>
        <row r="15585">
          <cell r="J15585" t="str">
            <v>9789575813871</v>
          </cell>
          <cell r="K15585">
            <v>2007</v>
          </cell>
          <cell r="L15585" t="str">
            <v>448.75</v>
          </cell>
        </row>
        <row r="15586">
          <cell r="J15586" t="str">
            <v>9789575813840</v>
          </cell>
          <cell r="K15586">
            <v>2007</v>
          </cell>
          <cell r="L15586" t="str">
            <v>312.16</v>
          </cell>
        </row>
        <row r="15587">
          <cell r="J15587" t="str">
            <v>9789575813796</v>
          </cell>
          <cell r="K15587">
            <v>2007</v>
          </cell>
          <cell r="L15587" t="str">
            <v>484.67</v>
          </cell>
        </row>
        <row r="15588">
          <cell r="J15588" t="str">
            <v>9789575813833</v>
          </cell>
          <cell r="K15588">
            <v>2007</v>
          </cell>
          <cell r="L15588" t="str">
            <v>484.6</v>
          </cell>
        </row>
        <row r="15589">
          <cell r="J15589" t="str">
            <v>9789575813789</v>
          </cell>
          <cell r="K15589">
            <v>2007</v>
          </cell>
          <cell r="L15589" t="str">
            <v>484.67</v>
          </cell>
        </row>
        <row r="15590">
          <cell r="J15590" t="str">
            <v>9789575813741</v>
          </cell>
          <cell r="K15590">
            <v>2007</v>
          </cell>
          <cell r="L15590" t="str">
            <v>448.75</v>
          </cell>
        </row>
        <row r="15591">
          <cell r="J15591" t="str">
            <v>9789575813710</v>
          </cell>
          <cell r="K15591">
            <v>2007</v>
          </cell>
          <cell r="L15591" t="str">
            <v>484.67058</v>
          </cell>
        </row>
        <row r="15592">
          <cell r="J15592" t="str">
            <v>9789575813697</v>
          </cell>
          <cell r="K15592">
            <v>2007</v>
          </cell>
          <cell r="L15592" t="str">
            <v>484.67058</v>
          </cell>
        </row>
        <row r="15593">
          <cell r="J15593" t="str">
            <v>EBK9900000169</v>
          </cell>
          <cell r="K15593">
            <v>2007</v>
          </cell>
          <cell r="L15593" t="str">
            <v>552</v>
          </cell>
        </row>
        <row r="15594">
          <cell r="J15594" t="str">
            <v>EBK9900000170</v>
          </cell>
          <cell r="K15594">
            <v>2007</v>
          </cell>
          <cell r="L15594" t="str">
            <v>552</v>
          </cell>
        </row>
        <row r="15595">
          <cell r="J15595" t="str">
            <v>EBK9900000171</v>
          </cell>
          <cell r="K15595">
            <v>2007</v>
          </cell>
          <cell r="L15595" t="str">
            <v>552</v>
          </cell>
        </row>
        <row r="15596">
          <cell r="J15596" t="str">
            <v>EBK9900000172</v>
          </cell>
          <cell r="K15596">
            <v>2007</v>
          </cell>
          <cell r="L15596" t="str">
            <v>552</v>
          </cell>
        </row>
        <row r="15597">
          <cell r="J15597" t="str">
            <v>EBK9900000173</v>
          </cell>
          <cell r="K15597">
            <v>2007</v>
          </cell>
          <cell r="L15597" t="str">
            <v>552</v>
          </cell>
        </row>
        <row r="15598">
          <cell r="J15598" t="str">
            <v>EBK9900000174</v>
          </cell>
          <cell r="K15598">
            <v>2007</v>
          </cell>
          <cell r="L15598" t="str">
            <v>552</v>
          </cell>
        </row>
        <row r="15599">
          <cell r="J15599" t="str">
            <v>EBK9900000175</v>
          </cell>
          <cell r="K15599">
            <v>2007</v>
          </cell>
          <cell r="L15599" t="str">
            <v>552</v>
          </cell>
        </row>
        <row r="15600">
          <cell r="J15600" t="str">
            <v>9789866923111</v>
          </cell>
          <cell r="K15600">
            <v>2007</v>
          </cell>
          <cell r="L15600" t="str">
            <v>820.7</v>
          </cell>
        </row>
        <row r="15601">
          <cell r="J15601" t="str">
            <v>9789867378972</v>
          </cell>
          <cell r="K15601">
            <v>2007</v>
          </cell>
          <cell r="L15601" t="str">
            <v>494.35</v>
          </cell>
        </row>
        <row r="15602">
          <cell r="J15602" t="str">
            <v>9789867378866</v>
          </cell>
          <cell r="K15602">
            <v>2007</v>
          </cell>
          <cell r="L15602" t="str">
            <v>859.6</v>
          </cell>
        </row>
        <row r="15603">
          <cell r="J15603" t="str">
            <v>9789867378736</v>
          </cell>
          <cell r="K15603">
            <v>2007</v>
          </cell>
          <cell r="L15603" t="str">
            <v>859.6</v>
          </cell>
        </row>
        <row r="15604">
          <cell r="J15604" t="str">
            <v>9789866982279</v>
          </cell>
          <cell r="K15604">
            <v>2007</v>
          </cell>
          <cell r="L15604" t="str">
            <v>997.4</v>
          </cell>
        </row>
        <row r="15605">
          <cell r="J15605" t="str">
            <v>9789868328167</v>
          </cell>
          <cell r="K15605">
            <v>2007</v>
          </cell>
          <cell r="L15605" t="str">
            <v>527.12</v>
          </cell>
        </row>
        <row r="15606">
          <cell r="J15606" t="str">
            <v>9789868157048</v>
          </cell>
          <cell r="K15606">
            <v>2007</v>
          </cell>
          <cell r="L15606" t="str">
            <v>544.5</v>
          </cell>
        </row>
        <row r="15607">
          <cell r="J15607" t="str">
            <v>9789868366800</v>
          </cell>
          <cell r="K15607">
            <v>2007</v>
          </cell>
          <cell r="L15607" t="str">
            <v>855</v>
          </cell>
        </row>
        <row r="15608">
          <cell r="J15608" t="str">
            <v>9789866972133</v>
          </cell>
          <cell r="K15608">
            <v>2007</v>
          </cell>
          <cell r="L15608" t="str">
            <v>192.32</v>
          </cell>
        </row>
        <row r="15609">
          <cell r="J15609" t="str">
            <v>9789867041333</v>
          </cell>
          <cell r="K15609">
            <v>2007</v>
          </cell>
          <cell r="L15609" t="str">
            <v>805.18</v>
          </cell>
        </row>
        <row r="15610">
          <cell r="J15610" t="str">
            <v>9789867041395</v>
          </cell>
          <cell r="K15610">
            <v>2007</v>
          </cell>
          <cell r="L15610" t="str">
            <v>805.12</v>
          </cell>
        </row>
        <row r="15611">
          <cell r="J15611" t="str">
            <v>9789866820199</v>
          </cell>
          <cell r="K15611">
            <v>2007</v>
          </cell>
          <cell r="L15611" t="str">
            <v>857.7</v>
          </cell>
        </row>
        <row r="15612">
          <cell r="J15612" t="str">
            <v>9787213031304</v>
          </cell>
          <cell r="K15612">
            <v>2007</v>
          </cell>
          <cell r="L15612" t="str">
            <v>494</v>
          </cell>
        </row>
        <row r="15613">
          <cell r="J15613" t="str">
            <v>9787508607719</v>
          </cell>
          <cell r="K15613">
            <v>2007</v>
          </cell>
          <cell r="L15613" t="str">
            <v>553.6</v>
          </cell>
        </row>
        <row r="15614">
          <cell r="J15614" t="str">
            <v>9789868264151</v>
          </cell>
          <cell r="K15614">
            <v>2007</v>
          </cell>
          <cell r="L15614" t="str">
            <v>857.7</v>
          </cell>
        </row>
        <row r="15615">
          <cell r="J15615" t="str">
            <v>9789868264168</v>
          </cell>
          <cell r="K15615">
            <v>2007</v>
          </cell>
          <cell r="L15615" t="str">
            <v>563.53</v>
          </cell>
        </row>
        <row r="15616">
          <cell r="J15616" t="str">
            <v>9789868264175</v>
          </cell>
          <cell r="K15616">
            <v>2007</v>
          </cell>
          <cell r="L15616" t="str">
            <v>857.7</v>
          </cell>
        </row>
        <row r="15617">
          <cell r="J15617" t="str">
            <v>9789868264199</v>
          </cell>
          <cell r="K15617">
            <v>2007</v>
          </cell>
          <cell r="L15617" t="str">
            <v>563.5</v>
          </cell>
        </row>
        <row r="15618">
          <cell r="J15618" t="str">
            <v>9789868340015</v>
          </cell>
          <cell r="K15618">
            <v>2007</v>
          </cell>
          <cell r="L15618" t="str">
            <v>563.53</v>
          </cell>
        </row>
        <row r="15619">
          <cell r="J15619" t="str">
            <v>9789868340039</v>
          </cell>
          <cell r="K15619">
            <v>2007</v>
          </cell>
          <cell r="L15619" t="str">
            <v>563.5014</v>
          </cell>
        </row>
        <row r="15620">
          <cell r="J15620" t="str">
            <v>9789868340046</v>
          </cell>
          <cell r="K15620">
            <v>2007</v>
          </cell>
          <cell r="L15620" t="str">
            <v>857.7</v>
          </cell>
        </row>
        <row r="15621">
          <cell r="J15621" t="str">
            <v>9789868340053</v>
          </cell>
          <cell r="K15621">
            <v>2007</v>
          </cell>
          <cell r="L15621" t="str">
            <v>563.53</v>
          </cell>
        </row>
        <row r="15622">
          <cell r="J15622" t="str">
            <v>9789868340060</v>
          </cell>
          <cell r="K15622">
            <v>2007</v>
          </cell>
          <cell r="L15622" t="str">
            <v>563.53</v>
          </cell>
        </row>
        <row r="15623">
          <cell r="J15623" t="str">
            <v>9789868340077</v>
          </cell>
          <cell r="K15623">
            <v>2007</v>
          </cell>
          <cell r="L15623" t="str">
            <v>563.53</v>
          </cell>
        </row>
        <row r="15624">
          <cell r="J15624" t="str">
            <v>9789868292291</v>
          </cell>
          <cell r="K15624">
            <v>2007</v>
          </cell>
          <cell r="L15624" t="str">
            <v>177.2</v>
          </cell>
        </row>
        <row r="15625">
          <cell r="J15625" t="str">
            <v>9789868292277</v>
          </cell>
          <cell r="K15625">
            <v>2007</v>
          </cell>
          <cell r="L15625" t="str">
            <v>12.4</v>
          </cell>
        </row>
        <row r="15626">
          <cell r="J15626" t="str">
            <v>9789868292246</v>
          </cell>
          <cell r="K15626">
            <v>2007</v>
          </cell>
          <cell r="L15626" t="str">
            <v>177.2</v>
          </cell>
        </row>
        <row r="15627">
          <cell r="J15627" t="str">
            <v>9789868292239</v>
          </cell>
          <cell r="K15627">
            <v>2007</v>
          </cell>
          <cell r="L15627" t="str">
            <v>494</v>
          </cell>
        </row>
        <row r="15628">
          <cell r="J15628" t="str">
            <v>9789868292260</v>
          </cell>
          <cell r="K15628">
            <v>2007</v>
          </cell>
          <cell r="L15628" t="str">
            <v>191</v>
          </cell>
        </row>
        <row r="15629">
          <cell r="J15629" t="str">
            <v>9789868292284</v>
          </cell>
          <cell r="K15629">
            <v>2007</v>
          </cell>
          <cell r="L15629" t="str">
            <v>781.051</v>
          </cell>
        </row>
        <row r="15630">
          <cell r="J15630" t="str">
            <v>9789868371200</v>
          </cell>
          <cell r="K15630">
            <v>2007</v>
          </cell>
          <cell r="L15630" t="str">
            <v>781.052</v>
          </cell>
        </row>
        <row r="15631">
          <cell r="J15631" t="str">
            <v>9789868292208</v>
          </cell>
          <cell r="K15631">
            <v>2007</v>
          </cell>
          <cell r="L15631" t="str">
            <v>494</v>
          </cell>
        </row>
        <row r="15632">
          <cell r="J15632" t="str">
            <v>9789868292253</v>
          </cell>
          <cell r="K15632">
            <v>2007</v>
          </cell>
          <cell r="L15632" t="str">
            <v>494</v>
          </cell>
        </row>
        <row r="15633">
          <cell r="J15633" t="str">
            <v>9789868292215</v>
          </cell>
          <cell r="K15633">
            <v>2007</v>
          </cell>
          <cell r="L15633" t="str">
            <v>855</v>
          </cell>
        </row>
        <row r="15634">
          <cell r="J15634" t="str">
            <v>9789868292222</v>
          </cell>
          <cell r="K15634">
            <v>2007</v>
          </cell>
          <cell r="L15634" t="str">
            <v>813.4</v>
          </cell>
        </row>
        <row r="15635">
          <cell r="J15635" t="str">
            <v>9789867081629</v>
          </cell>
          <cell r="K15635">
            <v>2007</v>
          </cell>
          <cell r="L15635" t="str">
            <v>782.21</v>
          </cell>
        </row>
        <row r="15636">
          <cell r="J15636" t="str">
            <v>9789867081612</v>
          </cell>
          <cell r="K15636">
            <v>2007</v>
          </cell>
          <cell r="L15636" t="str">
            <v>782.21</v>
          </cell>
        </row>
        <row r="15637">
          <cell r="J15637" t="str">
            <v>9789867081971</v>
          </cell>
          <cell r="K15637">
            <v>2007</v>
          </cell>
          <cell r="L15637" t="str">
            <v>811.9</v>
          </cell>
        </row>
        <row r="15638">
          <cell r="J15638" t="str">
            <v>9789867081766</v>
          </cell>
          <cell r="K15638">
            <v>2007</v>
          </cell>
          <cell r="L15638" t="str">
            <v>523.313</v>
          </cell>
        </row>
        <row r="15639">
          <cell r="J15639" t="str">
            <v>9789867081773</v>
          </cell>
          <cell r="K15639">
            <v>2007</v>
          </cell>
          <cell r="L15639" t="str">
            <v>523.313</v>
          </cell>
        </row>
        <row r="15640">
          <cell r="J15640" t="str">
            <v>9789867081681</v>
          </cell>
          <cell r="K15640">
            <v>2007</v>
          </cell>
          <cell r="L15640" t="str">
            <v>523.313</v>
          </cell>
        </row>
        <row r="15641">
          <cell r="J15641" t="str">
            <v>9789867081674</v>
          </cell>
          <cell r="K15641">
            <v>2007</v>
          </cell>
          <cell r="L15641" t="str">
            <v>523.313</v>
          </cell>
        </row>
        <row r="15642">
          <cell r="J15642" t="str">
            <v>9789867081827</v>
          </cell>
          <cell r="K15642">
            <v>2007</v>
          </cell>
          <cell r="L15642" t="str">
            <v>496.5</v>
          </cell>
        </row>
        <row r="15643">
          <cell r="J15643" t="str">
            <v>9789867081599</v>
          </cell>
          <cell r="K15643">
            <v>2007</v>
          </cell>
          <cell r="L15643" t="str">
            <v>173.7</v>
          </cell>
        </row>
        <row r="15644">
          <cell r="J15644" t="str">
            <v>9789866773105</v>
          </cell>
          <cell r="K15644">
            <v>2007</v>
          </cell>
          <cell r="L15644" t="str">
            <v>434.81</v>
          </cell>
        </row>
        <row r="15645">
          <cell r="J15645" t="str">
            <v>9789867081803</v>
          </cell>
          <cell r="K15645">
            <v>2007</v>
          </cell>
          <cell r="L15645" t="str">
            <v>434.81</v>
          </cell>
        </row>
        <row r="15646">
          <cell r="J15646" t="str">
            <v>9789867081667</v>
          </cell>
          <cell r="K15646">
            <v>2007</v>
          </cell>
          <cell r="L15646" t="str">
            <v>974.8</v>
          </cell>
        </row>
        <row r="15647">
          <cell r="J15647" t="str">
            <v>9789867081858</v>
          </cell>
          <cell r="K15647">
            <v>2007</v>
          </cell>
          <cell r="L15647" t="str">
            <v>192.32</v>
          </cell>
        </row>
        <row r="15648">
          <cell r="J15648" t="str">
            <v>9789867081797</v>
          </cell>
          <cell r="K15648">
            <v>2007</v>
          </cell>
          <cell r="L15648" t="str">
            <v>494.35</v>
          </cell>
        </row>
        <row r="15649">
          <cell r="J15649" t="str">
            <v>9789867081780</v>
          </cell>
          <cell r="K15649">
            <v>2007</v>
          </cell>
          <cell r="L15649" t="str">
            <v>177.3</v>
          </cell>
        </row>
        <row r="15650">
          <cell r="J15650" t="str">
            <v>9789867081759</v>
          </cell>
          <cell r="K15650">
            <v>2007</v>
          </cell>
          <cell r="L15650" t="str">
            <v>177</v>
          </cell>
        </row>
        <row r="15651">
          <cell r="J15651" t="str">
            <v>9789867081636</v>
          </cell>
          <cell r="K15651">
            <v>2007</v>
          </cell>
          <cell r="L15651" t="str">
            <v>191</v>
          </cell>
        </row>
        <row r="15652">
          <cell r="J15652" t="str">
            <v>9789867081650</v>
          </cell>
          <cell r="K15652">
            <v>2007</v>
          </cell>
          <cell r="L15652" t="str">
            <v>494.3</v>
          </cell>
        </row>
        <row r="15653">
          <cell r="J15653" t="str">
            <v>9789867081537</v>
          </cell>
          <cell r="K15653">
            <v>2007</v>
          </cell>
          <cell r="L15653" t="str">
            <v>191</v>
          </cell>
        </row>
        <row r="15654">
          <cell r="J15654" t="str">
            <v>9789866773433</v>
          </cell>
          <cell r="K15654">
            <v>2007</v>
          </cell>
          <cell r="L15654" t="str">
            <v>177.2</v>
          </cell>
        </row>
        <row r="15655">
          <cell r="J15655" t="str">
            <v>9789866773099</v>
          </cell>
          <cell r="K15655">
            <v>2007</v>
          </cell>
          <cell r="L15655" t="str">
            <v>177.2</v>
          </cell>
        </row>
        <row r="15656">
          <cell r="J15656" t="str">
            <v>9789866773075</v>
          </cell>
          <cell r="K15656">
            <v>2007</v>
          </cell>
          <cell r="L15656" t="str">
            <v>177.2</v>
          </cell>
        </row>
        <row r="15657">
          <cell r="J15657" t="str">
            <v>9789866773013</v>
          </cell>
          <cell r="K15657">
            <v>2007</v>
          </cell>
          <cell r="L15657" t="str">
            <v>191</v>
          </cell>
        </row>
        <row r="15658">
          <cell r="J15658" t="str">
            <v>9789866773037</v>
          </cell>
          <cell r="K15658">
            <v>2007</v>
          </cell>
          <cell r="L15658" t="str">
            <v>494.3</v>
          </cell>
        </row>
        <row r="15659">
          <cell r="J15659" t="str">
            <v>9789866773006</v>
          </cell>
          <cell r="K15659">
            <v>2007</v>
          </cell>
          <cell r="L15659" t="str">
            <v>177.2</v>
          </cell>
        </row>
        <row r="15660">
          <cell r="J15660" t="str">
            <v>9789867081957</v>
          </cell>
          <cell r="K15660">
            <v>2007</v>
          </cell>
          <cell r="L15660" t="str">
            <v>177.2</v>
          </cell>
        </row>
        <row r="15661">
          <cell r="J15661" t="str">
            <v>9789867081902</v>
          </cell>
          <cell r="K15661">
            <v>2007</v>
          </cell>
          <cell r="L15661" t="str">
            <v>177.2</v>
          </cell>
        </row>
        <row r="15662">
          <cell r="J15662" t="str">
            <v>9789867081841</v>
          </cell>
          <cell r="K15662">
            <v>2007</v>
          </cell>
          <cell r="L15662" t="str">
            <v>494.3</v>
          </cell>
        </row>
        <row r="15663">
          <cell r="J15663" t="str">
            <v>9769867081810</v>
          </cell>
          <cell r="K15663">
            <v>2007</v>
          </cell>
          <cell r="L15663" t="str">
            <v>177.2</v>
          </cell>
        </row>
        <row r="15664">
          <cell r="J15664" t="str">
            <v>9789867081834</v>
          </cell>
          <cell r="K15664">
            <v>2007</v>
          </cell>
          <cell r="L15664" t="str">
            <v>177.2</v>
          </cell>
        </row>
        <row r="15665">
          <cell r="J15665" t="str">
            <v>9789866773020</v>
          </cell>
          <cell r="K15665">
            <v>2007</v>
          </cell>
          <cell r="L15665" t="str">
            <v>997</v>
          </cell>
        </row>
        <row r="15666">
          <cell r="J15666" t="str">
            <v>9789867081940</v>
          </cell>
          <cell r="K15666">
            <v>2007</v>
          </cell>
          <cell r="L15666" t="str">
            <v>997</v>
          </cell>
        </row>
        <row r="15667">
          <cell r="J15667" t="str">
            <v>9789866773129</v>
          </cell>
          <cell r="K15667">
            <v>2007</v>
          </cell>
          <cell r="L15667" t="str">
            <v>418.91</v>
          </cell>
        </row>
        <row r="15668">
          <cell r="J15668" t="str">
            <v>9789867081865</v>
          </cell>
          <cell r="K15668">
            <v>2007</v>
          </cell>
          <cell r="L15668" t="str">
            <v>191</v>
          </cell>
        </row>
        <row r="15669">
          <cell r="J15669" t="str">
            <v>9789867081711</v>
          </cell>
          <cell r="K15669">
            <v>2007</v>
          </cell>
          <cell r="L15669" t="str">
            <v>528.5</v>
          </cell>
        </row>
        <row r="15670">
          <cell r="J15670" t="str">
            <v>9789867081704</v>
          </cell>
          <cell r="K15670">
            <v>2007</v>
          </cell>
          <cell r="L15670" t="str">
            <v>191</v>
          </cell>
        </row>
        <row r="15671">
          <cell r="J15671" t="str">
            <v>9789867081551</v>
          </cell>
          <cell r="K15671">
            <v>2007</v>
          </cell>
          <cell r="L15671" t="str">
            <v>855</v>
          </cell>
        </row>
        <row r="15672">
          <cell r="J15672" t="str">
            <v>9789866773136</v>
          </cell>
          <cell r="K15672">
            <v>2007</v>
          </cell>
          <cell r="L15672" t="str">
            <v>411.1</v>
          </cell>
        </row>
        <row r="15673">
          <cell r="J15673" t="str">
            <v>9789866773044</v>
          </cell>
          <cell r="K15673">
            <v>2007</v>
          </cell>
          <cell r="L15673" t="str">
            <v>178.8</v>
          </cell>
        </row>
        <row r="15674">
          <cell r="J15674" t="str">
            <v>9789867081933</v>
          </cell>
          <cell r="K15674">
            <v>2007</v>
          </cell>
          <cell r="L15674" t="str">
            <v>411.1</v>
          </cell>
        </row>
        <row r="15675">
          <cell r="J15675" t="str">
            <v>9789867081872</v>
          </cell>
          <cell r="K15675">
            <v>2007</v>
          </cell>
          <cell r="L15675" t="str">
            <v>172.9</v>
          </cell>
        </row>
        <row r="15676">
          <cell r="J15676" t="str">
            <v>9769867081728</v>
          </cell>
          <cell r="K15676">
            <v>2007</v>
          </cell>
          <cell r="L15676" t="str">
            <v>172.9</v>
          </cell>
        </row>
        <row r="15677">
          <cell r="J15677" t="str">
            <v>9789867081735</v>
          </cell>
          <cell r="K15677">
            <v>2007</v>
          </cell>
          <cell r="L15677" t="str">
            <v>411.3</v>
          </cell>
        </row>
        <row r="15678">
          <cell r="J15678" t="str">
            <v>9789867081742</v>
          </cell>
          <cell r="K15678">
            <v>2007</v>
          </cell>
          <cell r="L15678" t="str">
            <v>415.21</v>
          </cell>
        </row>
        <row r="15679">
          <cell r="J15679" t="str">
            <v>9867081064</v>
          </cell>
          <cell r="K15679">
            <v>2007</v>
          </cell>
          <cell r="L15679" t="str">
            <v>411.1</v>
          </cell>
        </row>
        <row r="15680">
          <cell r="J15680" t="str">
            <v>9789866773082</v>
          </cell>
          <cell r="K15680">
            <v>2007</v>
          </cell>
          <cell r="L15680" t="str">
            <v>177.2</v>
          </cell>
        </row>
        <row r="15681">
          <cell r="J15681" t="str">
            <v>9789867081964</v>
          </cell>
          <cell r="K15681">
            <v>2007</v>
          </cell>
          <cell r="L15681" t="str">
            <v>544.3</v>
          </cell>
        </row>
        <row r="15682">
          <cell r="J15682" t="str">
            <v>9789867162991</v>
          </cell>
          <cell r="K15682">
            <v>2007</v>
          </cell>
          <cell r="L15682" t="str">
            <v>805.18</v>
          </cell>
        </row>
        <row r="15683">
          <cell r="J15683" t="str">
            <v>9789861812908</v>
          </cell>
          <cell r="K15683">
            <v>2007</v>
          </cell>
          <cell r="L15683" t="str">
            <v>312.949A97</v>
          </cell>
        </row>
        <row r="15684">
          <cell r="J15684" t="str">
            <v>9789861812212</v>
          </cell>
          <cell r="K15684">
            <v>2007</v>
          </cell>
          <cell r="L15684" t="str">
            <v>494.6</v>
          </cell>
        </row>
        <row r="15685">
          <cell r="J15685" t="str">
            <v>9789861811437</v>
          </cell>
          <cell r="K15685">
            <v>2007</v>
          </cell>
          <cell r="L15685" t="str">
            <v>312.91695</v>
          </cell>
        </row>
        <row r="15686">
          <cell r="J15686" t="str">
            <v>9789861811543</v>
          </cell>
          <cell r="K15686">
            <v>2007</v>
          </cell>
          <cell r="L15686" t="str">
            <v>312.91695</v>
          </cell>
        </row>
        <row r="15687">
          <cell r="J15687" t="str">
            <v>9789861812885</v>
          </cell>
          <cell r="K15687">
            <v>2007</v>
          </cell>
          <cell r="L15687" t="str">
            <v>312.91695</v>
          </cell>
        </row>
        <row r="15688">
          <cell r="J15688" t="str">
            <v>9789861811345</v>
          </cell>
          <cell r="K15688">
            <v>2007</v>
          </cell>
          <cell r="L15688" t="str">
            <v>312.98</v>
          </cell>
        </row>
        <row r="15689">
          <cell r="J15689" t="str">
            <v>9789861813127</v>
          </cell>
          <cell r="K15689">
            <v>2007</v>
          </cell>
          <cell r="L15689" t="str">
            <v>312.9837</v>
          </cell>
        </row>
        <row r="15690">
          <cell r="J15690" t="str">
            <v>9789861813240</v>
          </cell>
          <cell r="K15690">
            <v>2007</v>
          </cell>
          <cell r="L15690" t="str">
            <v>312.98</v>
          </cell>
        </row>
        <row r="15691">
          <cell r="J15691" t="str">
            <v>9789861813110</v>
          </cell>
          <cell r="K15691">
            <v>2007</v>
          </cell>
          <cell r="L15691" t="str">
            <v>950</v>
          </cell>
        </row>
        <row r="15692">
          <cell r="J15692" t="str">
            <v>9789861811031</v>
          </cell>
          <cell r="K15692">
            <v>2007</v>
          </cell>
          <cell r="L15692" t="str">
            <v>312.949A3</v>
          </cell>
        </row>
        <row r="15693">
          <cell r="J15693" t="str">
            <v>9789861813257</v>
          </cell>
          <cell r="K15693">
            <v>2007</v>
          </cell>
          <cell r="L15693" t="str">
            <v>312.949A3</v>
          </cell>
        </row>
        <row r="15694">
          <cell r="J15694" t="str">
            <v>9789861811161</v>
          </cell>
          <cell r="K15694">
            <v>2007</v>
          </cell>
          <cell r="L15694" t="str">
            <v>312.949P65</v>
          </cell>
        </row>
        <row r="15695">
          <cell r="J15695" t="str">
            <v>9789861811178</v>
          </cell>
          <cell r="K15695">
            <v>2007</v>
          </cell>
          <cell r="L15695" t="str">
            <v>312.949082</v>
          </cell>
        </row>
        <row r="15696">
          <cell r="J15696" t="str">
            <v>9789861812120</v>
          </cell>
          <cell r="K15696">
            <v>2007</v>
          </cell>
          <cell r="L15696" t="str">
            <v>312.91695</v>
          </cell>
        </row>
        <row r="15697">
          <cell r="J15697" t="str">
            <v>9789861811956</v>
          </cell>
          <cell r="K15697">
            <v>2007</v>
          </cell>
          <cell r="L15697" t="str">
            <v>312.949V53</v>
          </cell>
        </row>
        <row r="15698">
          <cell r="J15698" t="str">
            <v>9789861812311</v>
          </cell>
          <cell r="K15698">
            <v>2007</v>
          </cell>
          <cell r="L15698" t="str">
            <v>312.949E9</v>
          </cell>
        </row>
        <row r="15699">
          <cell r="J15699" t="str">
            <v>9789861812557</v>
          </cell>
          <cell r="K15699">
            <v>2007</v>
          </cell>
          <cell r="L15699" t="str">
            <v>312.949E9</v>
          </cell>
        </row>
        <row r="15700">
          <cell r="J15700" t="str">
            <v>9789861812809</v>
          </cell>
          <cell r="K15700">
            <v>2007</v>
          </cell>
          <cell r="L15700" t="str">
            <v>448.82</v>
          </cell>
        </row>
        <row r="15701">
          <cell r="J15701" t="str">
            <v>9789572805244</v>
          </cell>
          <cell r="K15701">
            <v>2007</v>
          </cell>
          <cell r="L15701" t="str">
            <v>445.92</v>
          </cell>
        </row>
        <row r="15702">
          <cell r="J15702" t="str">
            <v>9789579014366</v>
          </cell>
          <cell r="K15702">
            <v>2007</v>
          </cell>
          <cell r="L15702" t="str">
            <v>863.21</v>
          </cell>
        </row>
        <row r="15703">
          <cell r="J15703" t="str">
            <v>9577133428</v>
          </cell>
          <cell r="K15703">
            <v>2007</v>
          </cell>
          <cell r="L15703" t="str">
            <v>627.81</v>
          </cell>
        </row>
        <row r="15704">
          <cell r="J15704" t="str">
            <v>9577133436</v>
          </cell>
          <cell r="K15704">
            <v>2007</v>
          </cell>
          <cell r="L15704" t="str">
            <v>627.3</v>
          </cell>
        </row>
        <row r="15705">
          <cell r="J15705" t="str">
            <v>9577133444</v>
          </cell>
          <cell r="K15705">
            <v>2007</v>
          </cell>
          <cell r="L15705" t="str">
            <v>621.91</v>
          </cell>
        </row>
        <row r="15706">
          <cell r="J15706" t="str">
            <v>9789577133472</v>
          </cell>
          <cell r="K15706">
            <v>2007</v>
          </cell>
          <cell r="L15706" t="str">
            <v>782.8516</v>
          </cell>
        </row>
        <row r="15707">
          <cell r="J15707" t="str">
            <v>9789577133465</v>
          </cell>
          <cell r="K15707">
            <v>2007</v>
          </cell>
          <cell r="L15707" t="str">
            <v>782.875</v>
          </cell>
        </row>
        <row r="15708">
          <cell r="J15708" t="str">
            <v>9789577133571</v>
          </cell>
          <cell r="K15708">
            <v>2007</v>
          </cell>
          <cell r="L15708" t="str">
            <v>624.11</v>
          </cell>
        </row>
        <row r="15709">
          <cell r="J15709" t="str">
            <v>9789577133670</v>
          </cell>
          <cell r="K15709">
            <v>2007</v>
          </cell>
          <cell r="L15709" t="str">
            <v>192.1</v>
          </cell>
        </row>
        <row r="15710">
          <cell r="J15710" t="str">
            <v>9789577133281</v>
          </cell>
          <cell r="K15710">
            <v>2007</v>
          </cell>
          <cell r="L15710" t="str">
            <v>856.9</v>
          </cell>
        </row>
        <row r="15711">
          <cell r="J15711" t="str">
            <v>9789577133403</v>
          </cell>
          <cell r="K15711">
            <v>2007</v>
          </cell>
          <cell r="L15711" t="str">
            <v>496.5</v>
          </cell>
        </row>
        <row r="15712">
          <cell r="J15712" t="str">
            <v>9789577133410</v>
          </cell>
          <cell r="K15712">
            <v>2007</v>
          </cell>
          <cell r="L15712" t="str">
            <v>563.5</v>
          </cell>
        </row>
        <row r="15713">
          <cell r="J15713" t="str">
            <v>9789577133458</v>
          </cell>
          <cell r="K15713">
            <v>2007</v>
          </cell>
          <cell r="L15713" t="str">
            <v>177.2</v>
          </cell>
        </row>
        <row r="15714">
          <cell r="J15714" t="str">
            <v>9789577133496</v>
          </cell>
          <cell r="K15714">
            <v>2007</v>
          </cell>
          <cell r="L15714" t="str">
            <v>494</v>
          </cell>
        </row>
        <row r="15715">
          <cell r="J15715" t="str">
            <v>9789577133489</v>
          </cell>
          <cell r="K15715">
            <v>2007</v>
          </cell>
          <cell r="L15715" t="str">
            <v>177</v>
          </cell>
        </row>
        <row r="15716">
          <cell r="J15716" t="str">
            <v>9789577133502</v>
          </cell>
          <cell r="K15716">
            <v>2007</v>
          </cell>
          <cell r="L15716" t="str">
            <v>191</v>
          </cell>
        </row>
        <row r="15717">
          <cell r="J15717" t="str">
            <v>9789577133526</v>
          </cell>
          <cell r="K15717">
            <v>2007</v>
          </cell>
          <cell r="L15717" t="str">
            <v>383.7</v>
          </cell>
        </row>
        <row r="15718">
          <cell r="J15718" t="str">
            <v>9789577133519</v>
          </cell>
          <cell r="K15718">
            <v>2007</v>
          </cell>
          <cell r="L15718" t="str">
            <v>192.8</v>
          </cell>
        </row>
        <row r="15719">
          <cell r="J15719" t="str">
            <v>9789577133533</v>
          </cell>
          <cell r="K15719">
            <v>2007</v>
          </cell>
          <cell r="L15719" t="str">
            <v>177.2</v>
          </cell>
        </row>
        <row r="15720">
          <cell r="J15720" t="str">
            <v>9789577133540</v>
          </cell>
          <cell r="K15720">
            <v>2007</v>
          </cell>
          <cell r="L15720" t="str">
            <v>121.2</v>
          </cell>
        </row>
        <row r="15721">
          <cell r="J15721" t="str">
            <v>9789577133557</v>
          </cell>
          <cell r="K15721">
            <v>2007</v>
          </cell>
          <cell r="L15721" t="str">
            <v>176.74</v>
          </cell>
        </row>
        <row r="15722">
          <cell r="J15722" t="str">
            <v>9789577133564</v>
          </cell>
          <cell r="K15722">
            <v>2007</v>
          </cell>
          <cell r="L15722" t="str">
            <v>191</v>
          </cell>
        </row>
        <row r="15723">
          <cell r="J15723" t="str">
            <v>9789577133649</v>
          </cell>
          <cell r="K15723">
            <v>2007</v>
          </cell>
          <cell r="L15723" t="str">
            <v>177.2</v>
          </cell>
        </row>
        <row r="15724">
          <cell r="J15724" t="str">
            <v>9789577133632</v>
          </cell>
          <cell r="K15724">
            <v>2007</v>
          </cell>
          <cell r="L15724" t="str">
            <v>496.5</v>
          </cell>
        </row>
        <row r="15725">
          <cell r="J15725" t="str">
            <v>9789577133663</v>
          </cell>
          <cell r="K15725">
            <v>2007</v>
          </cell>
          <cell r="L15725" t="str">
            <v>177.2</v>
          </cell>
        </row>
        <row r="15726">
          <cell r="J15726" t="str">
            <v>957713369X</v>
          </cell>
          <cell r="K15726">
            <v>2007</v>
          </cell>
          <cell r="L15726" t="str">
            <v>563.5</v>
          </cell>
        </row>
        <row r="15727">
          <cell r="J15727" t="str">
            <v>9789577133687</v>
          </cell>
          <cell r="K15727">
            <v>2007</v>
          </cell>
          <cell r="L15727" t="str">
            <v>785.28</v>
          </cell>
        </row>
        <row r="15728">
          <cell r="J15728" t="str">
            <v>9789577133717</v>
          </cell>
          <cell r="K15728">
            <v>2007</v>
          </cell>
          <cell r="L15728" t="str">
            <v>563.53</v>
          </cell>
        </row>
        <row r="15729">
          <cell r="J15729" t="str">
            <v>9789577133700</v>
          </cell>
          <cell r="K15729">
            <v>2007</v>
          </cell>
          <cell r="L15729" t="str">
            <v>177</v>
          </cell>
        </row>
        <row r="15730">
          <cell r="J15730" t="str">
            <v>9789577133731</v>
          </cell>
          <cell r="K15730">
            <v>2007</v>
          </cell>
          <cell r="L15730" t="str">
            <v>177.2</v>
          </cell>
        </row>
        <row r="15731">
          <cell r="J15731" t="str">
            <v>9789577133724</v>
          </cell>
          <cell r="K15731">
            <v>2007</v>
          </cell>
          <cell r="L15731" t="str">
            <v>192.1</v>
          </cell>
        </row>
        <row r="15732">
          <cell r="J15732" t="str">
            <v>9789577133779</v>
          </cell>
          <cell r="K15732">
            <v>2007</v>
          </cell>
          <cell r="L15732" t="str">
            <v>494</v>
          </cell>
        </row>
        <row r="15733">
          <cell r="J15733" t="str">
            <v>9577133657</v>
          </cell>
          <cell r="K15733">
            <v>2007</v>
          </cell>
          <cell r="L15733" t="str">
            <v>221.45</v>
          </cell>
        </row>
        <row r="15734">
          <cell r="J15734" t="str">
            <v>9789577133588</v>
          </cell>
          <cell r="K15734">
            <v>2007</v>
          </cell>
          <cell r="L15734" t="str">
            <v>177.2</v>
          </cell>
        </row>
        <row r="15735">
          <cell r="J15735" t="str">
            <v>9789577273314</v>
          </cell>
          <cell r="K15735">
            <v>2007</v>
          </cell>
          <cell r="L15735" t="str">
            <v>528.21</v>
          </cell>
        </row>
        <row r="15736">
          <cell r="J15736" t="str">
            <v>9789867273321</v>
          </cell>
          <cell r="K15736">
            <v>2007</v>
          </cell>
          <cell r="L15736" t="str">
            <v>528.21</v>
          </cell>
        </row>
        <row r="15737">
          <cell r="J15737" t="str">
            <v>9789867273345</v>
          </cell>
          <cell r="K15737">
            <v>2007</v>
          </cell>
          <cell r="L15737" t="str">
            <v>528.2</v>
          </cell>
        </row>
        <row r="15738">
          <cell r="J15738" t="str">
            <v>9789867273383</v>
          </cell>
          <cell r="K15738">
            <v>2007</v>
          </cell>
          <cell r="L15738" t="str">
            <v>690</v>
          </cell>
        </row>
        <row r="15739">
          <cell r="J15739" t="str">
            <v>9789867273390</v>
          </cell>
          <cell r="K15739">
            <v>2007</v>
          </cell>
          <cell r="L15739" t="str">
            <v>719.85</v>
          </cell>
        </row>
        <row r="15740">
          <cell r="J15740" t="str">
            <v>9789867273406</v>
          </cell>
          <cell r="K15740">
            <v>2007</v>
          </cell>
          <cell r="L15740" t="str">
            <v>528.21</v>
          </cell>
        </row>
        <row r="15741">
          <cell r="J15741" t="str">
            <v>9789867273413</v>
          </cell>
          <cell r="K15741">
            <v>2007</v>
          </cell>
          <cell r="L15741" t="str">
            <v>544.7</v>
          </cell>
        </row>
        <row r="15742">
          <cell r="J15742" t="str">
            <v>9789867273420</v>
          </cell>
          <cell r="K15742">
            <v>2007</v>
          </cell>
          <cell r="L15742" t="str">
            <v>781.052</v>
          </cell>
        </row>
        <row r="15743">
          <cell r="J15743" t="str">
            <v>9789867273451</v>
          </cell>
          <cell r="K15743">
            <v>2007</v>
          </cell>
          <cell r="L15743" t="str">
            <v>544.7</v>
          </cell>
        </row>
        <row r="15744">
          <cell r="J15744" t="str">
            <v>9789867273475</v>
          </cell>
          <cell r="K15744">
            <v>2007</v>
          </cell>
          <cell r="L15744" t="str">
            <v>191</v>
          </cell>
        </row>
        <row r="15745">
          <cell r="J15745" t="str">
            <v>9789867273604</v>
          </cell>
          <cell r="K15745">
            <v>2007</v>
          </cell>
          <cell r="L15745" t="str">
            <v>191.9</v>
          </cell>
        </row>
        <row r="15746">
          <cell r="J15746" t="str">
            <v>9789867273482</v>
          </cell>
          <cell r="K15746">
            <v>2007</v>
          </cell>
          <cell r="L15746" t="str">
            <v>544.3</v>
          </cell>
        </row>
        <row r="15747">
          <cell r="J15747" t="str">
            <v>9867273376</v>
          </cell>
          <cell r="K15747">
            <v>2007</v>
          </cell>
          <cell r="L15747" t="str">
            <v>177.2</v>
          </cell>
        </row>
        <row r="15748">
          <cell r="J15748" t="str">
            <v>9789867273499</v>
          </cell>
          <cell r="K15748">
            <v>2007</v>
          </cell>
          <cell r="L15748" t="str">
            <v>177.2</v>
          </cell>
        </row>
        <row r="15749">
          <cell r="J15749" t="str">
            <v>9789867273215</v>
          </cell>
          <cell r="K15749">
            <v>2007</v>
          </cell>
          <cell r="L15749" t="str">
            <v>177.3</v>
          </cell>
        </row>
        <row r="15750">
          <cell r="J15750" t="str">
            <v>9789867273307</v>
          </cell>
          <cell r="K15750">
            <v>2007</v>
          </cell>
          <cell r="L15750" t="str">
            <v>494</v>
          </cell>
        </row>
        <row r="15751">
          <cell r="J15751" t="str">
            <v>9789867273338</v>
          </cell>
          <cell r="K15751">
            <v>2007</v>
          </cell>
          <cell r="L15751" t="str">
            <v>494</v>
          </cell>
        </row>
        <row r="15752">
          <cell r="J15752" t="str">
            <v>9789867273284</v>
          </cell>
          <cell r="K15752">
            <v>2007</v>
          </cell>
          <cell r="L15752" t="str">
            <v>192.8</v>
          </cell>
        </row>
        <row r="15753">
          <cell r="J15753" t="str">
            <v>9789867273291</v>
          </cell>
          <cell r="K15753">
            <v>2007</v>
          </cell>
          <cell r="L15753" t="str">
            <v>012.3</v>
          </cell>
        </row>
        <row r="15754">
          <cell r="J15754" t="str">
            <v>9789867273352</v>
          </cell>
          <cell r="K15754">
            <v>2007</v>
          </cell>
          <cell r="L15754" t="str">
            <v>192.13</v>
          </cell>
        </row>
        <row r="15755">
          <cell r="J15755" t="str">
            <v>9789867273369</v>
          </cell>
          <cell r="K15755">
            <v>2007</v>
          </cell>
          <cell r="L15755" t="str">
            <v>859.6</v>
          </cell>
        </row>
        <row r="15756">
          <cell r="J15756" t="str">
            <v>9789868380400</v>
          </cell>
          <cell r="K15756">
            <v>2007</v>
          </cell>
          <cell r="L15756" t="str">
            <v>536.211</v>
          </cell>
        </row>
        <row r="15757">
          <cell r="J15757" t="str">
            <v>9789573055198</v>
          </cell>
          <cell r="K15757">
            <v>2007</v>
          </cell>
          <cell r="L15757" t="str">
            <v>536.211</v>
          </cell>
        </row>
        <row r="15758">
          <cell r="J15758" t="str">
            <v>9789868247598_1</v>
          </cell>
          <cell r="K15758">
            <v>2007</v>
          </cell>
          <cell r="L15758" t="str">
            <v>897.6709</v>
          </cell>
        </row>
        <row r="15759">
          <cell r="J15759" t="str">
            <v>9789868247598_2</v>
          </cell>
          <cell r="K15759">
            <v>2007</v>
          </cell>
          <cell r="L15759" t="str">
            <v>897.6709</v>
          </cell>
        </row>
        <row r="15760">
          <cell r="J15760" t="str">
            <v>9789868247581</v>
          </cell>
          <cell r="K15760">
            <v>2007</v>
          </cell>
          <cell r="L15760" t="str">
            <v>596.943</v>
          </cell>
        </row>
        <row r="15761">
          <cell r="J15761" t="str">
            <v>9789868339897</v>
          </cell>
          <cell r="K15761">
            <v>2007</v>
          </cell>
          <cell r="L15761" t="str">
            <v>596.8</v>
          </cell>
        </row>
        <row r="15762">
          <cell r="J15762" t="str">
            <v>4712206010535</v>
          </cell>
          <cell r="K15762">
            <v>2007</v>
          </cell>
          <cell r="L15762" t="str">
            <v>592.9154</v>
          </cell>
        </row>
        <row r="15763">
          <cell r="J15763" t="str">
            <v>4712070141588</v>
          </cell>
          <cell r="K15763">
            <v>2007</v>
          </cell>
          <cell r="L15763" t="str">
            <v>592.9154</v>
          </cell>
        </row>
        <row r="15764">
          <cell r="J15764" t="str">
            <v>9789868339873</v>
          </cell>
          <cell r="K15764">
            <v>2007</v>
          </cell>
          <cell r="L15764" t="str">
            <v>740.274</v>
          </cell>
        </row>
        <row r="15765">
          <cell r="J15765" t="str">
            <v>9789868339880</v>
          </cell>
          <cell r="K15765">
            <v>2007</v>
          </cell>
          <cell r="L15765" t="str">
            <v>740.274</v>
          </cell>
        </row>
        <row r="15766">
          <cell r="J15766" t="str">
            <v>9789868247574</v>
          </cell>
          <cell r="K15766">
            <v>2007</v>
          </cell>
          <cell r="L15766" t="str">
            <v>597.931</v>
          </cell>
        </row>
        <row r="15767">
          <cell r="J15767" t="str">
            <v>9789868339804</v>
          </cell>
          <cell r="K15767">
            <v>2007</v>
          </cell>
          <cell r="L15767" t="str">
            <v>590.92</v>
          </cell>
        </row>
        <row r="15768">
          <cell r="J15768" t="str">
            <v>9789868339866</v>
          </cell>
          <cell r="K15768">
            <v>2007</v>
          </cell>
          <cell r="L15768" t="str">
            <v>592.9154</v>
          </cell>
        </row>
        <row r="15769">
          <cell r="J15769" t="str">
            <v>9789868339828</v>
          </cell>
          <cell r="K15769">
            <v>2007</v>
          </cell>
          <cell r="L15769" t="str">
            <v>592.91</v>
          </cell>
        </row>
        <row r="15770">
          <cell r="J15770" t="str">
            <v>9789868339811</v>
          </cell>
          <cell r="K15770">
            <v>2007</v>
          </cell>
          <cell r="L15770" t="str">
            <v>628.5</v>
          </cell>
        </row>
        <row r="15771">
          <cell r="J15771" t="str">
            <v>9789868339842</v>
          </cell>
          <cell r="K15771">
            <v>2007</v>
          </cell>
          <cell r="L15771" t="str">
            <v>596.943</v>
          </cell>
        </row>
        <row r="15772">
          <cell r="J15772" t="str">
            <v>9789868247567</v>
          </cell>
          <cell r="K15772">
            <v>2007</v>
          </cell>
          <cell r="L15772" t="str">
            <v>740.274</v>
          </cell>
        </row>
        <row r="15773">
          <cell r="J15773" t="str">
            <v>9789868247550</v>
          </cell>
          <cell r="K15773">
            <v>2007</v>
          </cell>
          <cell r="L15773" t="str">
            <v>592.9</v>
          </cell>
        </row>
        <row r="15774">
          <cell r="J15774" t="str">
            <v>9789868339835</v>
          </cell>
          <cell r="K15774">
            <v>2007</v>
          </cell>
          <cell r="L15774" t="str">
            <v>732.2723</v>
          </cell>
        </row>
        <row r="15775">
          <cell r="J15775" t="str">
            <v>9789867011800</v>
          </cell>
          <cell r="K15775">
            <v>2007</v>
          </cell>
          <cell r="L15775" t="str">
            <v>563.7</v>
          </cell>
        </row>
        <row r="15776">
          <cell r="J15776" t="str">
            <v>9789867011848</v>
          </cell>
          <cell r="K15776">
            <v>2007</v>
          </cell>
          <cell r="L15776" t="str">
            <v>496.5</v>
          </cell>
        </row>
        <row r="15777">
          <cell r="J15777" t="str">
            <v>9789867011411</v>
          </cell>
          <cell r="K15777">
            <v>2007</v>
          </cell>
          <cell r="L15777" t="str">
            <v>177.3</v>
          </cell>
        </row>
        <row r="15778">
          <cell r="J15778" t="str">
            <v>9867011104</v>
          </cell>
          <cell r="K15778">
            <v>2007</v>
          </cell>
          <cell r="L15778" t="str">
            <v>496.5</v>
          </cell>
        </row>
        <row r="15779">
          <cell r="J15779" t="str">
            <v>9867011120</v>
          </cell>
          <cell r="K15779">
            <v>2007</v>
          </cell>
          <cell r="L15779" t="str">
            <v>494.2</v>
          </cell>
        </row>
        <row r="15780">
          <cell r="J15780" t="str">
            <v>9867011112</v>
          </cell>
          <cell r="K15780">
            <v>2007</v>
          </cell>
          <cell r="L15780" t="str">
            <v>494.1</v>
          </cell>
        </row>
        <row r="15781">
          <cell r="J15781" t="str">
            <v>9789861862606</v>
          </cell>
          <cell r="K15781">
            <v>2007</v>
          </cell>
          <cell r="L15781" t="str">
            <v>857.83</v>
          </cell>
        </row>
        <row r="15782">
          <cell r="J15782" t="str">
            <v>9789861863023</v>
          </cell>
          <cell r="K15782">
            <v>2007</v>
          </cell>
          <cell r="L15782" t="str">
            <v>857.83</v>
          </cell>
        </row>
        <row r="15783">
          <cell r="J15783" t="str">
            <v>9789861864112</v>
          </cell>
          <cell r="K15783">
            <v>2007</v>
          </cell>
          <cell r="L15783" t="str">
            <v>857.83</v>
          </cell>
        </row>
        <row r="15784">
          <cell r="J15784" t="str">
            <v>9789861864679</v>
          </cell>
          <cell r="K15784">
            <v>2007</v>
          </cell>
          <cell r="L15784" t="str">
            <v>857.83</v>
          </cell>
        </row>
        <row r="15785">
          <cell r="J15785" t="str">
            <v>9789861865058</v>
          </cell>
          <cell r="K15785">
            <v>2007</v>
          </cell>
          <cell r="L15785" t="str">
            <v>857.83</v>
          </cell>
        </row>
        <row r="15786">
          <cell r="J15786" t="str">
            <v>9789868078352</v>
          </cell>
          <cell r="K15786">
            <v>2007</v>
          </cell>
          <cell r="L15786" t="str">
            <v>855</v>
          </cell>
        </row>
        <row r="15787">
          <cell r="J15787" t="str">
            <v>9789868219632</v>
          </cell>
          <cell r="K15787">
            <v>2007</v>
          </cell>
          <cell r="L15787" t="str">
            <v>523.32</v>
          </cell>
        </row>
        <row r="15788">
          <cell r="J15788" t="str">
            <v>9789868219663</v>
          </cell>
          <cell r="K15788">
            <v>2007</v>
          </cell>
          <cell r="L15788" t="str">
            <v>523.32</v>
          </cell>
        </row>
        <row r="15789">
          <cell r="J15789" t="str">
            <v>9789868219656</v>
          </cell>
          <cell r="K15789">
            <v>2007</v>
          </cell>
          <cell r="L15789" t="str">
            <v>312.98</v>
          </cell>
        </row>
        <row r="15790">
          <cell r="J15790" t="str">
            <v>9789867516282</v>
          </cell>
          <cell r="K15790">
            <v>2007</v>
          </cell>
          <cell r="L15790" t="str">
            <v>563.7</v>
          </cell>
        </row>
        <row r="15791">
          <cell r="J15791" t="str">
            <v>9789866782114</v>
          </cell>
          <cell r="K15791">
            <v>2007</v>
          </cell>
          <cell r="L15791" t="str">
            <v>415.998</v>
          </cell>
        </row>
        <row r="15792">
          <cell r="J15792" t="str">
            <v>9789867574923</v>
          </cell>
          <cell r="K15792">
            <v>2007</v>
          </cell>
          <cell r="L15792" t="str">
            <v>736.39</v>
          </cell>
        </row>
        <row r="15793">
          <cell r="J15793" t="str">
            <v>9789868262294</v>
          </cell>
          <cell r="K15793">
            <v>2007</v>
          </cell>
          <cell r="L15793" t="str">
            <v>592.092</v>
          </cell>
        </row>
        <row r="15794">
          <cell r="J15794" t="str">
            <v>9789867219541</v>
          </cell>
          <cell r="K15794">
            <v>2007</v>
          </cell>
          <cell r="L15794" t="str">
            <v>490.99</v>
          </cell>
        </row>
        <row r="15795">
          <cell r="J15795" t="str">
            <v>9789867219398</v>
          </cell>
          <cell r="K15795">
            <v>2007</v>
          </cell>
          <cell r="L15795" t="str">
            <v>176.5</v>
          </cell>
        </row>
        <row r="15796">
          <cell r="J15796" t="str">
            <v>9789570521795</v>
          </cell>
          <cell r="K15796">
            <v>2007</v>
          </cell>
          <cell r="L15796" t="str">
            <v>857.7</v>
          </cell>
        </row>
        <row r="15797">
          <cell r="J15797" t="str">
            <v>9789570521801</v>
          </cell>
          <cell r="K15797">
            <v>2007</v>
          </cell>
          <cell r="L15797" t="str">
            <v>857.7</v>
          </cell>
        </row>
        <row r="15798">
          <cell r="J15798" t="str">
            <v>9789570521818</v>
          </cell>
          <cell r="K15798">
            <v>2007</v>
          </cell>
          <cell r="L15798" t="str">
            <v>857.7</v>
          </cell>
        </row>
        <row r="15799">
          <cell r="J15799" t="str">
            <v>9789570521887</v>
          </cell>
          <cell r="K15799">
            <v>2007</v>
          </cell>
          <cell r="L15799" t="str">
            <v>857.81</v>
          </cell>
        </row>
        <row r="15800">
          <cell r="J15800" t="str">
            <v>9789570521894</v>
          </cell>
          <cell r="K15800">
            <v>2007</v>
          </cell>
          <cell r="L15800" t="str">
            <v>857.81</v>
          </cell>
        </row>
        <row r="15801">
          <cell r="J15801" t="str">
            <v>9789570521979</v>
          </cell>
          <cell r="K15801">
            <v>2007</v>
          </cell>
          <cell r="L15801" t="str">
            <v>947.41</v>
          </cell>
        </row>
        <row r="15802">
          <cell r="J15802" t="str">
            <v>9789570521986</v>
          </cell>
          <cell r="K15802">
            <v>2007</v>
          </cell>
          <cell r="L15802" t="str">
            <v>947.41</v>
          </cell>
        </row>
        <row r="15803">
          <cell r="J15803" t="str">
            <v>9789570521993</v>
          </cell>
          <cell r="K15803">
            <v>2007</v>
          </cell>
          <cell r="L15803" t="str">
            <v>947.41</v>
          </cell>
        </row>
        <row r="15804">
          <cell r="J15804" t="str">
            <v>9789570522006</v>
          </cell>
          <cell r="K15804">
            <v>2007</v>
          </cell>
          <cell r="L15804" t="str">
            <v>947.41</v>
          </cell>
        </row>
        <row r="15805">
          <cell r="J15805" t="str">
            <v>9789570522013</v>
          </cell>
          <cell r="K15805">
            <v>2007</v>
          </cell>
          <cell r="L15805" t="str">
            <v>947.41</v>
          </cell>
        </row>
        <row r="15806">
          <cell r="J15806" t="str">
            <v>9789570522020</v>
          </cell>
          <cell r="K15806">
            <v>2007</v>
          </cell>
          <cell r="L15806" t="str">
            <v>947.41</v>
          </cell>
        </row>
        <row r="15807">
          <cell r="J15807" t="str">
            <v>9789570522037</v>
          </cell>
          <cell r="K15807">
            <v>2007</v>
          </cell>
          <cell r="L15807" t="str">
            <v>947.41</v>
          </cell>
        </row>
        <row r="15808">
          <cell r="J15808" t="str">
            <v>9789570522044</v>
          </cell>
          <cell r="K15808">
            <v>2007</v>
          </cell>
          <cell r="L15808" t="str">
            <v>947.41</v>
          </cell>
        </row>
        <row r="15809">
          <cell r="J15809" t="str">
            <v>9789570522495</v>
          </cell>
          <cell r="K15809">
            <v>2007</v>
          </cell>
          <cell r="L15809" t="str">
            <v>947.41</v>
          </cell>
        </row>
        <row r="15810">
          <cell r="J15810" t="str">
            <v>9789570521825</v>
          </cell>
          <cell r="K15810">
            <v>2007</v>
          </cell>
          <cell r="L15810" t="str">
            <v>947.41</v>
          </cell>
        </row>
        <row r="15811">
          <cell r="J15811" t="str">
            <v>9789570521832</v>
          </cell>
          <cell r="K15811">
            <v>2007</v>
          </cell>
          <cell r="L15811" t="str">
            <v>947.41</v>
          </cell>
        </row>
        <row r="15812">
          <cell r="J15812" t="str">
            <v>9789570521856</v>
          </cell>
          <cell r="K15812">
            <v>2007</v>
          </cell>
          <cell r="L15812" t="str">
            <v>947.41</v>
          </cell>
        </row>
        <row r="15813">
          <cell r="J15813" t="str">
            <v>9789570521863</v>
          </cell>
          <cell r="K15813">
            <v>2007</v>
          </cell>
          <cell r="L15813" t="str">
            <v>947.41</v>
          </cell>
        </row>
        <row r="15814">
          <cell r="J15814" t="str">
            <v>9789570521870</v>
          </cell>
          <cell r="K15814">
            <v>2007</v>
          </cell>
          <cell r="L15814" t="str">
            <v>947.41</v>
          </cell>
        </row>
        <row r="15815">
          <cell r="J15815" t="str">
            <v>9789570522068</v>
          </cell>
          <cell r="K15815">
            <v>2007</v>
          </cell>
          <cell r="L15815" t="str">
            <v>857.81</v>
          </cell>
        </row>
        <row r="15816">
          <cell r="J15816" t="str">
            <v>9789570522075</v>
          </cell>
          <cell r="K15816">
            <v>2007</v>
          </cell>
          <cell r="L15816" t="str">
            <v>857.81</v>
          </cell>
        </row>
        <row r="15817">
          <cell r="J15817" t="str">
            <v>9789570522082</v>
          </cell>
          <cell r="K15817">
            <v>2007</v>
          </cell>
          <cell r="L15817" t="str">
            <v>857.81</v>
          </cell>
        </row>
        <row r="15818">
          <cell r="J15818" t="str">
            <v>9789570522334</v>
          </cell>
          <cell r="K15818">
            <v>2007</v>
          </cell>
          <cell r="L15818" t="str">
            <v>857.81</v>
          </cell>
        </row>
        <row r="15819">
          <cell r="J15819" t="str">
            <v>9789570522204</v>
          </cell>
          <cell r="K15819">
            <v>2007</v>
          </cell>
          <cell r="L15819" t="str">
            <v>857.81</v>
          </cell>
        </row>
        <row r="15820">
          <cell r="J15820" t="str">
            <v>9789867042187</v>
          </cell>
          <cell r="K15820">
            <v>2007</v>
          </cell>
          <cell r="L15820" t="str">
            <v>523.32</v>
          </cell>
        </row>
        <row r="15821">
          <cell r="J15821" t="str">
            <v>9789576082818</v>
          </cell>
          <cell r="K15821">
            <v>2007</v>
          </cell>
          <cell r="L15821" t="str">
            <v>859.9</v>
          </cell>
        </row>
        <row r="15822">
          <cell r="J15822" t="str">
            <v>9789576082552</v>
          </cell>
          <cell r="K15822">
            <v>2007</v>
          </cell>
          <cell r="L15822" t="str">
            <v>859.4</v>
          </cell>
        </row>
        <row r="15823">
          <cell r="J15823" t="str">
            <v>9789576082374</v>
          </cell>
          <cell r="K15823">
            <v>2007</v>
          </cell>
          <cell r="L15823" t="str">
            <v>859.4</v>
          </cell>
        </row>
        <row r="15824">
          <cell r="J15824" t="str">
            <v>9789576082382</v>
          </cell>
          <cell r="K15824">
            <v>2007</v>
          </cell>
          <cell r="L15824" t="str">
            <v>859.4</v>
          </cell>
        </row>
        <row r="15825">
          <cell r="J15825" t="str">
            <v>9789576082931</v>
          </cell>
          <cell r="K15825">
            <v>2007</v>
          </cell>
          <cell r="L15825" t="str">
            <v>859.9</v>
          </cell>
        </row>
        <row r="15826">
          <cell r="J15826" t="str">
            <v>9789576082943</v>
          </cell>
          <cell r="K15826">
            <v>2007</v>
          </cell>
          <cell r="L15826" t="str">
            <v>859.9</v>
          </cell>
        </row>
        <row r="15827">
          <cell r="J15827" t="str">
            <v>9789576082665</v>
          </cell>
          <cell r="K15827">
            <v>2007</v>
          </cell>
          <cell r="L15827" t="str">
            <v>859.9</v>
          </cell>
        </row>
        <row r="15828">
          <cell r="J15828" t="str">
            <v>9789576082832</v>
          </cell>
          <cell r="K15828">
            <v>2007</v>
          </cell>
          <cell r="L15828" t="str">
            <v>859.9</v>
          </cell>
        </row>
        <row r="15829">
          <cell r="J15829" t="str">
            <v>9789576082610</v>
          </cell>
          <cell r="K15829">
            <v>2007</v>
          </cell>
          <cell r="L15829" t="str">
            <v>859.6</v>
          </cell>
        </row>
        <row r="15830">
          <cell r="J15830" t="str">
            <v>9789576082399</v>
          </cell>
          <cell r="K15830">
            <v>2007</v>
          </cell>
          <cell r="L15830" t="str">
            <v>859.4</v>
          </cell>
        </row>
        <row r="15831">
          <cell r="J15831" t="str">
            <v>9789577042538</v>
          </cell>
          <cell r="K15831">
            <v>2007</v>
          </cell>
          <cell r="L15831" t="str">
            <v>521.8131</v>
          </cell>
        </row>
        <row r="15832">
          <cell r="J15832" t="str">
            <v>9789577042514</v>
          </cell>
          <cell r="K15832">
            <v>2007</v>
          </cell>
          <cell r="L15832" t="str">
            <v>521.8131</v>
          </cell>
        </row>
        <row r="15833">
          <cell r="J15833" t="str">
            <v>9789577042521</v>
          </cell>
          <cell r="K15833">
            <v>2007</v>
          </cell>
          <cell r="L15833" t="str">
            <v>521.8131</v>
          </cell>
        </row>
        <row r="15834">
          <cell r="J15834" t="str">
            <v>9789577042545</v>
          </cell>
          <cell r="K15834">
            <v>2007</v>
          </cell>
          <cell r="L15834" t="str">
            <v>521.8131</v>
          </cell>
        </row>
        <row r="15835">
          <cell r="J15835" t="str">
            <v>9577042171</v>
          </cell>
          <cell r="K15835">
            <v>2007</v>
          </cell>
          <cell r="L15835" t="str">
            <v>521.8131</v>
          </cell>
        </row>
        <row r="15836">
          <cell r="J15836" t="str">
            <v>9577043151</v>
          </cell>
          <cell r="K15836">
            <v>2007</v>
          </cell>
          <cell r="L15836" t="str">
            <v>521.818</v>
          </cell>
        </row>
        <row r="15837">
          <cell r="J15837" t="str">
            <v>9577043489</v>
          </cell>
          <cell r="K15837">
            <v>2007</v>
          </cell>
          <cell r="L15837" t="str">
            <v>521.818</v>
          </cell>
        </row>
        <row r="15838">
          <cell r="J15838" t="str">
            <v>9577043542</v>
          </cell>
          <cell r="K15838">
            <v>2007</v>
          </cell>
          <cell r="L15838" t="str">
            <v>521.818</v>
          </cell>
        </row>
        <row r="15839">
          <cell r="J15839" t="str">
            <v>9577043566</v>
          </cell>
          <cell r="K15839">
            <v>2007</v>
          </cell>
          <cell r="L15839" t="str">
            <v>521.818</v>
          </cell>
        </row>
        <row r="15840">
          <cell r="J15840" t="str">
            <v>9789868368507</v>
          </cell>
          <cell r="K15840">
            <v>2007</v>
          </cell>
          <cell r="L15840" t="str">
            <v>520.7</v>
          </cell>
        </row>
        <row r="15841">
          <cell r="J15841" t="str">
            <v>9860050090</v>
          </cell>
          <cell r="K15841">
            <v>2006</v>
          </cell>
          <cell r="L15841" t="str">
            <v>410.46</v>
          </cell>
        </row>
        <row r="15842">
          <cell r="J15842" t="str">
            <v>9789571607511</v>
          </cell>
          <cell r="K15842">
            <v>2006</v>
          </cell>
          <cell r="L15842" t="str">
            <v>177.2</v>
          </cell>
        </row>
        <row r="15843">
          <cell r="J15843" t="str">
            <v>9578384688_1</v>
          </cell>
          <cell r="K15843">
            <v>2006</v>
          </cell>
          <cell r="L15843" t="str">
            <v>982</v>
          </cell>
        </row>
        <row r="15844">
          <cell r="J15844" t="str">
            <v>9578384688_2</v>
          </cell>
          <cell r="K15844">
            <v>2006</v>
          </cell>
          <cell r="L15844" t="str">
            <v>982</v>
          </cell>
        </row>
        <row r="15845">
          <cell r="J15845" t="str">
            <v>9575746139</v>
          </cell>
          <cell r="K15845">
            <v>2006</v>
          </cell>
          <cell r="L15845" t="str">
            <v>857.7</v>
          </cell>
        </row>
        <row r="15846">
          <cell r="J15846" t="str">
            <v>9868224705</v>
          </cell>
          <cell r="K15846">
            <v>2006</v>
          </cell>
          <cell r="L15846" t="str">
            <v>494</v>
          </cell>
        </row>
        <row r="15847">
          <cell r="J15847" t="str">
            <v>9789868224735</v>
          </cell>
          <cell r="K15847">
            <v>2006</v>
          </cell>
          <cell r="L15847" t="str">
            <v>494.2</v>
          </cell>
        </row>
        <row r="15848">
          <cell r="J15848" t="str">
            <v>9789868224728</v>
          </cell>
          <cell r="K15848">
            <v>2006</v>
          </cell>
          <cell r="L15848" t="str">
            <v>494</v>
          </cell>
        </row>
        <row r="15849">
          <cell r="J15849" t="str">
            <v>9868186412</v>
          </cell>
          <cell r="K15849">
            <v>2006</v>
          </cell>
          <cell r="L15849" t="str">
            <v>494</v>
          </cell>
        </row>
        <row r="15850">
          <cell r="J15850" t="str">
            <v>9789868224711</v>
          </cell>
          <cell r="K15850">
            <v>2006</v>
          </cell>
          <cell r="L15850" t="str">
            <v>494.2</v>
          </cell>
        </row>
        <row r="15851">
          <cell r="J15851" t="str">
            <v>9789867574817</v>
          </cell>
          <cell r="K15851">
            <v>2006</v>
          </cell>
          <cell r="L15851" t="str">
            <v>544.83</v>
          </cell>
        </row>
        <row r="15852">
          <cell r="J15852" t="str">
            <v>9867118456</v>
          </cell>
          <cell r="K15852">
            <v>2006</v>
          </cell>
          <cell r="L15852" t="str">
            <v>862.57</v>
          </cell>
        </row>
        <row r="15853">
          <cell r="J15853" t="str">
            <v>9868241332</v>
          </cell>
          <cell r="K15853">
            <v>2006</v>
          </cell>
          <cell r="L15853" t="str">
            <v>411.3</v>
          </cell>
        </row>
        <row r="15854">
          <cell r="J15854" t="str">
            <v>9789571607542</v>
          </cell>
          <cell r="K15854">
            <v>2006</v>
          </cell>
          <cell r="L15854" t="str">
            <v>424.3</v>
          </cell>
        </row>
        <row r="15855">
          <cell r="J15855" t="str">
            <v>9861275665</v>
          </cell>
          <cell r="K15855">
            <v>2006</v>
          </cell>
          <cell r="L15855" t="str">
            <v>873.57</v>
          </cell>
        </row>
        <row r="15856">
          <cell r="J15856" t="str">
            <v>9574852148</v>
          </cell>
          <cell r="K15856">
            <v>2006</v>
          </cell>
          <cell r="L15856" t="str">
            <v>563.3</v>
          </cell>
        </row>
        <row r="15857">
          <cell r="J15857" t="str">
            <v>9789868198944</v>
          </cell>
          <cell r="K15857">
            <v>2006</v>
          </cell>
          <cell r="L15857" t="str">
            <v>915.2</v>
          </cell>
        </row>
        <row r="15858">
          <cell r="J15858" t="str">
            <v>9868198917</v>
          </cell>
          <cell r="K15858">
            <v>2006</v>
          </cell>
          <cell r="L15858" t="str">
            <v>855</v>
          </cell>
        </row>
        <row r="15859">
          <cell r="J15859" t="str">
            <v>9789867360199</v>
          </cell>
          <cell r="K15859">
            <v>2006</v>
          </cell>
          <cell r="L15859" t="str">
            <v>861.59</v>
          </cell>
        </row>
        <row r="15860">
          <cell r="J15860" t="str">
            <v>9789867360205</v>
          </cell>
          <cell r="K15860">
            <v>2006</v>
          </cell>
          <cell r="L15860" t="str">
            <v>875.59</v>
          </cell>
        </row>
        <row r="15861">
          <cell r="J15861" t="str">
            <v>9868226708</v>
          </cell>
          <cell r="K15861">
            <v>2006</v>
          </cell>
          <cell r="L15861" t="str">
            <v>782.886</v>
          </cell>
        </row>
        <row r="15862">
          <cell r="J15862" t="str">
            <v>9789868194816</v>
          </cell>
          <cell r="K15862">
            <v>2006</v>
          </cell>
          <cell r="L15862" t="str">
            <v>855</v>
          </cell>
        </row>
        <row r="15863">
          <cell r="J15863" t="str">
            <v>9789861276052</v>
          </cell>
          <cell r="K15863">
            <v>2006</v>
          </cell>
          <cell r="L15863" t="str">
            <v>802.3</v>
          </cell>
        </row>
        <row r="15864">
          <cell r="J15864" t="str">
            <v>9861440348</v>
          </cell>
          <cell r="K15864">
            <v>2006</v>
          </cell>
          <cell r="L15864" t="str">
            <v>572.94</v>
          </cell>
        </row>
        <row r="15865">
          <cell r="J15865" t="str">
            <v>9576966124</v>
          </cell>
          <cell r="K15865">
            <v>2006</v>
          </cell>
          <cell r="L15865" t="str">
            <v>521.16</v>
          </cell>
        </row>
        <row r="15866">
          <cell r="J15866" t="str">
            <v>9789867574794</v>
          </cell>
          <cell r="K15866">
            <v>2006</v>
          </cell>
          <cell r="L15866" t="str">
            <v>410.7</v>
          </cell>
        </row>
        <row r="15867">
          <cell r="J15867" t="str">
            <v>9868216850</v>
          </cell>
          <cell r="K15867">
            <v>2006</v>
          </cell>
          <cell r="L15867" t="str">
            <v>418.9</v>
          </cell>
        </row>
        <row r="15868">
          <cell r="J15868" t="str">
            <v>9861276939</v>
          </cell>
          <cell r="K15868">
            <v>2006</v>
          </cell>
          <cell r="L15868" t="str">
            <v>874.57</v>
          </cell>
        </row>
        <row r="15869">
          <cell r="J15869" t="str">
            <v>9868229502</v>
          </cell>
          <cell r="K15869">
            <v>2006</v>
          </cell>
          <cell r="L15869" t="str">
            <v>874.57</v>
          </cell>
        </row>
        <row r="15870">
          <cell r="J15870" t="str">
            <v>9789868229518</v>
          </cell>
          <cell r="K15870">
            <v>2006</v>
          </cell>
          <cell r="L15870" t="str">
            <v>874.57</v>
          </cell>
        </row>
        <row r="15871">
          <cell r="J15871" t="str">
            <v>9861275541</v>
          </cell>
          <cell r="K15871">
            <v>2006</v>
          </cell>
          <cell r="L15871" t="str">
            <v>876.57</v>
          </cell>
        </row>
        <row r="15872">
          <cell r="J15872" t="str">
            <v>9572921169</v>
          </cell>
          <cell r="K15872">
            <v>2006</v>
          </cell>
          <cell r="L15872" t="str">
            <v>673.26</v>
          </cell>
        </row>
        <row r="15873">
          <cell r="J15873" t="str">
            <v>9789868257610</v>
          </cell>
          <cell r="K15873">
            <v>2006</v>
          </cell>
          <cell r="L15873" t="str">
            <v>494</v>
          </cell>
        </row>
        <row r="15874">
          <cell r="J15874" t="str">
            <v>9789868212879</v>
          </cell>
          <cell r="K15874">
            <v>2006</v>
          </cell>
          <cell r="L15874" t="str">
            <v>494.3</v>
          </cell>
        </row>
        <row r="15875">
          <cell r="J15875" t="str">
            <v>9867574680</v>
          </cell>
          <cell r="K15875">
            <v>2006</v>
          </cell>
          <cell r="L15875" t="str">
            <v>529.6</v>
          </cell>
        </row>
        <row r="15876">
          <cell r="J15876" t="str">
            <v>9867011481</v>
          </cell>
          <cell r="K15876">
            <v>2006</v>
          </cell>
          <cell r="L15876" t="str">
            <v>782.886</v>
          </cell>
        </row>
        <row r="15877">
          <cell r="J15877" t="str">
            <v>9575745795</v>
          </cell>
          <cell r="K15877">
            <v>2006</v>
          </cell>
          <cell r="L15877" t="str">
            <v>859.6</v>
          </cell>
        </row>
        <row r="15878">
          <cell r="J15878" t="str">
            <v>EBK9900000478_55</v>
          </cell>
          <cell r="K15878">
            <v>2006</v>
          </cell>
          <cell r="L15878" t="str">
            <v>947.41</v>
          </cell>
        </row>
        <row r="15879">
          <cell r="J15879" t="str">
            <v>EBK9900000478_56</v>
          </cell>
          <cell r="K15879">
            <v>2006</v>
          </cell>
          <cell r="L15879" t="str">
            <v>947.41</v>
          </cell>
        </row>
        <row r="15880">
          <cell r="J15880" t="str">
            <v>EBK9900000478_57</v>
          </cell>
          <cell r="K15880">
            <v>2006</v>
          </cell>
          <cell r="L15880" t="str">
            <v>947.41</v>
          </cell>
        </row>
        <row r="15881">
          <cell r="J15881" t="str">
            <v>EBK9900000478_58</v>
          </cell>
          <cell r="K15881">
            <v>2006</v>
          </cell>
          <cell r="L15881" t="str">
            <v>947.41</v>
          </cell>
        </row>
        <row r="15882">
          <cell r="J15882" t="str">
            <v>EBK9900000478_59</v>
          </cell>
          <cell r="K15882">
            <v>2006</v>
          </cell>
          <cell r="L15882" t="str">
            <v>947.41</v>
          </cell>
        </row>
        <row r="15883">
          <cell r="J15883" t="str">
            <v>9575565487</v>
          </cell>
          <cell r="K15883">
            <v>2006</v>
          </cell>
          <cell r="L15883" t="str">
            <v>242.42</v>
          </cell>
        </row>
        <row r="15884">
          <cell r="J15884" t="str">
            <v>986821680X</v>
          </cell>
          <cell r="K15884">
            <v>2006</v>
          </cell>
          <cell r="L15884" t="str">
            <v>541.29232</v>
          </cell>
        </row>
        <row r="15885">
          <cell r="J15885" t="str">
            <v>9789571607528</v>
          </cell>
          <cell r="K15885">
            <v>2006</v>
          </cell>
          <cell r="L15885" t="str">
            <v>177.2</v>
          </cell>
        </row>
        <row r="15886">
          <cell r="J15886" t="str">
            <v>9789576966224</v>
          </cell>
          <cell r="K15886">
            <v>2006</v>
          </cell>
          <cell r="L15886" t="str">
            <v>400.15</v>
          </cell>
        </row>
        <row r="15887">
          <cell r="J15887" t="str">
            <v>9575745744</v>
          </cell>
          <cell r="K15887">
            <v>2006</v>
          </cell>
          <cell r="L15887" t="str">
            <v>859.5</v>
          </cell>
        </row>
        <row r="15888">
          <cell r="J15888" t="str">
            <v>9789576966125</v>
          </cell>
          <cell r="K15888">
            <v>2006</v>
          </cell>
          <cell r="L15888" t="str">
            <v>521.16</v>
          </cell>
        </row>
        <row r="15889">
          <cell r="J15889" t="str">
            <v>9861275398</v>
          </cell>
          <cell r="K15889">
            <v>2006</v>
          </cell>
          <cell r="L15889" t="str">
            <v>833.5</v>
          </cell>
        </row>
        <row r="15890">
          <cell r="J15890" t="str">
            <v>9789571607504</v>
          </cell>
          <cell r="K15890">
            <v>2006</v>
          </cell>
          <cell r="L15890" t="str">
            <v>177.2</v>
          </cell>
        </row>
        <row r="15891">
          <cell r="J15891" t="str">
            <v>9868212812</v>
          </cell>
          <cell r="K15891">
            <v>2006</v>
          </cell>
          <cell r="L15891" t="str">
            <v>494.3</v>
          </cell>
        </row>
        <row r="15892">
          <cell r="J15892" t="str">
            <v>986711843X</v>
          </cell>
          <cell r="K15892">
            <v>2006</v>
          </cell>
          <cell r="L15892" t="str">
            <v>857.7</v>
          </cell>
        </row>
        <row r="15893">
          <cell r="J15893" t="str">
            <v>9867057120</v>
          </cell>
          <cell r="K15893">
            <v>2006</v>
          </cell>
          <cell r="L15893" t="str">
            <v>857.7</v>
          </cell>
        </row>
        <row r="15894">
          <cell r="J15894" t="str">
            <v>986705704X</v>
          </cell>
          <cell r="K15894">
            <v>2006</v>
          </cell>
          <cell r="L15894" t="str">
            <v>857.7</v>
          </cell>
        </row>
        <row r="15895">
          <cell r="J15895" t="str">
            <v>9867057333</v>
          </cell>
          <cell r="K15895">
            <v>2006</v>
          </cell>
          <cell r="L15895" t="str">
            <v>857.7</v>
          </cell>
        </row>
        <row r="15896">
          <cell r="J15896" t="str">
            <v>9867057031</v>
          </cell>
          <cell r="K15896">
            <v>2006</v>
          </cell>
          <cell r="L15896" t="str">
            <v>857.7</v>
          </cell>
        </row>
        <row r="15897">
          <cell r="J15897" t="str">
            <v>9867118421</v>
          </cell>
          <cell r="K15897">
            <v>2006</v>
          </cell>
          <cell r="L15897" t="str">
            <v>857.7</v>
          </cell>
        </row>
        <row r="15898">
          <cell r="J15898" t="str">
            <v>9867057139</v>
          </cell>
          <cell r="K15898">
            <v>2006</v>
          </cell>
          <cell r="L15898" t="str">
            <v>857.7</v>
          </cell>
        </row>
        <row r="15899">
          <cell r="J15899" t="str">
            <v>9868186420</v>
          </cell>
          <cell r="K15899">
            <v>2006</v>
          </cell>
          <cell r="L15899" t="str">
            <v>494.35</v>
          </cell>
        </row>
        <row r="15900">
          <cell r="J15900" t="str">
            <v>9868216834</v>
          </cell>
          <cell r="K15900">
            <v>2006</v>
          </cell>
          <cell r="L15900" t="str">
            <v>411.3</v>
          </cell>
        </row>
        <row r="15901">
          <cell r="J15901" t="str">
            <v>986710708X</v>
          </cell>
          <cell r="K15901">
            <v>2006</v>
          </cell>
          <cell r="L15901" t="str">
            <v>859.6</v>
          </cell>
        </row>
        <row r="15902">
          <cell r="J15902" t="str">
            <v>9789867107336</v>
          </cell>
          <cell r="K15902">
            <v>2006</v>
          </cell>
          <cell r="L15902" t="str">
            <v>859.6</v>
          </cell>
        </row>
        <row r="15903">
          <cell r="J15903" t="str">
            <v>9789867107282</v>
          </cell>
          <cell r="K15903">
            <v>2006</v>
          </cell>
          <cell r="L15903" t="str">
            <v>859.6</v>
          </cell>
        </row>
        <row r="15904">
          <cell r="J15904" t="str">
            <v>9867107144</v>
          </cell>
          <cell r="K15904">
            <v>2006</v>
          </cell>
          <cell r="L15904" t="str">
            <v>859.6</v>
          </cell>
        </row>
        <row r="15905">
          <cell r="J15905" t="str">
            <v>9789867107343</v>
          </cell>
          <cell r="K15905">
            <v>2006</v>
          </cell>
          <cell r="L15905" t="str">
            <v>859.6</v>
          </cell>
        </row>
        <row r="15906">
          <cell r="J15906" t="str">
            <v>986710711X</v>
          </cell>
          <cell r="K15906">
            <v>2006</v>
          </cell>
          <cell r="L15906" t="str">
            <v>859.6</v>
          </cell>
        </row>
        <row r="15907">
          <cell r="J15907" t="str">
            <v>9789867107176</v>
          </cell>
          <cell r="K15907">
            <v>2006</v>
          </cell>
          <cell r="L15907" t="str">
            <v>859.6</v>
          </cell>
        </row>
        <row r="15908">
          <cell r="J15908" t="str">
            <v>9789867107039</v>
          </cell>
          <cell r="K15908">
            <v>2006</v>
          </cell>
          <cell r="L15908" t="str">
            <v>859.6</v>
          </cell>
        </row>
        <row r="15909">
          <cell r="J15909" t="str">
            <v>9789867107152</v>
          </cell>
          <cell r="K15909">
            <v>2006</v>
          </cell>
          <cell r="L15909" t="str">
            <v>859.6</v>
          </cell>
        </row>
        <row r="15910">
          <cell r="J15910" t="str">
            <v>9789867107329</v>
          </cell>
          <cell r="K15910">
            <v>2006</v>
          </cell>
          <cell r="L15910" t="str">
            <v>859.6</v>
          </cell>
        </row>
        <row r="15911">
          <cell r="J15911" t="str">
            <v>9867107098</v>
          </cell>
          <cell r="K15911">
            <v>2006</v>
          </cell>
          <cell r="L15911" t="str">
            <v>859.6</v>
          </cell>
        </row>
        <row r="15912">
          <cell r="J15912" t="str">
            <v>9789867107022</v>
          </cell>
          <cell r="K15912">
            <v>2006</v>
          </cell>
          <cell r="L15912" t="str">
            <v>859.6</v>
          </cell>
        </row>
        <row r="15913">
          <cell r="J15913" t="str">
            <v>9789867107350</v>
          </cell>
          <cell r="K15913">
            <v>2006</v>
          </cell>
          <cell r="L15913" t="str">
            <v>859.6</v>
          </cell>
        </row>
        <row r="15914">
          <cell r="J15914" t="str">
            <v>9867394461</v>
          </cell>
          <cell r="K15914">
            <v>2006</v>
          </cell>
          <cell r="L15914" t="str">
            <v>427.16</v>
          </cell>
        </row>
        <row r="15915">
          <cell r="J15915" t="str">
            <v>9867086155</v>
          </cell>
          <cell r="K15915">
            <v>2006</v>
          </cell>
          <cell r="L15915" t="str">
            <v>857.47</v>
          </cell>
        </row>
        <row r="15916">
          <cell r="J15916" t="str">
            <v>9867086163</v>
          </cell>
          <cell r="K15916">
            <v>2006</v>
          </cell>
          <cell r="L15916" t="str">
            <v>857.47</v>
          </cell>
        </row>
        <row r="15917">
          <cell r="J15917" t="str">
            <v>9867086171</v>
          </cell>
          <cell r="K15917">
            <v>2006</v>
          </cell>
          <cell r="L15917" t="str">
            <v>857.47</v>
          </cell>
        </row>
        <row r="15918">
          <cell r="J15918" t="str">
            <v>986708618X</v>
          </cell>
          <cell r="K15918">
            <v>2006</v>
          </cell>
          <cell r="L15918" t="str">
            <v>857.47</v>
          </cell>
        </row>
        <row r="15919">
          <cell r="J15919" t="str">
            <v>9867086198</v>
          </cell>
          <cell r="K15919">
            <v>2006</v>
          </cell>
          <cell r="L15919" t="str">
            <v>857.47</v>
          </cell>
        </row>
        <row r="15920">
          <cell r="J15920" t="str">
            <v>9867086201</v>
          </cell>
          <cell r="K15920">
            <v>2006</v>
          </cell>
          <cell r="L15920" t="str">
            <v>857.47</v>
          </cell>
        </row>
        <row r="15921">
          <cell r="J15921" t="str">
            <v>986708621X</v>
          </cell>
          <cell r="K15921">
            <v>2006</v>
          </cell>
          <cell r="L15921" t="str">
            <v>857.47</v>
          </cell>
        </row>
        <row r="15922">
          <cell r="J15922" t="str">
            <v>9867086228</v>
          </cell>
          <cell r="K15922">
            <v>2006</v>
          </cell>
          <cell r="L15922" t="str">
            <v>857.47</v>
          </cell>
        </row>
        <row r="15923">
          <cell r="J15923" t="str">
            <v>9867086236</v>
          </cell>
          <cell r="K15923">
            <v>2006</v>
          </cell>
          <cell r="L15923" t="str">
            <v>857.47</v>
          </cell>
        </row>
        <row r="15924">
          <cell r="J15924" t="str">
            <v>9867086244</v>
          </cell>
          <cell r="K15924">
            <v>2006</v>
          </cell>
          <cell r="L15924" t="str">
            <v>857.47</v>
          </cell>
        </row>
        <row r="15925">
          <cell r="J15925" t="str">
            <v>9868241324</v>
          </cell>
          <cell r="K15925">
            <v>2006</v>
          </cell>
          <cell r="L15925" t="str">
            <v>676.66</v>
          </cell>
        </row>
        <row r="15926">
          <cell r="J15926" t="str">
            <v>9867171659</v>
          </cell>
          <cell r="K15926">
            <v>2006</v>
          </cell>
          <cell r="L15926" t="str">
            <v>351</v>
          </cell>
        </row>
        <row r="15927">
          <cell r="J15927" t="str">
            <v>9867171101</v>
          </cell>
          <cell r="K15927">
            <v>2006</v>
          </cell>
          <cell r="L15927" t="str">
            <v>813.4</v>
          </cell>
        </row>
        <row r="15928">
          <cell r="J15928" t="str">
            <v>9789868241381</v>
          </cell>
          <cell r="K15928">
            <v>2006</v>
          </cell>
          <cell r="L15928" t="str">
            <v>360</v>
          </cell>
        </row>
        <row r="15929">
          <cell r="J15929" t="str">
            <v>9789867044150</v>
          </cell>
          <cell r="K15929">
            <v>2006</v>
          </cell>
          <cell r="L15929" t="str">
            <v>592.92</v>
          </cell>
        </row>
        <row r="15930">
          <cell r="J15930" t="str">
            <v>9867789970</v>
          </cell>
          <cell r="K15930">
            <v>2006</v>
          </cell>
          <cell r="L15930" t="str">
            <v>711</v>
          </cell>
        </row>
        <row r="15931">
          <cell r="J15931" t="str">
            <v>9867133129</v>
          </cell>
          <cell r="K15931">
            <v>2006</v>
          </cell>
          <cell r="L15931" t="str">
            <v>599.72</v>
          </cell>
        </row>
        <row r="15932">
          <cell r="J15932" t="str">
            <v>9789867044495</v>
          </cell>
          <cell r="K15932">
            <v>2006</v>
          </cell>
          <cell r="L15932" t="str">
            <v>592.9</v>
          </cell>
        </row>
        <row r="15933">
          <cell r="J15933" t="str">
            <v>9867133315</v>
          </cell>
          <cell r="K15933">
            <v>2006</v>
          </cell>
          <cell r="L15933" t="str">
            <v>947.41</v>
          </cell>
        </row>
        <row r="15934">
          <cell r="J15934" t="str">
            <v>9867044312</v>
          </cell>
          <cell r="K15934">
            <v>2006</v>
          </cell>
          <cell r="L15934" t="str">
            <v>684.8</v>
          </cell>
        </row>
        <row r="15935">
          <cell r="J15935" t="str">
            <v>9867044258</v>
          </cell>
          <cell r="K15935">
            <v>2006</v>
          </cell>
          <cell r="L15935" t="str">
            <v>797</v>
          </cell>
        </row>
        <row r="15936">
          <cell r="J15936" t="str">
            <v>9789867044525</v>
          </cell>
          <cell r="K15936">
            <v>2006</v>
          </cell>
          <cell r="L15936" t="str">
            <v>713.1</v>
          </cell>
        </row>
        <row r="15937">
          <cell r="J15937" t="str">
            <v>9789868241374</v>
          </cell>
          <cell r="K15937">
            <v>2006</v>
          </cell>
          <cell r="L15937" t="str">
            <v>782.27</v>
          </cell>
        </row>
        <row r="15938">
          <cell r="J15938" t="str">
            <v>9867171047</v>
          </cell>
          <cell r="K15938">
            <v>2006</v>
          </cell>
          <cell r="L15938" t="str">
            <v>856.9</v>
          </cell>
        </row>
        <row r="15939">
          <cell r="J15939" t="str">
            <v>9789868241350</v>
          </cell>
          <cell r="K15939">
            <v>2006</v>
          </cell>
          <cell r="L15939" t="str">
            <v>813.5</v>
          </cell>
        </row>
        <row r="15940">
          <cell r="J15940" t="str">
            <v>9867044274</v>
          </cell>
          <cell r="K15940">
            <v>2006</v>
          </cell>
          <cell r="L15940" t="str">
            <v>797</v>
          </cell>
        </row>
        <row r="15941">
          <cell r="J15941" t="str">
            <v>4715443011808</v>
          </cell>
          <cell r="K15941">
            <v>2006</v>
          </cell>
          <cell r="L15941" t="str">
            <v>523.23</v>
          </cell>
        </row>
        <row r="15942">
          <cell r="J15942" t="str">
            <v>4715443011846</v>
          </cell>
          <cell r="K15942">
            <v>2006</v>
          </cell>
          <cell r="L15942" t="str">
            <v>523.23</v>
          </cell>
        </row>
        <row r="15943">
          <cell r="J15943" t="str">
            <v>4715443011839</v>
          </cell>
          <cell r="K15943">
            <v>2006</v>
          </cell>
          <cell r="L15943" t="str">
            <v>523.23</v>
          </cell>
        </row>
        <row r="15944">
          <cell r="J15944" t="str">
            <v>4715443011815</v>
          </cell>
          <cell r="K15944">
            <v>2006</v>
          </cell>
          <cell r="L15944" t="str">
            <v>523.23</v>
          </cell>
        </row>
        <row r="15945">
          <cell r="J15945" t="str">
            <v>4715443011822</v>
          </cell>
          <cell r="K15945">
            <v>2006</v>
          </cell>
          <cell r="L15945" t="str">
            <v>523.23</v>
          </cell>
        </row>
        <row r="15946">
          <cell r="J15946" t="str">
            <v>4715443011853</v>
          </cell>
          <cell r="K15946">
            <v>2006</v>
          </cell>
          <cell r="L15946" t="str">
            <v>523.23</v>
          </cell>
        </row>
        <row r="15947">
          <cell r="J15947" t="str">
            <v>4715443012133</v>
          </cell>
          <cell r="K15947">
            <v>2006</v>
          </cell>
          <cell r="L15947" t="str">
            <v>523.313</v>
          </cell>
        </row>
        <row r="15948">
          <cell r="J15948" t="str">
            <v>4715443012119</v>
          </cell>
          <cell r="K15948">
            <v>2006</v>
          </cell>
          <cell r="L15948" t="str">
            <v>523.313</v>
          </cell>
        </row>
        <row r="15949">
          <cell r="J15949" t="str">
            <v>9867233778</v>
          </cell>
          <cell r="K15949">
            <v>2006</v>
          </cell>
          <cell r="L15949" t="str">
            <v>523.38</v>
          </cell>
        </row>
        <row r="15950">
          <cell r="J15950" t="str">
            <v>9789866978135</v>
          </cell>
          <cell r="K15950">
            <v>2006</v>
          </cell>
          <cell r="L15950" t="str">
            <v>871.36</v>
          </cell>
        </row>
        <row r="15951">
          <cell r="J15951" t="str">
            <v>4715443011082</v>
          </cell>
          <cell r="K15951">
            <v>2006</v>
          </cell>
          <cell r="L15951" t="str">
            <v>523.23</v>
          </cell>
        </row>
        <row r="15952">
          <cell r="J15952" t="str">
            <v>4715443011099</v>
          </cell>
          <cell r="K15952">
            <v>2006</v>
          </cell>
          <cell r="L15952" t="str">
            <v>523.23</v>
          </cell>
        </row>
        <row r="15953">
          <cell r="J15953" t="str">
            <v>4715443011105</v>
          </cell>
          <cell r="K15953">
            <v>2006</v>
          </cell>
          <cell r="L15953" t="str">
            <v>523.23</v>
          </cell>
        </row>
        <row r="15954">
          <cell r="J15954" t="str">
            <v>4715443011112</v>
          </cell>
          <cell r="K15954">
            <v>2006</v>
          </cell>
          <cell r="L15954" t="str">
            <v>523.23</v>
          </cell>
        </row>
        <row r="15955">
          <cell r="J15955" t="str">
            <v>4715443011563</v>
          </cell>
          <cell r="K15955">
            <v>2006</v>
          </cell>
          <cell r="L15955" t="str">
            <v>523.23</v>
          </cell>
        </row>
        <row r="15956">
          <cell r="J15956" t="str">
            <v>4715443011471</v>
          </cell>
          <cell r="K15956">
            <v>2006</v>
          </cell>
          <cell r="L15956" t="str">
            <v>947.47</v>
          </cell>
        </row>
        <row r="15957">
          <cell r="J15957" t="str">
            <v>4715443011907</v>
          </cell>
          <cell r="K15957">
            <v>2006</v>
          </cell>
          <cell r="L15957" t="str">
            <v>947.47</v>
          </cell>
        </row>
        <row r="15958">
          <cell r="J15958" t="str">
            <v>4715443011785</v>
          </cell>
          <cell r="K15958">
            <v>2006</v>
          </cell>
          <cell r="L15958" t="str">
            <v>350</v>
          </cell>
        </row>
        <row r="15959">
          <cell r="J15959" t="str">
            <v>4715443012454</v>
          </cell>
          <cell r="K15959">
            <v>2006</v>
          </cell>
          <cell r="L15959" t="str">
            <v>046</v>
          </cell>
        </row>
        <row r="15960">
          <cell r="J15960" t="str">
            <v>9867233751</v>
          </cell>
          <cell r="K15960">
            <v>2006</v>
          </cell>
          <cell r="L15960" t="str">
            <v>323.9</v>
          </cell>
        </row>
        <row r="15961">
          <cell r="J15961" t="str">
            <v>4715443011778</v>
          </cell>
          <cell r="K15961">
            <v>2006</v>
          </cell>
          <cell r="L15961" t="str">
            <v>312.9</v>
          </cell>
        </row>
        <row r="15962">
          <cell r="J15962" t="str">
            <v>9867133113</v>
          </cell>
          <cell r="K15962">
            <v>2006</v>
          </cell>
          <cell r="L15962" t="str">
            <v>310</v>
          </cell>
        </row>
        <row r="15963">
          <cell r="J15963" t="str">
            <v>4715443011464</v>
          </cell>
          <cell r="K15963">
            <v>2006</v>
          </cell>
          <cell r="L15963" t="str">
            <v>523.23</v>
          </cell>
        </row>
        <row r="15964">
          <cell r="J15964" t="str">
            <v>4715443011488</v>
          </cell>
          <cell r="K15964">
            <v>2006</v>
          </cell>
          <cell r="L15964" t="str">
            <v>523.23</v>
          </cell>
        </row>
        <row r="15965">
          <cell r="J15965" t="str">
            <v>4715443011495</v>
          </cell>
          <cell r="K15965">
            <v>2006</v>
          </cell>
          <cell r="L15965" t="str">
            <v>523.23</v>
          </cell>
        </row>
        <row r="15966">
          <cell r="J15966" t="str">
            <v>4715443011501</v>
          </cell>
          <cell r="K15966">
            <v>2006</v>
          </cell>
          <cell r="L15966" t="str">
            <v>523.32</v>
          </cell>
        </row>
        <row r="15967">
          <cell r="J15967" t="str">
            <v>4715443011518</v>
          </cell>
          <cell r="K15967">
            <v>2006</v>
          </cell>
          <cell r="L15967" t="str">
            <v>523.23</v>
          </cell>
        </row>
        <row r="15968">
          <cell r="J15968" t="str">
            <v>4715443011525</v>
          </cell>
          <cell r="K15968">
            <v>2006</v>
          </cell>
          <cell r="L15968" t="str">
            <v>523.32</v>
          </cell>
        </row>
        <row r="15969">
          <cell r="J15969" t="str">
            <v>4715443011631</v>
          </cell>
          <cell r="K15969">
            <v>2006</v>
          </cell>
          <cell r="L15969" t="str">
            <v>997.9</v>
          </cell>
        </row>
        <row r="15970">
          <cell r="J15970" t="str">
            <v>4715443011655</v>
          </cell>
          <cell r="K15970">
            <v>2006</v>
          </cell>
          <cell r="L15970" t="str">
            <v>997.9</v>
          </cell>
        </row>
        <row r="15971">
          <cell r="J15971" t="str">
            <v>4715443011662</v>
          </cell>
          <cell r="K15971">
            <v>2006</v>
          </cell>
          <cell r="L15971" t="str">
            <v>997.9</v>
          </cell>
        </row>
        <row r="15972">
          <cell r="J15972" t="str">
            <v>4715443011648</v>
          </cell>
          <cell r="K15972">
            <v>2006</v>
          </cell>
          <cell r="L15972" t="str">
            <v>997.9</v>
          </cell>
        </row>
        <row r="15973">
          <cell r="J15973" t="str">
            <v>4715443011594</v>
          </cell>
          <cell r="K15973">
            <v>2006</v>
          </cell>
          <cell r="L15973" t="str">
            <v>997.9</v>
          </cell>
        </row>
        <row r="15974">
          <cell r="J15974" t="str">
            <v>4715443011600</v>
          </cell>
          <cell r="K15974">
            <v>2006</v>
          </cell>
          <cell r="L15974" t="str">
            <v>997.9</v>
          </cell>
        </row>
        <row r="15975">
          <cell r="J15975" t="str">
            <v>4715443011617</v>
          </cell>
          <cell r="K15975">
            <v>2006</v>
          </cell>
          <cell r="L15975" t="str">
            <v>997.9</v>
          </cell>
        </row>
        <row r="15976">
          <cell r="J15976" t="str">
            <v>4715443011624</v>
          </cell>
          <cell r="K15976">
            <v>2006</v>
          </cell>
          <cell r="L15976" t="str">
            <v>997.9</v>
          </cell>
        </row>
        <row r="15977">
          <cell r="J15977" t="str">
            <v>9867233859</v>
          </cell>
          <cell r="K15977">
            <v>2006</v>
          </cell>
          <cell r="L15977" t="str">
            <v>523.31</v>
          </cell>
        </row>
        <row r="15978">
          <cell r="J15978" t="str">
            <v>9867133269</v>
          </cell>
          <cell r="K15978">
            <v>2006</v>
          </cell>
          <cell r="L15978" t="str">
            <v>859.6</v>
          </cell>
        </row>
        <row r="15979">
          <cell r="J15979" t="str">
            <v>9867133552</v>
          </cell>
          <cell r="K15979">
            <v>2006</v>
          </cell>
          <cell r="L15979" t="str">
            <v>859.9</v>
          </cell>
        </row>
        <row r="15980">
          <cell r="J15980" t="str">
            <v>9867133463</v>
          </cell>
          <cell r="K15980">
            <v>2006</v>
          </cell>
          <cell r="L15980" t="str">
            <v>859.6</v>
          </cell>
        </row>
        <row r="15981">
          <cell r="J15981" t="str">
            <v>9867133455</v>
          </cell>
          <cell r="K15981">
            <v>2006</v>
          </cell>
          <cell r="L15981" t="str">
            <v>859.9</v>
          </cell>
        </row>
        <row r="15982">
          <cell r="J15982" t="str">
            <v>9867133587</v>
          </cell>
          <cell r="K15982">
            <v>2006</v>
          </cell>
          <cell r="L15982" t="str">
            <v>859.9</v>
          </cell>
        </row>
        <row r="15983">
          <cell r="J15983" t="str">
            <v>9867133307</v>
          </cell>
          <cell r="K15983">
            <v>2006</v>
          </cell>
          <cell r="L15983" t="str">
            <v>859.9</v>
          </cell>
        </row>
        <row r="15984">
          <cell r="J15984" t="str">
            <v>9867133560</v>
          </cell>
          <cell r="K15984">
            <v>2006</v>
          </cell>
          <cell r="L15984" t="str">
            <v>859.6</v>
          </cell>
        </row>
        <row r="15985">
          <cell r="J15985" t="str">
            <v>9867233964</v>
          </cell>
          <cell r="K15985">
            <v>2006</v>
          </cell>
          <cell r="L15985" t="str">
            <v>859.6</v>
          </cell>
        </row>
        <row r="15986">
          <cell r="J15986" t="str">
            <v>4715443009768</v>
          </cell>
          <cell r="K15986">
            <v>2006</v>
          </cell>
          <cell r="L15986" t="str">
            <v>523.23</v>
          </cell>
        </row>
        <row r="15987">
          <cell r="J15987" t="str">
            <v>4715443011044</v>
          </cell>
          <cell r="K15987">
            <v>2006</v>
          </cell>
          <cell r="L15987" t="str">
            <v>523.23</v>
          </cell>
        </row>
        <row r="15988">
          <cell r="J15988" t="str">
            <v>4715443011051</v>
          </cell>
          <cell r="K15988">
            <v>2006</v>
          </cell>
          <cell r="L15988" t="str">
            <v>523.23</v>
          </cell>
        </row>
        <row r="15989">
          <cell r="J15989" t="str">
            <v>4715443011068</v>
          </cell>
          <cell r="K15989">
            <v>2006</v>
          </cell>
          <cell r="L15989" t="str">
            <v>523.23</v>
          </cell>
        </row>
        <row r="15990">
          <cell r="J15990" t="str">
            <v>4715443011792</v>
          </cell>
          <cell r="K15990">
            <v>2006</v>
          </cell>
          <cell r="L15990" t="str">
            <v>997.9</v>
          </cell>
        </row>
        <row r="15991">
          <cell r="J15991" t="str">
            <v>986713348X</v>
          </cell>
          <cell r="K15991">
            <v>2006</v>
          </cell>
          <cell r="L15991" t="str">
            <v>528.21</v>
          </cell>
        </row>
        <row r="15992">
          <cell r="J15992" t="str">
            <v>9867133501</v>
          </cell>
          <cell r="K15992">
            <v>2006</v>
          </cell>
          <cell r="L15992" t="str">
            <v>528.21</v>
          </cell>
        </row>
        <row r="15993">
          <cell r="J15993" t="str">
            <v>9789867133625</v>
          </cell>
          <cell r="K15993">
            <v>2006</v>
          </cell>
          <cell r="L15993" t="str">
            <v>859.6</v>
          </cell>
        </row>
        <row r="15994">
          <cell r="J15994" t="str">
            <v>9789867133250</v>
          </cell>
          <cell r="K15994">
            <v>2006</v>
          </cell>
          <cell r="L15994" t="str">
            <v>359.57</v>
          </cell>
        </row>
        <row r="15995">
          <cell r="J15995" t="str">
            <v>9789867133236</v>
          </cell>
          <cell r="K15995">
            <v>2006</v>
          </cell>
          <cell r="L15995" t="str">
            <v>947.41</v>
          </cell>
        </row>
        <row r="15996">
          <cell r="J15996" t="str">
            <v>9864132288</v>
          </cell>
          <cell r="K15996">
            <v>2006</v>
          </cell>
          <cell r="L15996" t="str">
            <v>440.6</v>
          </cell>
        </row>
        <row r="15997">
          <cell r="J15997" t="str">
            <v>9867044118</v>
          </cell>
          <cell r="K15997">
            <v>2006</v>
          </cell>
          <cell r="L15997" t="str">
            <v>427.35</v>
          </cell>
        </row>
        <row r="15998">
          <cell r="J15998" t="str">
            <v>986704407X</v>
          </cell>
          <cell r="K15998">
            <v>2006</v>
          </cell>
          <cell r="L15998" t="str">
            <v>427.61</v>
          </cell>
        </row>
        <row r="15999">
          <cell r="J15999" t="str">
            <v>9789867044518</v>
          </cell>
          <cell r="K15999">
            <v>2006</v>
          </cell>
          <cell r="L15999" t="str">
            <v>798.82</v>
          </cell>
        </row>
        <row r="16000">
          <cell r="J16000" t="str">
            <v>9789867044402</v>
          </cell>
          <cell r="K16000">
            <v>2006</v>
          </cell>
          <cell r="L16000" t="str">
            <v>046</v>
          </cell>
        </row>
        <row r="16001">
          <cell r="J16001" t="str">
            <v>9867133579</v>
          </cell>
          <cell r="K16001">
            <v>2006</v>
          </cell>
          <cell r="L16001" t="str">
            <v>947.41</v>
          </cell>
        </row>
        <row r="16002">
          <cell r="J16002" t="str">
            <v>986713351X</v>
          </cell>
          <cell r="K16002">
            <v>2006</v>
          </cell>
          <cell r="L16002" t="str">
            <v>309.8</v>
          </cell>
        </row>
        <row r="16003">
          <cell r="J16003" t="str">
            <v>9867133420</v>
          </cell>
          <cell r="K16003">
            <v>2006</v>
          </cell>
          <cell r="L16003" t="str">
            <v>387.719</v>
          </cell>
        </row>
        <row r="16004">
          <cell r="J16004" t="str">
            <v>9867133439</v>
          </cell>
          <cell r="K16004">
            <v>2006</v>
          </cell>
          <cell r="L16004" t="str">
            <v>387.719</v>
          </cell>
        </row>
        <row r="16005">
          <cell r="J16005" t="str">
            <v>9867133447</v>
          </cell>
          <cell r="K16005">
            <v>2006</v>
          </cell>
          <cell r="L16005" t="str">
            <v>387.719</v>
          </cell>
        </row>
        <row r="16006">
          <cell r="J16006" t="str">
            <v>9867233360</v>
          </cell>
          <cell r="K16006">
            <v>2006</v>
          </cell>
          <cell r="L16006" t="str">
            <v>307.9</v>
          </cell>
        </row>
        <row r="16007">
          <cell r="J16007" t="str">
            <v>9867133528</v>
          </cell>
          <cell r="K16007">
            <v>2006</v>
          </cell>
          <cell r="L16007" t="str">
            <v>307.9</v>
          </cell>
        </row>
        <row r="16008">
          <cell r="J16008" t="str">
            <v>9867133536</v>
          </cell>
          <cell r="K16008">
            <v>2006</v>
          </cell>
          <cell r="L16008" t="str">
            <v>440.6</v>
          </cell>
        </row>
        <row r="16009">
          <cell r="J16009" t="str">
            <v>9789867133106</v>
          </cell>
          <cell r="K16009">
            <v>2006</v>
          </cell>
          <cell r="L16009" t="str">
            <v>323</v>
          </cell>
        </row>
        <row r="16010">
          <cell r="J16010" t="str">
            <v>9789867133656</v>
          </cell>
          <cell r="K16010">
            <v>2006</v>
          </cell>
          <cell r="L16010" t="str">
            <v>350</v>
          </cell>
        </row>
        <row r="16011">
          <cell r="J16011" t="str">
            <v>9789867133632</v>
          </cell>
          <cell r="K16011">
            <v>2006</v>
          </cell>
          <cell r="L16011" t="str">
            <v>781</v>
          </cell>
        </row>
        <row r="16012">
          <cell r="J16012" t="str">
            <v>9867133153</v>
          </cell>
          <cell r="K16012">
            <v>2006</v>
          </cell>
          <cell r="L16012" t="str">
            <v>359.55</v>
          </cell>
        </row>
        <row r="16013">
          <cell r="J16013" t="str">
            <v>986713317X</v>
          </cell>
          <cell r="K16013">
            <v>2006</v>
          </cell>
          <cell r="L16013" t="str">
            <v>597.63</v>
          </cell>
        </row>
        <row r="16014">
          <cell r="J16014" t="str">
            <v>9789868241367</v>
          </cell>
          <cell r="K16014">
            <v>2006</v>
          </cell>
          <cell r="L16014" t="str">
            <v>427.8</v>
          </cell>
        </row>
        <row r="16015">
          <cell r="J16015" t="str">
            <v>9867358961</v>
          </cell>
          <cell r="K16015">
            <v>2006</v>
          </cell>
          <cell r="L16015" t="str">
            <v>418.914</v>
          </cell>
        </row>
        <row r="16016">
          <cell r="J16016" t="str">
            <v>9867358988</v>
          </cell>
          <cell r="K16016">
            <v>2006</v>
          </cell>
          <cell r="L16016" t="str">
            <v>427.34</v>
          </cell>
        </row>
        <row r="16017">
          <cell r="J16017" t="str">
            <v>9867358864</v>
          </cell>
          <cell r="K16017">
            <v>2006</v>
          </cell>
          <cell r="L16017" t="str">
            <v>427.35</v>
          </cell>
        </row>
        <row r="16018">
          <cell r="J16018" t="str">
            <v>9789867858573</v>
          </cell>
          <cell r="K16018">
            <v>2006</v>
          </cell>
          <cell r="L16018" t="str">
            <v>805.165</v>
          </cell>
        </row>
        <row r="16019">
          <cell r="J16019" t="str">
            <v>9867858549</v>
          </cell>
          <cell r="K16019">
            <v>2006</v>
          </cell>
          <cell r="L16019" t="str">
            <v>805.16</v>
          </cell>
        </row>
        <row r="16020">
          <cell r="J16020" t="str">
            <v>9573000210</v>
          </cell>
          <cell r="K16020">
            <v>2006</v>
          </cell>
          <cell r="L16020" t="str">
            <v>805.188</v>
          </cell>
        </row>
        <row r="16021">
          <cell r="J16021" t="str">
            <v>9787858566</v>
          </cell>
          <cell r="K16021">
            <v>2006</v>
          </cell>
          <cell r="L16021" t="str">
            <v>805.17</v>
          </cell>
        </row>
        <row r="16022">
          <cell r="J16022" t="str">
            <v>9867858581</v>
          </cell>
          <cell r="K16022">
            <v>2006</v>
          </cell>
          <cell r="L16022" t="str">
            <v>805.1033</v>
          </cell>
        </row>
        <row r="16023">
          <cell r="J16023" t="str">
            <v>9867858557</v>
          </cell>
          <cell r="K16023">
            <v>2006</v>
          </cell>
          <cell r="L16023" t="str">
            <v>805.103</v>
          </cell>
        </row>
        <row r="16024">
          <cell r="J16024" t="str">
            <v>9576776465</v>
          </cell>
          <cell r="K16024">
            <v>2006</v>
          </cell>
          <cell r="L16024" t="str">
            <v>958.232</v>
          </cell>
        </row>
        <row r="16025">
          <cell r="J16025" t="str">
            <v>9576776473</v>
          </cell>
          <cell r="K16025">
            <v>2006</v>
          </cell>
          <cell r="L16025" t="str">
            <v>746.1269</v>
          </cell>
        </row>
        <row r="16026">
          <cell r="J16026" t="str">
            <v>9576772133</v>
          </cell>
          <cell r="K16026">
            <v>2006</v>
          </cell>
          <cell r="L16026" t="str">
            <v>740.274</v>
          </cell>
        </row>
        <row r="16027">
          <cell r="J16027" t="str">
            <v>9576096545</v>
          </cell>
          <cell r="K16027">
            <v>2006</v>
          </cell>
          <cell r="L16027" t="str">
            <v>495</v>
          </cell>
        </row>
        <row r="16028">
          <cell r="J16028" t="str">
            <v>9576096243</v>
          </cell>
          <cell r="K16028">
            <v>2006</v>
          </cell>
          <cell r="L16028" t="str">
            <v>495.022</v>
          </cell>
        </row>
        <row r="16029">
          <cell r="J16029" t="str">
            <v>9576096332</v>
          </cell>
          <cell r="K16029">
            <v>2006</v>
          </cell>
          <cell r="L16029" t="str">
            <v>496</v>
          </cell>
        </row>
        <row r="16030">
          <cell r="J16030" t="str">
            <v>9577476279</v>
          </cell>
          <cell r="K16030">
            <v>2006</v>
          </cell>
          <cell r="L16030" t="str">
            <v>308.9</v>
          </cell>
        </row>
        <row r="16031">
          <cell r="J16031" t="str">
            <v>9577476287</v>
          </cell>
          <cell r="K16031">
            <v>2006</v>
          </cell>
          <cell r="L16031" t="str">
            <v>308.9</v>
          </cell>
        </row>
        <row r="16032">
          <cell r="J16032" t="str">
            <v>9577476295</v>
          </cell>
          <cell r="K16032">
            <v>2006</v>
          </cell>
          <cell r="L16032" t="str">
            <v>308.9</v>
          </cell>
        </row>
        <row r="16033">
          <cell r="J16033" t="str">
            <v>9577476309</v>
          </cell>
          <cell r="K16033">
            <v>2006</v>
          </cell>
          <cell r="L16033" t="str">
            <v>308.9</v>
          </cell>
        </row>
        <row r="16034">
          <cell r="J16034" t="str">
            <v>9577476260</v>
          </cell>
          <cell r="K16034">
            <v>2006</v>
          </cell>
          <cell r="L16034" t="str">
            <v>308.9</v>
          </cell>
        </row>
        <row r="16035">
          <cell r="J16035" t="str">
            <v>9577476341</v>
          </cell>
          <cell r="K16035">
            <v>2006</v>
          </cell>
          <cell r="L16035" t="str">
            <v>308.9</v>
          </cell>
        </row>
        <row r="16036">
          <cell r="J16036" t="str">
            <v>9577476317</v>
          </cell>
          <cell r="K16036">
            <v>2006</v>
          </cell>
          <cell r="L16036" t="str">
            <v>308.9</v>
          </cell>
        </row>
        <row r="16037">
          <cell r="J16037" t="str">
            <v>9577476325</v>
          </cell>
          <cell r="K16037">
            <v>2006</v>
          </cell>
          <cell r="L16037" t="str">
            <v>308.9</v>
          </cell>
        </row>
        <row r="16038">
          <cell r="J16038" t="str">
            <v>9577476333</v>
          </cell>
          <cell r="K16038">
            <v>2006</v>
          </cell>
          <cell r="L16038" t="str">
            <v>308.9</v>
          </cell>
        </row>
        <row r="16039">
          <cell r="J16039" t="str">
            <v>957747635X</v>
          </cell>
          <cell r="K16039">
            <v>2006</v>
          </cell>
          <cell r="L16039" t="str">
            <v>308.9</v>
          </cell>
        </row>
        <row r="16040">
          <cell r="J16040" t="str">
            <v>4715006427183</v>
          </cell>
          <cell r="K16040">
            <v>2006</v>
          </cell>
          <cell r="L16040" t="str">
            <v>857.7</v>
          </cell>
        </row>
        <row r="16041">
          <cell r="J16041" t="str">
            <v>4715006427190</v>
          </cell>
          <cell r="K16041">
            <v>2006</v>
          </cell>
          <cell r="L16041" t="str">
            <v>857.7</v>
          </cell>
        </row>
        <row r="16042">
          <cell r="J16042" t="str">
            <v>4715006427206</v>
          </cell>
          <cell r="K16042">
            <v>2006</v>
          </cell>
          <cell r="L16042" t="str">
            <v>857.7</v>
          </cell>
        </row>
        <row r="16043">
          <cell r="J16043" t="str">
            <v>4715006427213</v>
          </cell>
          <cell r="K16043">
            <v>2006</v>
          </cell>
          <cell r="L16043" t="str">
            <v>857.7</v>
          </cell>
        </row>
        <row r="16044">
          <cell r="J16044" t="str">
            <v>4715006427220</v>
          </cell>
          <cell r="K16044">
            <v>2006</v>
          </cell>
          <cell r="L16044" t="str">
            <v>857.7</v>
          </cell>
        </row>
        <row r="16045">
          <cell r="J16045" t="str">
            <v>4715006427237</v>
          </cell>
          <cell r="K16045">
            <v>2006</v>
          </cell>
          <cell r="L16045" t="str">
            <v>857.7</v>
          </cell>
        </row>
        <row r="16046">
          <cell r="J16046" t="str">
            <v>4715006427282</v>
          </cell>
          <cell r="K16046">
            <v>2006</v>
          </cell>
          <cell r="L16046" t="str">
            <v>947.47</v>
          </cell>
        </row>
        <row r="16047">
          <cell r="J16047" t="str">
            <v>9577476775</v>
          </cell>
          <cell r="K16047">
            <v>2006</v>
          </cell>
          <cell r="L16047" t="str">
            <v>859.6</v>
          </cell>
        </row>
        <row r="16048">
          <cell r="J16048" t="str">
            <v>9577476783</v>
          </cell>
          <cell r="K16048">
            <v>2006</v>
          </cell>
          <cell r="L16048" t="str">
            <v>859.6</v>
          </cell>
        </row>
        <row r="16049">
          <cell r="J16049" t="str">
            <v>9577476791</v>
          </cell>
          <cell r="K16049">
            <v>2006</v>
          </cell>
          <cell r="L16049" t="str">
            <v>859.6</v>
          </cell>
        </row>
        <row r="16050">
          <cell r="J16050" t="str">
            <v>9577476805</v>
          </cell>
          <cell r="K16050">
            <v>2006</v>
          </cell>
          <cell r="L16050" t="str">
            <v>859.6</v>
          </cell>
        </row>
        <row r="16051">
          <cell r="J16051" t="str">
            <v>9577476813</v>
          </cell>
          <cell r="K16051">
            <v>2006</v>
          </cell>
          <cell r="L16051" t="str">
            <v>859.6</v>
          </cell>
        </row>
        <row r="16052">
          <cell r="J16052" t="str">
            <v>9577476821</v>
          </cell>
          <cell r="K16052">
            <v>2006</v>
          </cell>
          <cell r="L16052" t="str">
            <v>859.6</v>
          </cell>
        </row>
        <row r="16053">
          <cell r="J16053" t="str">
            <v>957747683X</v>
          </cell>
          <cell r="K16053">
            <v>2006</v>
          </cell>
          <cell r="L16053" t="str">
            <v>859.6</v>
          </cell>
        </row>
        <row r="16054">
          <cell r="J16054" t="str">
            <v>9577476848</v>
          </cell>
          <cell r="K16054">
            <v>2006</v>
          </cell>
          <cell r="L16054" t="str">
            <v>859.6</v>
          </cell>
        </row>
        <row r="16055">
          <cell r="J16055" t="str">
            <v>9577476856</v>
          </cell>
          <cell r="K16055">
            <v>2006</v>
          </cell>
          <cell r="L16055" t="str">
            <v>859.6</v>
          </cell>
        </row>
        <row r="16056">
          <cell r="J16056" t="str">
            <v>9577476864</v>
          </cell>
          <cell r="K16056">
            <v>2006</v>
          </cell>
          <cell r="L16056" t="str">
            <v>859.6</v>
          </cell>
        </row>
        <row r="16057">
          <cell r="J16057" t="str">
            <v>9577476880</v>
          </cell>
          <cell r="K16057">
            <v>2006</v>
          </cell>
          <cell r="L16057" t="str">
            <v>859.6</v>
          </cell>
        </row>
        <row r="16058">
          <cell r="J16058" t="str">
            <v>9577476872</v>
          </cell>
          <cell r="K16058">
            <v>2006</v>
          </cell>
          <cell r="L16058" t="str">
            <v>859.6</v>
          </cell>
        </row>
        <row r="16059">
          <cell r="J16059" t="str">
            <v>9577477216</v>
          </cell>
          <cell r="K16059">
            <v>2006</v>
          </cell>
          <cell r="L16059" t="str">
            <v>859.6</v>
          </cell>
        </row>
        <row r="16060">
          <cell r="J16060" t="str">
            <v>9577477224</v>
          </cell>
          <cell r="K16060">
            <v>2006</v>
          </cell>
          <cell r="L16060" t="str">
            <v>859.6</v>
          </cell>
        </row>
        <row r="16061">
          <cell r="J16061" t="str">
            <v>9577477232</v>
          </cell>
          <cell r="K16061">
            <v>2006</v>
          </cell>
          <cell r="L16061" t="str">
            <v>859.6</v>
          </cell>
        </row>
        <row r="16062">
          <cell r="J16062" t="str">
            <v>9577477240</v>
          </cell>
          <cell r="K16062">
            <v>2006</v>
          </cell>
          <cell r="L16062" t="str">
            <v>859.6</v>
          </cell>
        </row>
        <row r="16063">
          <cell r="J16063" t="str">
            <v>9577477259</v>
          </cell>
          <cell r="K16063">
            <v>2006</v>
          </cell>
          <cell r="L16063" t="str">
            <v>859.6</v>
          </cell>
        </row>
        <row r="16064">
          <cell r="J16064" t="str">
            <v>9577477267</v>
          </cell>
          <cell r="K16064">
            <v>2006</v>
          </cell>
          <cell r="L16064" t="str">
            <v>859.6</v>
          </cell>
        </row>
        <row r="16065">
          <cell r="J16065" t="str">
            <v>9577477275</v>
          </cell>
          <cell r="K16065">
            <v>2006</v>
          </cell>
          <cell r="L16065" t="str">
            <v>859.6</v>
          </cell>
        </row>
        <row r="16066">
          <cell r="J16066" t="str">
            <v>9577477283</v>
          </cell>
          <cell r="K16066">
            <v>2006</v>
          </cell>
          <cell r="L16066" t="str">
            <v>859.6</v>
          </cell>
        </row>
        <row r="16067">
          <cell r="J16067" t="str">
            <v>9577477291</v>
          </cell>
          <cell r="K16067">
            <v>2006</v>
          </cell>
          <cell r="L16067" t="str">
            <v>859.6</v>
          </cell>
        </row>
        <row r="16068">
          <cell r="J16068" t="str">
            <v>9577477305</v>
          </cell>
          <cell r="K16068">
            <v>2006</v>
          </cell>
          <cell r="L16068" t="str">
            <v>859.6</v>
          </cell>
        </row>
        <row r="16069">
          <cell r="J16069" t="str">
            <v>9577477313</v>
          </cell>
          <cell r="K16069">
            <v>2006</v>
          </cell>
          <cell r="L16069" t="str">
            <v>859.6</v>
          </cell>
        </row>
        <row r="16070">
          <cell r="J16070" t="str">
            <v>9577477321</v>
          </cell>
          <cell r="K16070">
            <v>2006</v>
          </cell>
          <cell r="L16070" t="str">
            <v>859.6</v>
          </cell>
        </row>
        <row r="16071">
          <cell r="J16071" t="str">
            <v>957747733X</v>
          </cell>
          <cell r="K16071">
            <v>2006</v>
          </cell>
          <cell r="L16071" t="str">
            <v>859.6</v>
          </cell>
        </row>
        <row r="16072">
          <cell r="J16072" t="str">
            <v>9577476414</v>
          </cell>
          <cell r="K16072">
            <v>2006</v>
          </cell>
          <cell r="L16072" t="str">
            <v>873.57</v>
          </cell>
        </row>
        <row r="16073">
          <cell r="J16073" t="str">
            <v>9577476422</v>
          </cell>
          <cell r="K16073">
            <v>2006</v>
          </cell>
          <cell r="L16073" t="str">
            <v>873.57</v>
          </cell>
        </row>
        <row r="16074">
          <cell r="J16074" t="str">
            <v>9577476430</v>
          </cell>
          <cell r="K16074">
            <v>2006</v>
          </cell>
          <cell r="L16074" t="str">
            <v>873.57</v>
          </cell>
        </row>
        <row r="16075">
          <cell r="J16075" t="str">
            <v>9577476449</v>
          </cell>
          <cell r="K16075">
            <v>2006</v>
          </cell>
          <cell r="L16075" t="str">
            <v>873.57</v>
          </cell>
        </row>
        <row r="16076">
          <cell r="J16076" t="str">
            <v>9577476457</v>
          </cell>
          <cell r="K16076">
            <v>2006</v>
          </cell>
          <cell r="L16076" t="str">
            <v>873.57</v>
          </cell>
        </row>
        <row r="16077">
          <cell r="J16077" t="str">
            <v>9577476368</v>
          </cell>
          <cell r="K16077">
            <v>2006</v>
          </cell>
          <cell r="L16077" t="str">
            <v>873.57</v>
          </cell>
        </row>
        <row r="16078">
          <cell r="J16078" t="str">
            <v>9577476376</v>
          </cell>
          <cell r="K16078">
            <v>2006</v>
          </cell>
          <cell r="L16078" t="str">
            <v>873.57</v>
          </cell>
        </row>
        <row r="16079">
          <cell r="J16079" t="str">
            <v>9577476384</v>
          </cell>
          <cell r="K16079">
            <v>2006</v>
          </cell>
          <cell r="L16079" t="str">
            <v>873.57</v>
          </cell>
        </row>
        <row r="16080">
          <cell r="J16080" t="str">
            <v>9577476392</v>
          </cell>
          <cell r="K16080">
            <v>2006</v>
          </cell>
          <cell r="L16080" t="str">
            <v>873.57</v>
          </cell>
        </row>
        <row r="16081">
          <cell r="J16081" t="str">
            <v>9577476406</v>
          </cell>
          <cell r="K16081">
            <v>2006</v>
          </cell>
          <cell r="L16081" t="str">
            <v>859.6</v>
          </cell>
        </row>
        <row r="16082">
          <cell r="J16082" t="str">
            <v>9789867229496</v>
          </cell>
          <cell r="K16082">
            <v>2006</v>
          </cell>
          <cell r="L16082" t="str">
            <v>427.11</v>
          </cell>
        </row>
        <row r="16083">
          <cell r="J16083" t="str">
            <v>9789867229403</v>
          </cell>
          <cell r="K16083">
            <v>2006</v>
          </cell>
          <cell r="L16083" t="str">
            <v>413.98</v>
          </cell>
        </row>
        <row r="16084">
          <cell r="J16084" t="str">
            <v>9789867229410</v>
          </cell>
          <cell r="K16084">
            <v>2006</v>
          </cell>
          <cell r="L16084" t="str">
            <v>427.11</v>
          </cell>
        </row>
        <row r="16085">
          <cell r="J16085" t="str">
            <v>9789867229441</v>
          </cell>
          <cell r="K16085">
            <v>2006</v>
          </cell>
          <cell r="L16085" t="str">
            <v>427.1</v>
          </cell>
        </row>
        <row r="16086">
          <cell r="J16086" t="str">
            <v>9789867229427</v>
          </cell>
          <cell r="K16086">
            <v>2006</v>
          </cell>
          <cell r="L16086" t="str">
            <v>427.1</v>
          </cell>
        </row>
        <row r="16087">
          <cell r="J16087" t="str">
            <v>9789867229458</v>
          </cell>
          <cell r="K16087">
            <v>2006</v>
          </cell>
          <cell r="L16087" t="str">
            <v>427.46</v>
          </cell>
        </row>
        <row r="16088">
          <cell r="J16088" t="str">
            <v>9789867229472</v>
          </cell>
          <cell r="K16088">
            <v>2006</v>
          </cell>
          <cell r="L16088" t="str">
            <v>427.1</v>
          </cell>
        </row>
        <row r="16089">
          <cell r="J16089" t="str">
            <v>9789867229465</v>
          </cell>
          <cell r="K16089">
            <v>2006</v>
          </cell>
          <cell r="L16089" t="str">
            <v>427.11</v>
          </cell>
        </row>
        <row r="16090">
          <cell r="J16090" t="str">
            <v>9789867229489</v>
          </cell>
          <cell r="K16090">
            <v>2006</v>
          </cell>
          <cell r="L16090" t="str">
            <v>427.38</v>
          </cell>
        </row>
        <row r="16091">
          <cell r="J16091" t="str">
            <v>957747604X</v>
          </cell>
          <cell r="K16091">
            <v>2006</v>
          </cell>
          <cell r="L16091" t="str">
            <v>521.81802</v>
          </cell>
        </row>
        <row r="16092">
          <cell r="J16092" t="str">
            <v>9577476058</v>
          </cell>
          <cell r="K16092">
            <v>2006</v>
          </cell>
          <cell r="L16092" t="str">
            <v>521.81802</v>
          </cell>
        </row>
        <row r="16093">
          <cell r="J16093" t="str">
            <v>9577475868</v>
          </cell>
          <cell r="K16093">
            <v>2006</v>
          </cell>
          <cell r="L16093" t="str">
            <v>521.81802</v>
          </cell>
        </row>
        <row r="16094">
          <cell r="J16094" t="str">
            <v>9577477534</v>
          </cell>
          <cell r="K16094">
            <v>2006</v>
          </cell>
          <cell r="L16094" t="str">
            <v>428.83</v>
          </cell>
        </row>
        <row r="16095">
          <cell r="J16095" t="str">
            <v>957747750X</v>
          </cell>
          <cell r="K16095">
            <v>2006</v>
          </cell>
          <cell r="L16095" t="str">
            <v>428.83</v>
          </cell>
        </row>
        <row r="16096">
          <cell r="J16096" t="str">
            <v>9577477518</v>
          </cell>
          <cell r="K16096">
            <v>2006</v>
          </cell>
          <cell r="L16096" t="str">
            <v>428.83</v>
          </cell>
        </row>
        <row r="16097">
          <cell r="J16097" t="str">
            <v>9577477526</v>
          </cell>
          <cell r="K16097">
            <v>2006</v>
          </cell>
          <cell r="L16097" t="str">
            <v>428.83</v>
          </cell>
        </row>
        <row r="16098">
          <cell r="J16098" t="str">
            <v>957747652X</v>
          </cell>
          <cell r="K16098">
            <v>2006</v>
          </cell>
          <cell r="L16098" t="str">
            <v>523.23</v>
          </cell>
        </row>
        <row r="16099">
          <cell r="J16099" t="str">
            <v>9577476163</v>
          </cell>
          <cell r="K16099">
            <v>2006</v>
          </cell>
          <cell r="L16099" t="str">
            <v>859.6</v>
          </cell>
        </row>
        <row r="16100">
          <cell r="J16100" t="str">
            <v>9577476171</v>
          </cell>
          <cell r="K16100">
            <v>2006</v>
          </cell>
          <cell r="L16100" t="str">
            <v>440.6</v>
          </cell>
        </row>
        <row r="16101">
          <cell r="J16101" t="str">
            <v>9577476147</v>
          </cell>
          <cell r="K16101">
            <v>2006</v>
          </cell>
          <cell r="L16101" t="str">
            <v>297</v>
          </cell>
        </row>
        <row r="16102">
          <cell r="J16102" t="str">
            <v>9577476155</v>
          </cell>
          <cell r="K16102">
            <v>2006</v>
          </cell>
          <cell r="L16102" t="str">
            <v>813.8</v>
          </cell>
        </row>
        <row r="16103">
          <cell r="J16103" t="str">
            <v>9577475876</v>
          </cell>
          <cell r="K16103">
            <v>2006</v>
          </cell>
          <cell r="L16103" t="str">
            <v>521.81802</v>
          </cell>
        </row>
        <row r="16104">
          <cell r="J16104" t="str">
            <v>9577476538</v>
          </cell>
          <cell r="K16104">
            <v>2006</v>
          </cell>
          <cell r="L16104" t="str">
            <v>523.23</v>
          </cell>
        </row>
        <row r="16105">
          <cell r="J16105" t="str">
            <v>9789577476999</v>
          </cell>
          <cell r="K16105">
            <v>2006</v>
          </cell>
          <cell r="L16105" t="str">
            <v>815.9</v>
          </cell>
        </row>
        <row r="16106">
          <cell r="J16106" t="str">
            <v>9577476465</v>
          </cell>
          <cell r="K16106">
            <v>2006</v>
          </cell>
          <cell r="L16106" t="str">
            <v>815.9</v>
          </cell>
        </row>
        <row r="16107">
          <cell r="J16107" t="str">
            <v>957747649X</v>
          </cell>
          <cell r="K16107">
            <v>2006</v>
          </cell>
          <cell r="L16107" t="str">
            <v>815.9</v>
          </cell>
        </row>
        <row r="16108">
          <cell r="J16108" t="str">
            <v>9866966291</v>
          </cell>
          <cell r="K16108">
            <v>2006</v>
          </cell>
          <cell r="L16108" t="str">
            <v>857.7</v>
          </cell>
        </row>
        <row r="16109">
          <cell r="J16109" t="str">
            <v>986710398X</v>
          </cell>
          <cell r="K16109">
            <v>2006</v>
          </cell>
          <cell r="L16109" t="str">
            <v>019</v>
          </cell>
        </row>
        <row r="16110">
          <cell r="J16110" t="str">
            <v>9866966127</v>
          </cell>
          <cell r="K16110">
            <v>2006</v>
          </cell>
          <cell r="L16110" t="str">
            <v>991.96</v>
          </cell>
        </row>
        <row r="16111">
          <cell r="J16111" t="str">
            <v>9867103122</v>
          </cell>
          <cell r="K16111">
            <v>2006</v>
          </cell>
          <cell r="L16111" t="str">
            <v>874.57</v>
          </cell>
        </row>
        <row r="16112">
          <cell r="J16112" t="str">
            <v>9867103106</v>
          </cell>
          <cell r="K16112">
            <v>2006</v>
          </cell>
          <cell r="L16112" t="str">
            <v>192.1</v>
          </cell>
        </row>
        <row r="16113">
          <cell r="J16113" t="str">
            <v>9867046838</v>
          </cell>
          <cell r="K16113">
            <v>2006</v>
          </cell>
          <cell r="L16113" t="str">
            <v>544.144</v>
          </cell>
        </row>
        <row r="16114">
          <cell r="J16114" t="str">
            <v>986710367X</v>
          </cell>
          <cell r="K16114">
            <v>2006</v>
          </cell>
          <cell r="L16114" t="str">
            <v>177.2</v>
          </cell>
        </row>
        <row r="16115">
          <cell r="J16115" t="str">
            <v>9867103890</v>
          </cell>
          <cell r="K16115">
            <v>2006</v>
          </cell>
          <cell r="L16115" t="str">
            <v>528.21</v>
          </cell>
        </row>
        <row r="16116">
          <cell r="J16116" t="str">
            <v>9867046226</v>
          </cell>
          <cell r="K16116">
            <v>2006</v>
          </cell>
          <cell r="L16116" t="str">
            <v>805.188</v>
          </cell>
        </row>
        <row r="16117">
          <cell r="J16117" t="str">
            <v>9789866966194</v>
          </cell>
          <cell r="K16117">
            <v>2006</v>
          </cell>
          <cell r="L16117" t="str">
            <v>992.78</v>
          </cell>
        </row>
        <row r="16118">
          <cell r="J16118" t="str">
            <v>9789866966385</v>
          </cell>
          <cell r="K16118">
            <v>2006</v>
          </cell>
          <cell r="L16118" t="str">
            <v>191</v>
          </cell>
        </row>
        <row r="16119">
          <cell r="J16119" t="str">
            <v>9789866966057</v>
          </cell>
          <cell r="K16119">
            <v>2006</v>
          </cell>
          <cell r="L16119" t="str">
            <v>425</v>
          </cell>
        </row>
        <row r="16120">
          <cell r="J16120" t="str">
            <v>9866966704</v>
          </cell>
          <cell r="K16120">
            <v>2006</v>
          </cell>
          <cell r="L16120" t="str">
            <v>805.1894</v>
          </cell>
        </row>
        <row r="16121">
          <cell r="J16121" t="str">
            <v>9867046811</v>
          </cell>
          <cell r="K16121">
            <v>2006</v>
          </cell>
          <cell r="L16121" t="str">
            <v>805.18</v>
          </cell>
        </row>
        <row r="16122">
          <cell r="J16122" t="str">
            <v>9867046242</v>
          </cell>
          <cell r="K16122">
            <v>2006</v>
          </cell>
          <cell r="L16122" t="str">
            <v>550.22</v>
          </cell>
        </row>
        <row r="16123">
          <cell r="J16123" t="str">
            <v>9867046412</v>
          </cell>
          <cell r="K16123">
            <v>2006</v>
          </cell>
          <cell r="L16123" t="str">
            <v>805.1894</v>
          </cell>
        </row>
        <row r="16124">
          <cell r="J16124" t="str">
            <v>9867046323</v>
          </cell>
          <cell r="K16124">
            <v>2006</v>
          </cell>
          <cell r="L16124" t="str">
            <v>834.57</v>
          </cell>
        </row>
        <row r="16125">
          <cell r="J16125" t="str">
            <v>9789866966361</v>
          </cell>
          <cell r="K16125">
            <v>2006</v>
          </cell>
          <cell r="L16125" t="str">
            <v>294.1</v>
          </cell>
        </row>
        <row r="16126">
          <cell r="J16126" t="str">
            <v>9789866966378</v>
          </cell>
          <cell r="K16126">
            <v>2006</v>
          </cell>
          <cell r="L16126" t="str">
            <v>294.1</v>
          </cell>
        </row>
        <row r="16127">
          <cell r="J16127" t="str">
            <v>9789866966347</v>
          </cell>
          <cell r="K16127">
            <v>2006</v>
          </cell>
          <cell r="L16127" t="str">
            <v>294.1</v>
          </cell>
        </row>
        <row r="16128">
          <cell r="J16128" t="str">
            <v>9789866966354</v>
          </cell>
          <cell r="K16128">
            <v>2006</v>
          </cell>
          <cell r="L16128" t="str">
            <v>294.1</v>
          </cell>
        </row>
        <row r="16129">
          <cell r="J16129" t="str">
            <v>9867046331</v>
          </cell>
          <cell r="K16129">
            <v>2006</v>
          </cell>
          <cell r="L16129" t="str">
            <v>833.5</v>
          </cell>
        </row>
        <row r="16130">
          <cell r="J16130" t="str">
            <v>9867046692</v>
          </cell>
          <cell r="K16130">
            <v>2006</v>
          </cell>
          <cell r="L16130" t="str">
            <v>427</v>
          </cell>
        </row>
        <row r="16131">
          <cell r="J16131" t="str">
            <v>9789866966460</v>
          </cell>
          <cell r="K16131">
            <v>2006</v>
          </cell>
          <cell r="L16131" t="str">
            <v>411.3</v>
          </cell>
        </row>
        <row r="16132">
          <cell r="J16132" t="str">
            <v>9867185471</v>
          </cell>
          <cell r="K16132">
            <v>2006</v>
          </cell>
          <cell r="L16132" t="str">
            <v>397</v>
          </cell>
        </row>
        <row r="16133">
          <cell r="J16133" t="str">
            <v>986718551X</v>
          </cell>
          <cell r="K16133">
            <v>2006</v>
          </cell>
          <cell r="L16133" t="str">
            <v>660</v>
          </cell>
        </row>
        <row r="16134">
          <cell r="J16134" t="str">
            <v>9867185714</v>
          </cell>
          <cell r="K16134">
            <v>2006</v>
          </cell>
          <cell r="L16134" t="str">
            <v>308.9</v>
          </cell>
        </row>
        <row r="16135">
          <cell r="J16135" t="str">
            <v>9867185706</v>
          </cell>
          <cell r="K16135">
            <v>2006</v>
          </cell>
          <cell r="L16135" t="str">
            <v>900</v>
          </cell>
        </row>
        <row r="16136">
          <cell r="J16136" t="str">
            <v>9867185463</v>
          </cell>
          <cell r="K16136">
            <v>2006</v>
          </cell>
          <cell r="L16136" t="str">
            <v>307.9</v>
          </cell>
        </row>
        <row r="16137">
          <cell r="J16137" t="str">
            <v>9867185722</v>
          </cell>
          <cell r="K16137">
            <v>2006</v>
          </cell>
          <cell r="L16137" t="str">
            <v>046</v>
          </cell>
        </row>
        <row r="16138">
          <cell r="J16138" t="str">
            <v>9867185692</v>
          </cell>
          <cell r="K16138">
            <v>2006</v>
          </cell>
          <cell r="L16138" t="str">
            <v>610.9</v>
          </cell>
        </row>
        <row r="16139">
          <cell r="J16139" t="str">
            <v>986704634X</v>
          </cell>
          <cell r="K16139">
            <v>2006</v>
          </cell>
          <cell r="L16139" t="str">
            <v>831.4</v>
          </cell>
        </row>
        <row r="16140">
          <cell r="J16140" t="str">
            <v>9867046439</v>
          </cell>
          <cell r="K16140">
            <v>2006</v>
          </cell>
          <cell r="L16140" t="str">
            <v>805.1894</v>
          </cell>
        </row>
        <row r="16141">
          <cell r="J16141" t="str">
            <v>9867046358</v>
          </cell>
          <cell r="K16141">
            <v>2006</v>
          </cell>
          <cell r="L16141" t="str">
            <v>857.48</v>
          </cell>
        </row>
        <row r="16142">
          <cell r="J16142" t="str">
            <v>9867046390</v>
          </cell>
          <cell r="K16142">
            <v>2006</v>
          </cell>
          <cell r="L16142" t="str">
            <v>805.1894</v>
          </cell>
        </row>
        <row r="16143">
          <cell r="J16143" t="str">
            <v>9867103548</v>
          </cell>
          <cell r="K16143">
            <v>2006</v>
          </cell>
          <cell r="L16143" t="str">
            <v>428</v>
          </cell>
        </row>
        <row r="16144">
          <cell r="J16144" t="str">
            <v>9789866966149</v>
          </cell>
          <cell r="K16144">
            <v>2006</v>
          </cell>
          <cell r="L16144" t="str">
            <v>673.22</v>
          </cell>
        </row>
        <row r="16145">
          <cell r="J16145" t="str">
            <v>9867046374</v>
          </cell>
          <cell r="K16145">
            <v>2006</v>
          </cell>
          <cell r="L16145" t="str">
            <v>389.81</v>
          </cell>
        </row>
        <row r="16146">
          <cell r="J16146" t="str">
            <v>9867103009</v>
          </cell>
          <cell r="K16146">
            <v>2006</v>
          </cell>
          <cell r="L16146" t="str">
            <v>610</v>
          </cell>
        </row>
        <row r="16147">
          <cell r="J16147" t="str">
            <v>9867103718</v>
          </cell>
          <cell r="K16147">
            <v>2006</v>
          </cell>
          <cell r="L16147" t="str">
            <v>539.6</v>
          </cell>
        </row>
        <row r="16148">
          <cell r="J16148" t="str">
            <v>9867046625</v>
          </cell>
          <cell r="K16148">
            <v>2006</v>
          </cell>
          <cell r="L16148" t="str">
            <v>805.1894</v>
          </cell>
        </row>
        <row r="16149">
          <cell r="J16149" t="str">
            <v>9866966046</v>
          </cell>
          <cell r="K16149">
            <v>2006</v>
          </cell>
          <cell r="L16149" t="str">
            <v>427.43</v>
          </cell>
        </row>
        <row r="16150">
          <cell r="J16150" t="str">
            <v>9866966003</v>
          </cell>
          <cell r="K16150">
            <v>2006</v>
          </cell>
          <cell r="L16150" t="str">
            <v>427.41</v>
          </cell>
        </row>
        <row r="16151">
          <cell r="J16151" t="str">
            <v>9866966038</v>
          </cell>
          <cell r="K16151">
            <v>2006</v>
          </cell>
          <cell r="L16151" t="str">
            <v>427.4</v>
          </cell>
        </row>
        <row r="16152">
          <cell r="J16152" t="str">
            <v>9866966011</v>
          </cell>
          <cell r="K16152">
            <v>2006</v>
          </cell>
          <cell r="L16152" t="str">
            <v>427.42</v>
          </cell>
        </row>
        <row r="16153">
          <cell r="J16153" t="str">
            <v>986696602X</v>
          </cell>
          <cell r="K16153">
            <v>2006</v>
          </cell>
          <cell r="L16153" t="str">
            <v>427.46</v>
          </cell>
        </row>
        <row r="16154">
          <cell r="J16154" t="str">
            <v>9867103904</v>
          </cell>
          <cell r="K16154">
            <v>2006</v>
          </cell>
          <cell r="L16154" t="str">
            <v>966.5</v>
          </cell>
        </row>
        <row r="16155">
          <cell r="J16155" t="str">
            <v>986710336X</v>
          </cell>
          <cell r="K16155">
            <v>2006</v>
          </cell>
          <cell r="L16155" t="str">
            <v>427.1</v>
          </cell>
        </row>
        <row r="16156">
          <cell r="J16156" t="str">
            <v>9867103378</v>
          </cell>
          <cell r="K16156">
            <v>2006</v>
          </cell>
          <cell r="L16156" t="str">
            <v>427.1</v>
          </cell>
        </row>
        <row r="16157">
          <cell r="J16157" t="str">
            <v>9867103432</v>
          </cell>
          <cell r="K16157">
            <v>2006</v>
          </cell>
          <cell r="L16157" t="str">
            <v>413.98</v>
          </cell>
        </row>
        <row r="16158">
          <cell r="J16158" t="str">
            <v>9867103386</v>
          </cell>
          <cell r="K16158">
            <v>2006</v>
          </cell>
          <cell r="L16158" t="str">
            <v>427.11</v>
          </cell>
        </row>
        <row r="16159">
          <cell r="J16159" t="str">
            <v>9867103394</v>
          </cell>
          <cell r="K16159">
            <v>2006</v>
          </cell>
          <cell r="L16159" t="str">
            <v>427.46</v>
          </cell>
        </row>
        <row r="16160">
          <cell r="J16160" t="str">
            <v>9867103408</v>
          </cell>
          <cell r="K16160">
            <v>2006</v>
          </cell>
          <cell r="L16160" t="str">
            <v>427.1</v>
          </cell>
        </row>
        <row r="16161">
          <cell r="J16161" t="str">
            <v>9867103416</v>
          </cell>
          <cell r="K16161">
            <v>2006</v>
          </cell>
          <cell r="L16161" t="str">
            <v>427.1</v>
          </cell>
        </row>
        <row r="16162">
          <cell r="J16162" t="str">
            <v>9867103424</v>
          </cell>
          <cell r="K16162">
            <v>2006</v>
          </cell>
          <cell r="L16162" t="str">
            <v>427.1</v>
          </cell>
        </row>
        <row r="16163">
          <cell r="J16163" t="str">
            <v>9867103459</v>
          </cell>
          <cell r="K16163">
            <v>2006</v>
          </cell>
          <cell r="L16163" t="str">
            <v>427.38</v>
          </cell>
        </row>
        <row r="16164">
          <cell r="J16164" t="str">
            <v>9867103343</v>
          </cell>
          <cell r="K16164">
            <v>2006</v>
          </cell>
          <cell r="L16164" t="str">
            <v>857.7</v>
          </cell>
        </row>
        <row r="16165">
          <cell r="J16165" t="str">
            <v>9867103351</v>
          </cell>
          <cell r="K16165">
            <v>2006</v>
          </cell>
          <cell r="L16165" t="str">
            <v>857.7</v>
          </cell>
        </row>
        <row r="16166">
          <cell r="J16166" t="str">
            <v>9867103130</v>
          </cell>
          <cell r="K16166">
            <v>2006</v>
          </cell>
          <cell r="L16166" t="str">
            <v>857.7</v>
          </cell>
        </row>
        <row r="16167">
          <cell r="J16167" t="str">
            <v>9789866966392</v>
          </cell>
          <cell r="K16167">
            <v>2006</v>
          </cell>
          <cell r="L16167" t="str">
            <v>857.7</v>
          </cell>
        </row>
        <row r="16168">
          <cell r="J16168" t="str">
            <v>9867046188</v>
          </cell>
          <cell r="K16168">
            <v>2006</v>
          </cell>
          <cell r="L16168" t="str">
            <v>857.83</v>
          </cell>
        </row>
        <row r="16169">
          <cell r="J16169" t="str">
            <v>9867046056</v>
          </cell>
          <cell r="K16169">
            <v>2006</v>
          </cell>
          <cell r="L16169" t="str">
            <v>857.7</v>
          </cell>
        </row>
        <row r="16170">
          <cell r="J16170" t="str">
            <v>9867046579</v>
          </cell>
          <cell r="K16170">
            <v>2006</v>
          </cell>
          <cell r="L16170" t="str">
            <v>857.7</v>
          </cell>
        </row>
        <row r="16171">
          <cell r="J16171" t="str">
            <v>9867103017</v>
          </cell>
          <cell r="K16171">
            <v>2006</v>
          </cell>
          <cell r="L16171" t="str">
            <v>857.83</v>
          </cell>
        </row>
        <row r="16172">
          <cell r="J16172" t="str">
            <v>9867103610</v>
          </cell>
          <cell r="K16172">
            <v>2006</v>
          </cell>
          <cell r="L16172" t="str">
            <v>857.7</v>
          </cell>
        </row>
        <row r="16173">
          <cell r="J16173" t="str">
            <v>9867103696</v>
          </cell>
          <cell r="K16173">
            <v>2006</v>
          </cell>
          <cell r="L16173" t="str">
            <v>857.83</v>
          </cell>
        </row>
        <row r="16174">
          <cell r="J16174" t="str">
            <v>9867103726</v>
          </cell>
          <cell r="K16174">
            <v>2006</v>
          </cell>
          <cell r="L16174" t="str">
            <v>857.7</v>
          </cell>
        </row>
        <row r="16175">
          <cell r="J16175" t="str">
            <v>9867103742</v>
          </cell>
          <cell r="K16175">
            <v>2006</v>
          </cell>
          <cell r="L16175" t="str">
            <v>857.7</v>
          </cell>
        </row>
        <row r="16176">
          <cell r="J16176" t="str">
            <v>9789866966248</v>
          </cell>
          <cell r="K16176">
            <v>2006</v>
          </cell>
          <cell r="L16176" t="str">
            <v>857.7</v>
          </cell>
        </row>
        <row r="16177">
          <cell r="J16177" t="str">
            <v>9789867229298</v>
          </cell>
          <cell r="K16177">
            <v>2006</v>
          </cell>
          <cell r="L16177" t="str">
            <v>528.21</v>
          </cell>
        </row>
        <row r="16178">
          <cell r="J16178" t="str">
            <v>9867046803</v>
          </cell>
          <cell r="K16178">
            <v>2006</v>
          </cell>
          <cell r="L16178" t="str">
            <v>176.33</v>
          </cell>
        </row>
        <row r="16179">
          <cell r="J16179" t="str">
            <v>9867103920</v>
          </cell>
          <cell r="K16179">
            <v>2006</v>
          </cell>
          <cell r="L16179" t="str">
            <v>857.7</v>
          </cell>
        </row>
        <row r="16180">
          <cell r="J16180" t="str">
            <v>9867046382</v>
          </cell>
          <cell r="K16180">
            <v>2006</v>
          </cell>
          <cell r="L16180" t="str">
            <v>528.21</v>
          </cell>
        </row>
        <row r="16181">
          <cell r="J16181" t="str">
            <v>986704682X</v>
          </cell>
          <cell r="K16181">
            <v>2006</v>
          </cell>
          <cell r="L16181" t="str">
            <v>528.21</v>
          </cell>
        </row>
        <row r="16182">
          <cell r="J16182" t="str">
            <v>9867046285</v>
          </cell>
          <cell r="K16182">
            <v>2006</v>
          </cell>
          <cell r="L16182" t="str">
            <v>437.68</v>
          </cell>
        </row>
        <row r="16183">
          <cell r="J16183" t="str">
            <v>9867103327</v>
          </cell>
          <cell r="K16183">
            <v>2006</v>
          </cell>
          <cell r="L16183" t="str">
            <v>857.7</v>
          </cell>
        </row>
        <row r="16184">
          <cell r="J16184" t="str">
            <v>9867103629</v>
          </cell>
          <cell r="K16184">
            <v>2006</v>
          </cell>
          <cell r="L16184" t="str">
            <v>857.7</v>
          </cell>
        </row>
        <row r="16185">
          <cell r="J16185" t="str">
            <v>9867103319</v>
          </cell>
          <cell r="K16185">
            <v>2006</v>
          </cell>
          <cell r="L16185" t="str">
            <v>857.7</v>
          </cell>
        </row>
        <row r="16186">
          <cell r="J16186" t="str">
            <v>9867103521</v>
          </cell>
          <cell r="K16186">
            <v>2006</v>
          </cell>
          <cell r="L16186" t="str">
            <v>857.7</v>
          </cell>
        </row>
        <row r="16187">
          <cell r="J16187" t="str">
            <v>986710353X</v>
          </cell>
          <cell r="K16187">
            <v>2006</v>
          </cell>
          <cell r="L16187" t="str">
            <v>857.7</v>
          </cell>
        </row>
        <row r="16188">
          <cell r="J16188" t="str">
            <v>9867103637</v>
          </cell>
          <cell r="K16188">
            <v>2006</v>
          </cell>
          <cell r="L16188" t="str">
            <v>857.7</v>
          </cell>
        </row>
        <row r="16189">
          <cell r="J16189" t="str">
            <v>9867103939</v>
          </cell>
          <cell r="K16189">
            <v>2006</v>
          </cell>
          <cell r="L16189" t="str">
            <v>177.2</v>
          </cell>
        </row>
        <row r="16190">
          <cell r="J16190" t="str">
            <v>9867103505</v>
          </cell>
          <cell r="K16190">
            <v>2006</v>
          </cell>
          <cell r="L16190" t="str">
            <v>857.7</v>
          </cell>
        </row>
        <row r="16191">
          <cell r="J16191" t="str">
            <v>9867103661</v>
          </cell>
          <cell r="K16191">
            <v>2006</v>
          </cell>
          <cell r="L16191" t="str">
            <v>857.7</v>
          </cell>
        </row>
        <row r="16192">
          <cell r="J16192" t="str">
            <v>9867103734</v>
          </cell>
          <cell r="K16192">
            <v>2006</v>
          </cell>
          <cell r="L16192" t="str">
            <v>857.7</v>
          </cell>
        </row>
        <row r="16193">
          <cell r="J16193" t="str">
            <v>9789866966224</v>
          </cell>
          <cell r="K16193">
            <v>2006</v>
          </cell>
          <cell r="L16193" t="str">
            <v>521.1</v>
          </cell>
        </row>
        <row r="16194">
          <cell r="J16194" t="str">
            <v>9789866966552</v>
          </cell>
          <cell r="K16194">
            <v>2006</v>
          </cell>
          <cell r="L16194" t="str">
            <v>521.19</v>
          </cell>
        </row>
        <row r="16195">
          <cell r="J16195" t="str">
            <v>986710370X</v>
          </cell>
          <cell r="K16195">
            <v>2006</v>
          </cell>
          <cell r="L16195" t="str">
            <v>411.12</v>
          </cell>
        </row>
        <row r="16196">
          <cell r="J16196" t="str">
            <v>9867103971</v>
          </cell>
          <cell r="K16196">
            <v>2006</v>
          </cell>
          <cell r="L16196" t="str">
            <v>427.12</v>
          </cell>
        </row>
        <row r="16197">
          <cell r="J16197" t="str">
            <v>9867103963</v>
          </cell>
          <cell r="K16197">
            <v>2006</v>
          </cell>
          <cell r="L16197" t="str">
            <v>427.12</v>
          </cell>
        </row>
        <row r="16198">
          <cell r="J16198" t="str">
            <v>9867103998</v>
          </cell>
          <cell r="K16198">
            <v>2006</v>
          </cell>
          <cell r="L16198" t="str">
            <v>544.37</v>
          </cell>
        </row>
        <row r="16199">
          <cell r="J16199" t="str">
            <v>9867046536</v>
          </cell>
          <cell r="K16199">
            <v>2006</v>
          </cell>
          <cell r="L16199" t="str">
            <v>947.41</v>
          </cell>
        </row>
        <row r="16200">
          <cell r="J16200" t="str">
            <v>9867185730</v>
          </cell>
          <cell r="K16200">
            <v>2006</v>
          </cell>
          <cell r="L16200" t="str">
            <v>528.949</v>
          </cell>
        </row>
        <row r="16201">
          <cell r="J16201" t="str">
            <v>9867185749</v>
          </cell>
          <cell r="K16201">
            <v>2006</v>
          </cell>
          <cell r="L16201" t="str">
            <v>416.1491</v>
          </cell>
        </row>
        <row r="16202">
          <cell r="J16202" t="str">
            <v>9867046676</v>
          </cell>
          <cell r="K16202">
            <v>2006</v>
          </cell>
          <cell r="L16202" t="str">
            <v>307</v>
          </cell>
        </row>
        <row r="16203">
          <cell r="J16203" t="str">
            <v>9867046021</v>
          </cell>
          <cell r="K16203">
            <v>2006</v>
          </cell>
          <cell r="L16203" t="str">
            <v>997.11</v>
          </cell>
        </row>
        <row r="16204">
          <cell r="J16204" t="str">
            <v>9789866966255</v>
          </cell>
          <cell r="K16204">
            <v>2006</v>
          </cell>
          <cell r="L16204" t="str">
            <v>856.9</v>
          </cell>
        </row>
        <row r="16205">
          <cell r="J16205" t="str">
            <v>9789866966262</v>
          </cell>
          <cell r="K16205">
            <v>2006</v>
          </cell>
          <cell r="L16205" t="str">
            <v>856.9</v>
          </cell>
        </row>
        <row r="16206">
          <cell r="J16206" t="str">
            <v>9866966135</v>
          </cell>
          <cell r="K16206">
            <v>2006</v>
          </cell>
          <cell r="L16206" t="str">
            <v>993.52</v>
          </cell>
        </row>
        <row r="16207">
          <cell r="J16207" t="str">
            <v>9867103300</v>
          </cell>
          <cell r="K16207">
            <v>2006</v>
          </cell>
          <cell r="L16207" t="str">
            <v>803.132</v>
          </cell>
        </row>
        <row r="16208">
          <cell r="J16208" t="str">
            <v>9867103955</v>
          </cell>
          <cell r="K16208">
            <v>2006</v>
          </cell>
          <cell r="L16208" t="str">
            <v>967</v>
          </cell>
        </row>
        <row r="16209">
          <cell r="J16209" t="str">
            <v>9867103947</v>
          </cell>
          <cell r="K16209">
            <v>2006</v>
          </cell>
          <cell r="L16209" t="str">
            <v>967</v>
          </cell>
        </row>
        <row r="16210">
          <cell r="J16210" t="str">
            <v>9867046196</v>
          </cell>
          <cell r="K16210">
            <v>2006</v>
          </cell>
          <cell r="L16210" t="str">
            <v>967</v>
          </cell>
        </row>
        <row r="16211">
          <cell r="J16211" t="str">
            <v>986704620X</v>
          </cell>
          <cell r="K16211">
            <v>2006</v>
          </cell>
          <cell r="L16211" t="str">
            <v>967</v>
          </cell>
        </row>
        <row r="16212">
          <cell r="J16212" t="str">
            <v>986704603X</v>
          </cell>
          <cell r="K16212">
            <v>2006</v>
          </cell>
          <cell r="L16212" t="str">
            <v>950</v>
          </cell>
        </row>
        <row r="16213">
          <cell r="J16213" t="str">
            <v>9789866966439</v>
          </cell>
          <cell r="K16213">
            <v>2006</v>
          </cell>
          <cell r="L16213" t="str">
            <v>411.7</v>
          </cell>
        </row>
        <row r="16214">
          <cell r="J16214" t="str">
            <v>9789866966170</v>
          </cell>
          <cell r="K16214">
            <v>2006</v>
          </cell>
          <cell r="L16214" t="str">
            <v>805.132</v>
          </cell>
        </row>
        <row r="16215">
          <cell r="J16215" t="str">
            <v>9867185218</v>
          </cell>
          <cell r="K16215">
            <v>2006</v>
          </cell>
          <cell r="L16215" t="str">
            <v>857.7</v>
          </cell>
        </row>
        <row r="16216">
          <cell r="J16216" t="str">
            <v>9867185307</v>
          </cell>
          <cell r="K16216">
            <v>2006</v>
          </cell>
          <cell r="L16216" t="str">
            <v>857.7</v>
          </cell>
        </row>
        <row r="16217">
          <cell r="J16217" t="str">
            <v>9867185315</v>
          </cell>
          <cell r="K16217">
            <v>2006</v>
          </cell>
          <cell r="L16217" t="str">
            <v>857.7</v>
          </cell>
        </row>
        <row r="16218">
          <cell r="J16218" t="str">
            <v>9867185323</v>
          </cell>
          <cell r="K16218">
            <v>2006</v>
          </cell>
          <cell r="L16218" t="str">
            <v>857.7</v>
          </cell>
        </row>
        <row r="16219">
          <cell r="J16219" t="str">
            <v>9867185331</v>
          </cell>
          <cell r="K16219">
            <v>2006</v>
          </cell>
          <cell r="L16219" t="str">
            <v>857.7</v>
          </cell>
        </row>
        <row r="16220">
          <cell r="J16220" t="str">
            <v>9867185358</v>
          </cell>
          <cell r="K16220">
            <v>2006</v>
          </cell>
          <cell r="L16220" t="str">
            <v>857.7</v>
          </cell>
        </row>
        <row r="16221">
          <cell r="J16221" t="str">
            <v>9867185366</v>
          </cell>
          <cell r="K16221">
            <v>2006</v>
          </cell>
          <cell r="L16221" t="str">
            <v>857.7</v>
          </cell>
        </row>
        <row r="16222">
          <cell r="J16222" t="str">
            <v>9867185404</v>
          </cell>
          <cell r="K16222">
            <v>2006</v>
          </cell>
          <cell r="L16222" t="str">
            <v>857.7</v>
          </cell>
        </row>
        <row r="16223">
          <cell r="J16223" t="str">
            <v>9867103033</v>
          </cell>
          <cell r="K16223">
            <v>2006</v>
          </cell>
          <cell r="L16223" t="str">
            <v>857.7</v>
          </cell>
        </row>
        <row r="16224">
          <cell r="J16224" t="str">
            <v>986710305X</v>
          </cell>
          <cell r="K16224">
            <v>2006</v>
          </cell>
          <cell r="L16224" t="str">
            <v>857.7</v>
          </cell>
        </row>
        <row r="16225">
          <cell r="J16225" t="str">
            <v>9867103580</v>
          </cell>
          <cell r="K16225">
            <v>2006</v>
          </cell>
          <cell r="L16225" t="str">
            <v>857.7</v>
          </cell>
        </row>
        <row r="16226">
          <cell r="J16226" t="str">
            <v>9867103599</v>
          </cell>
          <cell r="K16226">
            <v>2006</v>
          </cell>
          <cell r="L16226" t="str">
            <v>857.7</v>
          </cell>
        </row>
        <row r="16227">
          <cell r="J16227" t="str">
            <v>9867103041</v>
          </cell>
          <cell r="K16227">
            <v>2006</v>
          </cell>
          <cell r="L16227" t="str">
            <v>857.7</v>
          </cell>
        </row>
        <row r="16228">
          <cell r="J16228" t="str">
            <v>9867103564</v>
          </cell>
          <cell r="K16228">
            <v>2006</v>
          </cell>
          <cell r="L16228" t="str">
            <v>857.7</v>
          </cell>
        </row>
        <row r="16229">
          <cell r="J16229" t="str">
            <v>9867103572</v>
          </cell>
          <cell r="K16229">
            <v>2006</v>
          </cell>
          <cell r="L16229" t="str">
            <v>857.7</v>
          </cell>
        </row>
        <row r="16230">
          <cell r="J16230" t="str">
            <v>9867103556</v>
          </cell>
          <cell r="K16230">
            <v>2006</v>
          </cell>
          <cell r="L16230" t="str">
            <v>857.7</v>
          </cell>
        </row>
        <row r="16231">
          <cell r="J16231" t="str">
            <v>9867103831</v>
          </cell>
          <cell r="K16231">
            <v>2006</v>
          </cell>
          <cell r="L16231" t="str">
            <v>876.57</v>
          </cell>
        </row>
        <row r="16232">
          <cell r="J16232" t="str">
            <v>9867103807</v>
          </cell>
          <cell r="K16232">
            <v>2006</v>
          </cell>
          <cell r="L16232" t="str">
            <v>876.57</v>
          </cell>
        </row>
        <row r="16233">
          <cell r="J16233" t="str">
            <v>986710384X</v>
          </cell>
          <cell r="K16233">
            <v>2006</v>
          </cell>
          <cell r="L16233" t="str">
            <v>874.57</v>
          </cell>
        </row>
        <row r="16234">
          <cell r="J16234" t="str">
            <v>9867103793</v>
          </cell>
          <cell r="K16234">
            <v>2006</v>
          </cell>
          <cell r="L16234" t="str">
            <v>873.57</v>
          </cell>
        </row>
        <row r="16235">
          <cell r="J16235" t="str">
            <v>9867103823</v>
          </cell>
          <cell r="K16235">
            <v>2006</v>
          </cell>
          <cell r="L16235" t="str">
            <v>873.57</v>
          </cell>
        </row>
        <row r="16236">
          <cell r="J16236" t="str">
            <v>9867103858</v>
          </cell>
          <cell r="K16236">
            <v>2006</v>
          </cell>
          <cell r="L16236" t="str">
            <v>874.57</v>
          </cell>
        </row>
        <row r="16237">
          <cell r="J16237" t="str">
            <v>9867103785</v>
          </cell>
          <cell r="K16237">
            <v>2006</v>
          </cell>
          <cell r="L16237" t="str">
            <v>874.57</v>
          </cell>
        </row>
        <row r="16238">
          <cell r="J16238" t="str">
            <v>9867103815</v>
          </cell>
          <cell r="K16238">
            <v>2006</v>
          </cell>
          <cell r="L16238" t="str">
            <v>874.59</v>
          </cell>
        </row>
        <row r="16239">
          <cell r="J16239" t="str">
            <v>9867046552</v>
          </cell>
          <cell r="K16239">
            <v>2006</v>
          </cell>
          <cell r="L16239" t="str">
            <v>916.65</v>
          </cell>
        </row>
        <row r="16240">
          <cell r="J16240" t="str">
            <v>9867046544</v>
          </cell>
          <cell r="K16240">
            <v>2006</v>
          </cell>
          <cell r="L16240" t="str">
            <v>916.65</v>
          </cell>
        </row>
        <row r="16241">
          <cell r="J16241" t="str">
            <v>9867185811</v>
          </cell>
          <cell r="K16241">
            <v>2006</v>
          </cell>
          <cell r="L16241" t="str">
            <v>292.22</v>
          </cell>
        </row>
        <row r="16242">
          <cell r="J16242" t="str">
            <v>986718582X</v>
          </cell>
          <cell r="K16242">
            <v>2006</v>
          </cell>
          <cell r="L16242" t="str">
            <v>292.22</v>
          </cell>
        </row>
        <row r="16243">
          <cell r="J16243" t="str">
            <v>9867185838</v>
          </cell>
          <cell r="K16243">
            <v>2006</v>
          </cell>
          <cell r="L16243" t="str">
            <v>292.22</v>
          </cell>
        </row>
        <row r="16244">
          <cell r="J16244" t="str">
            <v>9867185846</v>
          </cell>
          <cell r="K16244">
            <v>2006</v>
          </cell>
          <cell r="L16244" t="str">
            <v>292.22</v>
          </cell>
        </row>
        <row r="16245">
          <cell r="J16245" t="str">
            <v>9867185854</v>
          </cell>
          <cell r="K16245">
            <v>2006</v>
          </cell>
          <cell r="L16245" t="str">
            <v>292.22</v>
          </cell>
        </row>
        <row r="16246">
          <cell r="J16246" t="str">
            <v>9867185862</v>
          </cell>
          <cell r="K16246">
            <v>2006</v>
          </cell>
          <cell r="L16246" t="str">
            <v>292.22</v>
          </cell>
        </row>
        <row r="16247">
          <cell r="J16247" t="str">
            <v>9867185889</v>
          </cell>
          <cell r="K16247">
            <v>2006</v>
          </cell>
          <cell r="L16247" t="str">
            <v>292.22</v>
          </cell>
        </row>
        <row r="16248">
          <cell r="J16248" t="str">
            <v>9867185900</v>
          </cell>
          <cell r="K16248">
            <v>2006</v>
          </cell>
          <cell r="L16248" t="str">
            <v>292.22</v>
          </cell>
        </row>
        <row r="16249">
          <cell r="J16249" t="str">
            <v>9867185919</v>
          </cell>
          <cell r="K16249">
            <v>2006</v>
          </cell>
          <cell r="L16249" t="str">
            <v>292.22</v>
          </cell>
        </row>
        <row r="16250">
          <cell r="J16250" t="str">
            <v>9867185927</v>
          </cell>
          <cell r="K16250">
            <v>2006</v>
          </cell>
          <cell r="L16250" t="str">
            <v>292.22</v>
          </cell>
        </row>
        <row r="16251">
          <cell r="J16251" t="str">
            <v>9867103025</v>
          </cell>
          <cell r="K16251">
            <v>2006</v>
          </cell>
          <cell r="L16251" t="str">
            <v>857.7</v>
          </cell>
        </row>
        <row r="16252">
          <cell r="J16252" t="str">
            <v>9866966062</v>
          </cell>
          <cell r="K16252">
            <v>2006</v>
          </cell>
          <cell r="L16252" t="str">
            <v>997</v>
          </cell>
        </row>
        <row r="16253">
          <cell r="J16253" t="str">
            <v>4715006427572</v>
          </cell>
          <cell r="K16253">
            <v>2006</v>
          </cell>
          <cell r="L16253" t="str">
            <v>857.7</v>
          </cell>
        </row>
        <row r="16254">
          <cell r="J16254" t="str">
            <v>9867103440</v>
          </cell>
          <cell r="K16254">
            <v>2006</v>
          </cell>
          <cell r="L16254" t="str">
            <v>427.31</v>
          </cell>
        </row>
        <row r="16255">
          <cell r="J16255" t="str">
            <v>9867103467</v>
          </cell>
          <cell r="K16255">
            <v>2006</v>
          </cell>
          <cell r="L16255" t="str">
            <v>427.1</v>
          </cell>
        </row>
        <row r="16256">
          <cell r="J16256" t="str">
            <v>9867046684</v>
          </cell>
          <cell r="K16256">
            <v>2006</v>
          </cell>
          <cell r="L16256" t="str">
            <v>177</v>
          </cell>
        </row>
        <row r="16257">
          <cell r="J16257" t="str">
            <v>9867103092</v>
          </cell>
          <cell r="K16257">
            <v>2006</v>
          </cell>
          <cell r="L16257" t="str">
            <v>592.092</v>
          </cell>
        </row>
        <row r="16258">
          <cell r="J16258" t="str">
            <v>9867046234</v>
          </cell>
          <cell r="K16258">
            <v>2006</v>
          </cell>
          <cell r="L16258" t="str">
            <v>592.0953</v>
          </cell>
        </row>
        <row r="16259">
          <cell r="J16259" t="str">
            <v>4715006426780</v>
          </cell>
          <cell r="K16259">
            <v>2006</v>
          </cell>
          <cell r="L16259" t="str">
            <v>831.4</v>
          </cell>
        </row>
        <row r="16260">
          <cell r="J16260" t="str">
            <v>4715006426797</v>
          </cell>
          <cell r="K16260">
            <v>2006</v>
          </cell>
          <cell r="L16260" t="str">
            <v>831.4</v>
          </cell>
        </row>
        <row r="16261">
          <cell r="J16261" t="str">
            <v>4715006426742</v>
          </cell>
          <cell r="K16261">
            <v>2006</v>
          </cell>
          <cell r="L16261" t="str">
            <v>805.103</v>
          </cell>
        </row>
        <row r="16262">
          <cell r="J16262" t="str">
            <v>4715006426759</v>
          </cell>
          <cell r="K16262">
            <v>2006</v>
          </cell>
          <cell r="L16262" t="str">
            <v>805.103</v>
          </cell>
        </row>
        <row r="16263">
          <cell r="J16263" t="str">
            <v>4715006426766</v>
          </cell>
          <cell r="K16263">
            <v>2006</v>
          </cell>
          <cell r="L16263" t="str">
            <v>803.188</v>
          </cell>
        </row>
        <row r="16264">
          <cell r="J16264" t="str">
            <v>4715006426773</v>
          </cell>
          <cell r="K16264">
            <v>2006</v>
          </cell>
          <cell r="L16264" t="str">
            <v>803.288</v>
          </cell>
        </row>
        <row r="16265">
          <cell r="J16265" t="str">
            <v>986718596X</v>
          </cell>
          <cell r="K16265">
            <v>2006</v>
          </cell>
          <cell r="L16265" t="str">
            <v>426.4</v>
          </cell>
        </row>
        <row r="16266">
          <cell r="J16266" t="str">
            <v>9867103149</v>
          </cell>
          <cell r="K16266">
            <v>2006</v>
          </cell>
          <cell r="L16266" t="str">
            <v>857.7</v>
          </cell>
        </row>
        <row r="16267">
          <cell r="J16267" t="str">
            <v>9867046145</v>
          </cell>
          <cell r="K16267">
            <v>2006</v>
          </cell>
          <cell r="L16267" t="str">
            <v>857.7</v>
          </cell>
        </row>
        <row r="16268">
          <cell r="J16268" t="str">
            <v>9867103173</v>
          </cell>
          <cell r="K16268">
            <v>2006</v>
          </cell>
          <cell r="L16268" t="str">
            <v>293.1</v>
          </cell>
        </row>
        <row r="16269">
          <cell r="J16269" t="str">
            <v>9867103181</v>
          </cell>
          <cell r="K16269">
            <v>2006</v>
          </cell>
          <cell r="L16269" t="str">
            <v>293.1</v>
          </cell>
        </row>
        <row r="16270">
          <cell r="J16270" t="str">
            <v>986710319X</v>
          </cell>
          <cell r="K16270">
            <v>2006</v>
          </cell>
          <cell r="L16270" t="str">
            <v>293.1</v>
          </cell>
        </row>
        <row r="16271">
          <cell r="J16271" t="str">
            <v>9867103203</v>
          </cell>
          <cell r="K16271">
            <v>2006</v>
          </cell>
          <cell r="L16271" t="str">
            <v>293.1</v>
          </cell>
        </row>
        <row r="16272">
          <cell r="J16272" t="str">
            <v>9867103211</v>
          </cell>
          <cell r="K16272">
            <v>2006</v>
          </cell>
          <cell r="L16272" t="str">
            <v>293.1</v>
          </cell>
        </row>
        <row r="16273">
          <cell r="J16273" t="str">
            <v>986710322X</v>
          </cell>
          <cell r="K16273">
            <v>2006</v>
          </cell>
          <cell r="L16273" t="str">
            <v>293.1</v>
          </cell>
        </row>
        <row r="16274">
          <cell r="J16274" t="str">
            <v>9867103238</v>
          </cell>
          <cell r="K16274">
            <v>2006</v>
          </cell>
          <cell r="L16274" t="str">
            <v>293.1</v>
          </cell>
        </row>
        <row r="16275">
          <cell r="J16275" t="str">
            <v>9867103246</v>
          </cell>
          <cell r="K16275">
            <v>2006</v>
          </cell>
          <cell r="L16275" t="str">
            <v>293.1</v>
          </cell>
        </row>
        <row r="16276">
          <cell r="J16276" t="str">
            <v>9867103254</v>
          </cell>
          <cell r="K16276">
            <v>2006</v>
          </cell>
          <cell r="L16276" t="str">
            <v>293.1</v>
          </cell>
        </row>
        <row r="16277">
          <cell r="J16277" t="str">
            <v>9867103262</v>
          </cell>
          <cell r="K16277">
            <v>2006</v>
          </cell>
          <cell r="L16277" t="str">
            <v>293.1</v>
          </cell>
        </row>
        <row r="16278">
          <cell r="J16278" t="str">
            <v>9867103270</v>
          </cell>
          <cell r="K16278">
            <v>2006</v>
          </cell>
          <cell r="L16278" t="str">
            <v>293.1</v>
          </cell>
        </row>
        <row r="16279">
          <cell r="J16279" t="str">
            <v>9867103289</v>
          </cell>
          <cell r="K16279">
            <v>2006</v>
          </cell>
          <cell r="L16279" t="str">
            <v>293.1</v>
          </cell>
        </row>
        <row r="16280">
          <cell r="J16280" t="str">
            <v>9867103513</v>
          </cell>
          <cell r="K16280">
            <v>2006</v>
          </cell>
          <cell r="L16280" t="str">
            <v>857.7</v>
          </cell>
        </row>
        <row r="16281">
          <cell r="J16281" t="str">
            <v>9867103912</v>
          </cell>
          <cell r="K16281">
            <v>2006</v>
          </cell>
          <cell r="L16281" t="str">
            <v>857.83</v>
          </cell>
        </row>
        <row r="16282">
          <cell r="J16282" t="str">
            <v>9867046048</v>
          </cell>
          <cell r="K16282">
            <v>2006</v>
          </cell>
          <cell r="L16282" t="str">
            <v>857.83</v>
          </cell>
        </row>
        <row r="16283">
          <cell r="J16283" t="str">
            <v>9867046005</v>
          </cell>
          <cell r="K16283">
            <v>2006</v>
          </cell>
          <cell r="L16283" t="str">
            <v>857.7</v>
          </cell>
        </row>
        <row r="16284">
          <cell r="J16284" t="str">
            <v>9867046277</v>
          </cell>
          <cell r="K16284">
            <v>2006</v>
          </cell>
          <cell r="L16284" t="str">
            <v>437.69</v>
          </cell>
        </row>
        <row r="16285">
          <cell r="J16285" t="str">
            <v>9867046366</v>
          </cell>
          <cell r="K16285">
            <v>2006</v>
          </cell>
          <cell r="L16285" t="str">
            <v>803.188</v>
          </cell>
        </row>
        <row r="16286">
          <cell r="J16286" t="str">
            <v>9867046714</v>
          </cell>
          <cell r="K16286">
            <v>2006</v>
          </cell>
          <cell r="L16286" t="str">
            <v>966.5</v>
          </cell>
        </row>
        <row r="16287">
          <cell r="J16287" t="str">
            <v>9867046269</v>
          </cell>
          <cell r="K16287">
            <v>2006</v>
          </cell>
          <cell r="L16287" t="str">
            <v>437.865</v>
          </cell>
        </row>
        <row r="16288">
          <cell r="J16288" t="str">
            <v>9867046927</v>
          </cell>
          <cell r="K16288">
            <v>2006</v>
          </cell>
          <cell r="L16288" t="str">
            <v>447.166</v>
          </cell>
        </row>
        <row r="16289">
          <cell r="J16289" t="str">
            <v>9866966445</v>
          </cell>
          <cell r="K16289">
            <v>2006</v>
          </cell>
          <cell r="L16289" t="str">
            <v>805.1894</v>
          </cell>
        </row>
        <row r="16290">
          <cell r="J16290" t="str">
            <v>9866966151</v>
          </cell>
          <cell r="K16290">
            <v>2006</v>
          </cell>
          <cell r="L16290" t="str">
            <v>424.1</v>
          </cell>
        </row>
        <row r="16291">
          <cell r="J16291" t="str">
            <v>9867046609</v>
          </cell>
          <cell r="K16291">
            <v>2006</v>
          </cell>
          <cell r="L16291" t="str">
            <v>415.85</v>
          </cell>
        </row>
        <row r="16292">
          <cell r="J16292" t="str">
            <v>9867046595</v>
          </cell>
          <cell r="K16292">
            <v>2006</v>
          </cell>
          <cell r="L16292" t="str">
            <v>415.53</v>
          </cell>
        </row>
        <row r="16293">
          <cell r="J16293" t="str">
            <v>986704665X</v>
          </cell>
          <cell r="K16293">
            <v>2006</v>
          </cell>
          <cell r="L16293" t="str">
            <v>415.52</v>
          </cell>
        </row>
        <row r="16294">
          <cell r="J16294" t="str">
            <v>9867046706</v>
          </cell>
          <cell r="K16294">
            <v>2006</v>
          </cell>
          <cell r="L16294" t="str">
            <v>415.84</v>
          </cell>
        </row>
        <row r="16295">
          <cell r="J16295" t="str">
            <v>9867185765</v>
          </cell>
          <cell r="K16295">
            <v>2006</v>
          </cell>
          <cell r="L16295" t="str">
            <v>415.332</v>
          </cell>
        </row>
        <row r="16296">
          <cell r="J16296" t="str">
            <v>9867103114</v>
          </cell>
          <cell r="K16296">
            <v>2006</v>
          </cell>
          <cell r="L16296" t="str">
            <v>835</v>
          </cell>
        </row>
        <row r="16297">
          <cell r="J16297" t="str">
            <v>9867046218</v>
          </cell>
          <cell r="K16297">
            <v>2006</v>
          </cell>
          <cell r="L16297" t="str">
            <v>967</v>
          </cell>
        </row>
        <row r="16298">
          <cell r="J16298" t="str">
            <v>9867046420</v>
          </cell>
          <cell r="K16298">
            <v>2006</v>
          </cell>
          <cell r="L16298" t="str">
            <v>805.1894</v>
          </cell>
        </row>
        <row r="16299">
          <cell r="J16299" t="str">
            <v>9867103688</v>
          </cell>
          <cell r="K16299">
            <v>2006</v>
          </cell>
          <cell r="L16299" t="str">
            <v>993.52</v>
          </cell>
        </row>
        <row r="16300">
          <cell r="J16300" t="str">
            <v>9867046846</v>
          </cell>
          <cell r="K16300">
            <v>2006</v>
          </cell>
          <cell r="L16300" t="str">
            <v>856.8</v>
          </cell>
        </row>
        <row r="16301">
          <cell r="J16301" t="str">
            <v>9867229738</v>
          </cell>
          <cell r="K16301">
            <v>2006</v>
          </cell>
          <cell r="L16301" t="str">
            <v>947.41</v>
          </cell>
        </row>
        <row r="16302">
          <cell r="J16302" t="str">
            <v>9789867229335</v>
          </cell>
          <cell r="K16302">
            <v>2006</v>
          </cell>
          <cell r="L16302" t="str">
            <v>857.7</v>
          </cell>
        </row>
        <row r="16303">
          <cell r="J16303" t="str">
            <v>9789867229175</v>
          </cell>
          <cell r="K16303">
            <v>2006</v>
          </cell>
          <cell r="L16303" t="str">
            <v>857.7</v>
          </cell>
        </row>
        <row r="16304">
          <cell r="J16304" t="str">
            <v>9789867229397</v>
          </cell>
          <cell r="K16304">
            <v>2006</v>
          </cell>
          <cell r="L16304" t="str">
            <v>496.5</v>
          </cell>
        </row>
        <row r="16305">
          <cell r="J16305" t="str">
            <v>9789867229250</v>
          </cell>
          <cell r="K16305">
            <v>2006</v>
          </cell>
          <cell r="L16305" t="str">
            <v>494.1</v>
          </cell>
        </row>
        <row r="16306">
          <cell r="J16306" t="str">
            <v>9789867229519</v>
          </cell>
          <cell r="K16306">
            <v>2006</v>
          </cell>
          <cell r="L16306" t="str">
            <v>496</v>
          </cell>
        </row>
        <row r="16307">
          <cell r="J16307" t="str">
            <v>9867229231</v>
          </cell>
          <cell r="K16307">
            <v>2006</v>
          </cell>
          <cell r="L16307" t="str">
            <v>563.53</v>
          </cell>
        </row>
        <row r="16308">
          <cell r="J16308" t="str">
            <v>9789867229243</v>
          </cell>
          <cell r="K16308">
            <v>2006</v>
          </cell>
          <cell r="L16308" t="str">
            <v>494.1</v>
          </cell>
        </row>
        <row r="16309">
          <cell r="J16309" t="str">
            <v>9789867229359</v>
          </cell>
          <cell r="K16309">
            <v>2006</v>
          </cell>
          <cell r="L16309" t="str">
            <v>805.12</v>
          </cell>
        </row>
        <row r="16310">
          <cell r="J16310" t="str">
            <v>9789867229274</v>
          </cell>
          <cell r="K16310">
            <v>2006</v>
          </cell>
          <cell r="L16310" t="str">
            <v>857.7</v>
          </cell>
        </row>
        <row r="16311">
          <cell r="J16311" t="str">
            <v>9789867229502</v>
          </cell>
          <cell r="K16311">
            <v>2006</v>
          </cell>
          <cell r="L16311" t="str">
            <v>563.7</v>
          </cell>
        </row>
        <row r="16312">
          <cell r="J16312" t="str">
            <v>9789867229564</v>
          </cell>
          <cell r="K16312">
            <v>2006</v>
          </cell>
          <cell r="L16312" t="str">
            <v>991.96</v>
          </cell>
        </row>
        <row r="16313">
          <cell r="J16313" t="str">
            <v>9789867229724</v>
          </cell>
          <cell r="K16313">
            <v>2006</v>
          </cell>
          <cell r="L16313" t="str">
            <v>991.96</v>
          </cell>
        </row>
        <row r="16314">
          <cell r="J16314" t="str">
            <v>9789867229342</v>
          </cell>
          <cell r="K16314">
            <v>2006</v>
          </cell>
          <cell r="L16314" t="str">
            <v>447.168</v>
          </cell>
        </row>
        <row r="16315">
          <cell r="J16315" t="str">
            <v>9789867229557</v>
          </cell>
          <cell r="K16315">
            <v>2006</v>
          </cell>
          <cell r="L16315" t="str">
            <v>429.12</v>
          </cell>
        </row>
        <row r="16316">
          <cell r="J16316" t="str">
            <v>9789867229267</v>
          </cell>
          <cell r="K16316">
            <v>2006</v>
          </cell>
          <cell r="L16316" t="str">
            <v>429.13022</v>
          </cell>
        </row>
        <row r="16317">
          <cell r="J16317" t="str">
            <v>9867229401</v>
          </cell>
          <cell r="K16317">
            <v>2006</v>
          </cell>
          <cell r="L16317" t="str">
            <v>413.98</v>
          </cell>
        </row>
        <row r="16318">
          <cell r="J16318" t="str">
            <v>9867229444</v>
          </cell>
          <cell r="K16318">
            <v>2006</v>
          </cell>
          <cell r="L16318" t="str">
            <v>427.1</v>
          </cell>
        </row>
        <row r="16319">
          <cell r="J16319" t="str">
            <v>9867229363</v>
          </cell>
          <cell r="K16319">
            <v>2006</v>
          </cell>
          <cell r="L16319" t="str">
            <v>803.18</v>
          </cell>
        </row>
        <row r="16320">
          <cell r="J16320" t="str">
            <v>986722938X</v>
          </cell>
          <cell r="K16320">
            <v>2006</v>
          </cell>
          <cell r="L16320" t="str">
            <v>859.6</v>
          </cell>
        </row>
        <row r="16321">
          <cell r="J16321" t="str">
            <v>9789867229762</v>
          </cell>
          <cell r="K16321">
            <v>2006</v>
          </cell>
          <cell r="L16321" t="str">
            <v>411.35</v>
          </cell>
        </row>
        <row r="16322">
          <cell r="J16322" t="str">
            <v>986705301X</v>
          </cell>
          <cell r="K16322">
            <v>2006</v>
          </cell>
          <cell r="L16322" t="str">
            <v>592.09</v>
          </cell>
        </row>
        <row r="16323">
          <cell r="J16323" t="str">
            <v>9867053648</v>
          </cell>
          <cell r="K16323">
            <v>2006</v>
          </cell>
          <cell r="L16323" t="str">
            <v>293.6</v>
          </cell>
        </row>
        <row r="16324">
          <cell r="J16324" t="str">
            <v>9867053567</v>
          </cell>
          <cell r="K16324">
            <v>2006</v>
          </cell>
          <cell r="L16324" t="str">
            <v>713.1</v>
          </cell>
        </row>
        <row r="16325">
          <cell r="J16325" t="str">
            <v>9867053672</v>
          </cell>
          <cell r="K16325">
            <v>2006</v>
          </cell>
          <cell r="L16325" t="str">
            <v>524.32</v>
          </cell>
        </row>
        <row r="16326">
          <cell r="J16326" t="str">
            <v>9867202988</v>
          </cell>
          <cell r="K16326">
            <v>2006</v>
          </cell>
          <cell r="L16326" t="str">
            <v>811.3</v>
          </cell>
        </row>
        <row r="16327">
          <cell r="J16327" t="str">
            <v>9867053036</v>
          </cell>
          <cell r="K16327">
            <v>2006</v>
          </cell>
          <cell r="L16327" t="str">
            <v>176.33</v>
          </cell>
        </row>
        <row r="16328">
          <cell r="J16328" t="str">
            <v>9867053125</v>
          </cell>
          <cell r="K16328">
            <v>2006</v>
          </cell>
          <cell r="L16328" t="str">
            <v>521.1</v>
          </cell>
        </row>
        <row r="16329">
          <cell r="J16329" t="str">
            <v>9867053451</v>
          </cell>
          <cell r="K16329">
            <v>2006</v>
          </cell>
          <cell r="L16329" t="str">
            <v>494.35</v>
          </cell>
        </row>
        <row r="16330">
          <cell r="J16330" t="str">
            <v>9867053850</v>
          </cell>
          <cell r="K16330">
            <v>2006</v>
          </cell>
          <cell r="L16330" t="str">
            <v>490.99</v>
          </cell>
        </row>
        <row r="16331">
          <cell r="J16331" t="str">
            <v>986705332X</v>
          </cell>
          <cell r="K16331">
            <v>2006</v>
          </cell>
          <cell r="L16331" t="str">
            <v>177.2</v>
          </cell>
        </row>
        <row r="16332">
          <cell r="J16332" t="str">
            <v>9867053699</v>
          </cell>
          <cell r="K16332">
            <v>2006</v>
          </cell>
          <cell r="L16332" t="str">
            <v>177.2</v>
          </cell>
        </row>
        <row r="16333">
          <cell r="J16333" t="str">
            <v>9867053664</v>
          </cell>
          <cell r="K16333">
            <v>2006</v>
          </cell>
          <cell r="L16333" t="str">
            <v>541.776</v>
          </cell>
        </row>
        <row r="16334">
          <cell r="J16334" t="str">
            <v>9867053109</v>
          </cell>
          <cell r="K16334">
            <v>2006</v>
          </cell>
          <cell r="L16334" t="str">
            <v>176.4</v>
          </cell>
        </row>
        <row r="16335">
          <cell r="J16335" t="str">
            <v>9867053168</v>
          </cell>
          <cell r="K16335">
            <v>2006</v>
          </cell>
          <cell r="L16335" t="str">
            <v>494.35</v>
          </cell>
        </row>
        <row r="16336">
          <cell r="J16336" t="str">
            <v>9867053184</v>
          </cell>
          <cell r="K16336">
            <v>2006</v>
          </cell>
          <cell r="L16336" t="str">
            <v>177.2</v>
          </cell>
        </row>
        <row r="16337">
          <cell r="J16337" t="str">
            <v>9867053176</v>
          </cell>
          <cell r="K16337">
            <v>2006</v>
          </cell>
          <cell r="L16337" t="str">
            <v>494</v>
          </cell>
        </row>
        <row r="16338">
          <cell r="J16338" t="str">
            <v>9867053419</v>
          </cell>
          <cell r="K16338">
            <v>2006</v>
          </cell>
          <cell r="L16338" t="str">
            <v>191</v>
          </cell>
        </row>
        <row r="16339">
          <cell r="J16339" t="str">
            <v>9867053559</v>
          </cell>
          <cell r="K16339">
            <v>2006</v>
          </cell>
          <cell r="L16339" t="str">
            <v>177.3</v>
          </cell>
        </row>
        <row r="16340">
          <cell r="J16340" t="str">
            <v>9867053761</v>
          </cell>
          <cell r="K16340">
            <v>2006</v>
          </cell>
          <cell r="L16340" t="str">
            <v>177.2</v>
          </cell>
        </row>
        <row r="16341">
          <cell r="J16341" t="str">
            <v>9867053745</v>
          </cell>
          <cell r="K16341">
            <v>2006</v>
          </cell>
          <cell r="L16341" t="str">
            <v>527.12</v>
          </cell>
        </row>
        <row r="16342">
          <cell r="J16342" t="str">
            <v>9867053737</v>
          </cell>
          <cell r="K16342">
            <v>2006</v>
          </cell>
          <cell r="L16342" t="str">
            <v>173.7</v>
          </cell>
        </row>
        <row r="16343">
          <cell r="J16343" t="str">
            <v>9867053117</v>
          </cell>
          <cell r="K16343">
            <v>2006</v>
          </cell>
          <cell r="L16343" t="str">
            <v>428</v>
          </cell>
        </row>
        <row r="16344">
          <cell r="J16344" t="str">
            <v>9867053133</v>
          </cell>
          <cell r="K16344">
            <v>2006</v>
          </cell>
          <cell r="L16344" t="str">
            <v>528.21</v>
          </cell>
        </row>
        <row r="16345">
          <cell r="J16345" t="str">
            <v>9867053346</v>
          </cell>
          <cell r="K16345">
            <v>2006</v>
          </cell>
          <cell r="L16345" t="str">
            <v>528.21</v>
          </cell>
        </row>
        <row r="16346">
          <cell r="J16346" t="str">
            <v>9867053435</v>
          </cell>
          <cell r="K16346">
            <v>2006</v>
          </cell>
          <cell r="L16346" t="str">
            <v>544.67</v>
          </cell>
        </row>
        <row r="16347">
          <cell r="J16347" t="str">
            <v>9867053729</v>
          </cell>
          <cell r="K16347">
            <v>2006</v>
          </cell>
          <cell r="L16347" t="str">
            <v>544.72</v>
          </cell>
        </row>
        <row r="16348">
          <cell r="J16348" t="str">
            <v>9867053087</v>
          </cell>
          <cell r="K16348">
            <v>2006</v>
          </cell>
          <cell r="L16348" t="str">
            <v>177.2</v>
          </cell>
        </row>
        <row r="16349">
          <cell r="J16349" t="str">
            <v>9867053192</v>
          </cell>
          <cell r="K16349">
            <v>2006</v>
          </cell>
          <cell r="L16349" t="str">
            <v>494</v>
          </cell>
        </row>
        <row r="16350">
          <cell r="J16350" t="str">
            <v>9867053249</v>
          </cell>
          <cell r="K16350">
            <v>2006</v>
          </cell>
          <cell r="L16350" t="str">
            <v>494.2</v>
          </cell>
        </row>
        <row r="16351">
          <cell r="J16351" t="str">
            <v>9789867053305</v>
          </cell>
          <cell r="K16351">
            <v>2006</v>
          </cell>
          <cell r="L16351" t="str">
            <v>563.5</v>
          </cell>
        </row>
        <row r="16352">
          <cell r="J16352" t="str">
            <v>9867053443</v>
          </cell>
          <cell r="K16352">
            <v>2006</v>
          </cell>
          <cell r="L16352" t="str">
            <v>177.2</v>
          </cell>
        </row>
        <row r="16353">
          <cell r="J16353" t="str">
            <v>9867053788</v>
          </cell>
          <cell r="K16353">
            <v>2006</v>
          </cell>
          <cell r="L16353" t="str">
            <v>177</v>
          </cell>
        </row>
        <row r="16354">
          <cell r="J16354" t="str">
            <v>9867053834</v>
          </cell>
          <cell r="K16354">
            <v>2006</v>
          </cell>
          <cell r="L16354" t="str">
            <v>541.776</v>
          </cell>
        </row>
        <row r="16355">
          <cell r="J16355" t="str">
            <v>9867202783</v>
          </cell>
          <cell r="K16355">
            <v>2006</v>
          </cell>
          <cell r="L16355" t="str">
            <v>415.998</v>
          </cell>
        </row>
        <row r="16356">
          <cell r="J16356" t="str">
            <v>9867202910</v>
          </cell>
          <cell r="K16356">
            <v>2006</v>
          </cell>
          <cell r="L16356" t="str">
            <v>423.21</v>
          </cell>
        </row>
        <row r="16357">
          <cell r="J16357" t="str">
            <v>986720283X</v>
          </cell>
          <cell r="K16357">
            <v>2006</v>
          </cell>
          <cell r="L16357" t="str">
            <v>781.057</v>
          </cell>
        </row>
        <row r="16358">
          <cell r="J16358" t="str">
            <v>9867202724</v>
          </cell>
          <cell r="K16358">
            <v>2006</v>
          </cell>
          <cell r="L16358" t="str">
            <v>428.82</v>
          </cell>
        </row>
        <row r="16359">
          <cell r="J16359" t="str">
            <v>9867202732</v>
          </cell>
          <cell r="K16359">
            <v>2006</v>
          </cell>
          <cell r="L16359" t="str">
            <v>428.82</v>
          </cell>
        </row>
        <row r="16360">
          <cell r="J16360" t="str">
            <v>9867202937</v>
          </cell>
          <cell r="K16360">
            <v>2006</v>
          </cell>
          <cell r="L16360" t="str">
            <v>999</v>
          </cell>
        </row>
        <row r="16361">
          <cell r="J16361" t="str">
            <v>9867202775</v>
          </cell>
          <cell r="K16361">
            <v>2006</v>
          </cell>
          <cell r="L16361" t="str">
            <v>173.7</v>
          </cell>
        </row>
        <row r="16362">
          <cell r="J16362" t="str">
            <v>9867202813</v>
          </cell>
          <cell r="K16362">
            <v>2006</v>
          </cell>
          <cell r="L16362" t="str">
            <v>528.21</v>
          </cell>
        </row>
        <row r="16363">
          <cell r="J16363" t="str">
            <v>9867053869</v>
          </cell>
          <cell r="K16363">
            <v>2006</v>
          </cell>
          <cell r="L16363" t="str">
            <v>428</v>
          </cell>
        </row>
        <row r="16364">
          <cell r="J16364" t="str">
            <v>9867202929</v>
          </cell>
          <cell r="K16364">
            <v>2006</v>
          </cell>
          <cell r="L16364" t="str">
            <v>496.2</v>
          </cell>
        </row>
        <row r="16365">
          <cell r="J16365" t="str">
            <v>986705346X</v>
          </cell>
          <cell r="K16365">
            <v>2006</v>
          </cell>
          <cell r="L16365" t="str">
            <v>494.3</v>
          </cell>
        </row>
        <row r="16366">
          <cell r="J16366" t="str">
            <v>9867053028</v>
          </cell>
          <cell r="K16366">
            <v>2006</v>
          </cell>
          <cell r="L16366" t="str">
            <v>874.57</v>
          </cell>
        </row>
        <row r="16367">
          <cell r="J16367" t="str">
            <v>9867202953</v>
          </cell>
          <cell r="K16367">
            <v>2006</v>
          </cell>
          <cell r="L16367" t="str">
            <v>813.6</v>
          </cell>
        </row>
        <row r="16368">
          <cell r="J16368" t="str">
            <v>986720297X</v>
          </cell>
          <cell r="K16368">
            <v>2006</v>
          </cell>
          <cell r="L16368" t="str">
            <v>544.37</v>
          </cell>
        </row>
        <row r="16369">
          <cell r="J16369" t="str">
            <v>9867053400</v>
          </cell>
          <cell r="K16369">
            <v>2006</v>
          </cell>
          <cell r="L16369" t="str">
            <v>177.2</v>
          </cell>
        </row>
        <row r="16370">
          <cell r="J16370" t="str">
            <v>9867053397</v>
          </cell>
          <cell r="K16370">
            <v>2006</v>
          </cell>
          <cell r="L16370" t="str">
            <v>494.23</v>
          </cell>
        </row>
        <row r="16371">
          <cell r="J16371" t="str">
            <v>9867053389</v>
          </cell>
          <cell r="K16371">
            <v>2006</v>
          </cell>
          <cell r="L16371" t="str">
            <v>542.77</v>
          </cell>
        </row>
        <row r="16372">
          <cell r="J16372" t="str">
            <v>9867053486</v>
          </cell>
          <cell r="K16372">
            <v>2006</v>
          </cell>
          <cell r="L16372" t="str">
            <v>177</v>
          </cell>
        </row>
        <row r="16373">
          <cell r="J16373" t="str">
            <v>9867053702</v>
          </cell>
          <cell r="K16373">
            <v>2006</v>
          </cell>
          <cell r="L16373" t="str">
            <v>417.5</v>
          </cell>
        </row>
        <row r="16374">
          <cell r="J16374" t="str">
            <v>9867053796</v>
          </cell>
          <cell r="K16374">
            <v>2006</v>
          </cell>
          <cell r="L16374" t="str">
            <v>624.13</v>
          </cell>
        </row>
        <row r="16375">
          <cell r="J16375" t="str">
            <v>9867202945</v>
          </cell>
          <cell r="K16375">
            <v>2006</v>
          </cell>
          <cell r="L16375" t="str">
            <v>558.7</v>
          </cell>
        </row>
        <row r="16376">
          <cell r="J16376" t="str">
            <v>9867053044</v>
          </cell>
          <cell r="K16376">
            <v>2006</v>
          </cell>
          <cell r="L16376" t="str">
            <v>558.5</v>
          </cell>
        </row>
        <row r="16377">
          <cell r="J16377" t="str">
            <v>9867202856</v>
          </cell>
          <cell r="K16377">
            <v>2006</v>
          </cell>
          <cell r="L16377" t="str">
            <v>429.13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iritibooks.com/detail.aspx?PublicationID=P2013040837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iritibooks.com/detail.aspx?PublicationID=P2013032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showGridLines="0" tabSelected="1" workbookViewId="0">
      <selection activeCell="G4" sqref="G4"/>
    </sheetView>
  </sheetViews>
  <sheetFormatPr defaultRowHeight="16.5"/>
  <cols>
    <col min="1" max="1" width="24.5" style="97" customWidth="1"/>
    <col min="2" max="2" width="12.5" style="97" customWidth="1"/>
    <col min="3" max="3" width="22.25" style="97" customWidth="1"/>
    <col min="4" max="4" width="15" style="97" customWidth="1"/>
    <col min="5" max="5" width="7.75" style="97" customWidth="1"/>
    <col min="6" max="6" width="57.875" style="97" customWidth="1"/>
    <col min="7" max="16384" width="9" style="94"/>
  </cols>
  <sheetData>
    <row r="1" spans="1:6">
      <c r="A1" s="92" t="s">
        <v>10098</v>
      </c>
      <c r="B1" s="93" t="s">
        <v>7762</v>
      </c>
      <c r="C1" s="93" t="s">
        <v>10099</v>
      </c>
      <c r="D1" s="93" t="s">
        <v>10100</v>
      </c>
      <c r="E1" s="93" t="s">
        <v>10101</v>
      </c>
      <c r="F1" s="93" t="s">
        <v>10102</v>
      </c>
    </row>
    <row r="2" spans="1:6" ht="21" customHeight="1">
      <c r="A2" s="95" t="s">
        <v>10103</v>
      </c>
      <c r="B2" s="95" t="s">
        <v>10104</v>
      </c>
      <c r="C2" s="95" t="s">
        <v>8713</v>
      </c>
      <c r="D2" s="95" t="s">
        <v>7420</v>
      </c>
      <c r="E2" s="95" t="s">
        <v>10105</v>
      </c>
      <c r="F2" s="96" t="str">
        <f>HYPERLINK("http://www.airitibooks.com/Detail/Detail?PublicationID=P20140606033", "http://www.airitibooks.com/Detail/Detail?PublicationID=P20140606033")</f>
        <v>http://www.airitibooks.com/Detail/Detail?PublicationID=P20140606033</v>
      </c>
    </row>
    <row r="3" spans="1:6" ht="21" customHeight="1">
      <c r="A3" s="95" t="s">
        <v>10106</v>
      </c>
      <c r="B3" s="95" t="s">
        <v>10107</v>
      </c>
      <c r="C3" s="95" t="s">
        <v>10108</v>
      </c>
      <c r="D3" s="95" t="s">
        <v>10109</v>
      </c>
      <c r="E3" s="95" t="s">
        <v>10110</v>
      </c>
      <c r="F3" s="96" t="str">
        <f>HYPERLINK("http://www.airitibooks.com/Detail/Detail?PublicationID=P20150624221", "http://www.airitibooks.com/Detail/Detail?PublicationID=P20150624221")</f>
        <v>http://www.airitibooks.com/Detail/Detail?PublicationID=P20150624221</v>
      </c>
    </row>
    <row r="4" spans="1:6" ht="21" customHeight="1">
      <c r="A4" s="95" t="s">
        <v>10111</v>
      </c>
      <c r="B4" s="95" t="s">
        <v>10112</v>
      </c>
      <c r="C4" s="95" t="s">
        <v>10108</v>
      </c>
      <c r="D4" s="95" t="s">
        <v>10109</v>
      </c>
      <c r="E4" s="95" t="s">
        <v>10110</v>
      </c>
      <c r="F4" s="96" t="str">
        <f>HYPERLINK("http://www.airitibooks.com/Detail/Detail?PublicationID=P20150624222", "http://www.airitibooks.com/Detail/Detail?PublicationID=P20150624222")</f>
        <v>http://www.airitibooks.com/Detail/Detail?PublicationID=P20150624222</v>
      </c>
    </row>
    <row r="5" spans="1:6" ht="21" customHeight="1">
      <c r="A5" s="95" t="s">
        <v>10113</v>
      </c>
      <c r="B5" s="95" t="s">
        <v>10114</v>
      </c>
      <c r="C5" s="95" t="s">
        <v>10115</v>
      </c>
      <c r="D5" s="95" t="s">
        <v>10115</v>
      </c>
      <c r="E5" s="95" t="s">
        <v>10110</v>
      </c>
      <c r="F5" s="96" t="str">
        <f>HYPERLINK("http://www.airitibooks.com/Detail/Detail?PublicationID=P20150923014", "http://www.airitibooks.com/Detail/Detail?PublicationID=P20150923014")</f>
        <v>http://www.airitibooks.com/Detail/Detail?PublicationID=P20150923014</v>
      </c>
    </row>
    <row r="6" spans="1:6" ht="21" customHeight="1">
      <c r="A6" s="95" t="s">
        <v>10116</v>
      </c>
      <c r="B6" s="95" t="s">
        <v>10117</v>
      </c>
      <c r="C6" s="95" t="s">
        <v>10118</v>
      </c>
      <c r="D6" s="95" t="s">
        <v>10118</v>
      </c>
      <c r="E6" s="95" t="s">
        <v>10110</v>
      </c>
      <c r="F6" s="96" t="str">
        <f>HYPERLINK("http://www.airitibooks.com/Detail/Detail?PublicationID=P20150924049", "http://www.airitibooks.com/Detail/Detail?PublicationID=P20150924049")</f>
        <v>http://www.airitibooks.com/Detail/Detail?PublicationID=P20150924049</v>
      </c>
    </row>
    <row r="7" spans="1:6" ht="21" customHeight="1">
      <c r="A7" s="95" t="s">
        <v>10119</v>
      </c>
      <c r="B7" s="95" t="s">
        <v>10120</v>
      </c>
      <c r="C7" s="95" t="s">
        <v>10121</v>
      </c>
      <c r="D7" s="95" t="s">
        <v>10122</v>
      </c>
      <c r="E7" s="95" t="s">
        <v>10110</v>
      </c>
      <c r="F7" s="96" t="str">
        <f>HYPERLINK("http://www.airitibooks.com/Detail/Detail?PublicationID=P20151111083", "http://www.airitibooks.com/Detail/Detail?PublicationID=P20151111083")</f>
        <v>http://www.airitibooks.com/Detail/Detail?PublicationID=P20151111083</v>
      </c>
    </row>
    <row r="8" spans="1:6" ht="21" customHeight="1">
      <c r="A8" s="95" t="s">
        <v>10123</v>
      </c>
      <c r="B8" s="95" t="s">
        <v>10124</v>
      </c>
      <c r="C8" s="95" t="s">
        <v>10125</v>
      </c>
      <c r="D8" s="95" t="s">
        <v>10125</v>
      </c>
      <c r="E8" s="95" t="s">
        <v>10110</v>
      </c>
      <c r="F8" s="96" t="str">
        <f>HYPERLINK("http://www.airitibooks.com/Detail/Detail?PublicationID=P20151214017", "http://www.airitibooks.com/Detail/Detail?PublicationID=P20151214017")</f>
        <v>http://www.airitibooks.com/Detail/Detail?PublicationID=P20151214017</v>
      </c>
    </row>
    <row r="9" spans="1:6" ht="21" customHeight="1">
      <c r="A9" s="95" t="s">
        <v>10126</v>
      </c>
      <c r="B9" s="95" t="s">
        <v>10127</v>
      </c>
      <c r="C9" s="95" t="s">
        <v>8534</v>
      </c>
      <c r="D9" s="95" t="s">
        <v>10128</v>
      </c>
      <c r="E9" s="95" t="s">
        <v>10110</v>
      </c>
      <c r="F9" s="96" t="str">
        <f>HYPERLINK("http://www.airitibooks.com/Detail/Detail?PublicationID=P20160226041", "http://www.airitibooks.com/Detail/Detail?PublicationID=P20160226041")</f>
        <v>http://www.airitibooks.com/Detail/Detail?PublicationID=P20160226041</v>
      </c>
    </row>
    <row r="10" spans="1:6" ht="21" customHeight="1">
      <c r="A10" s="95" t="s">
        <v>10129</v>
      </c>
      <c r="B10" s="95" t="s">
        <v>10130</v>
      </c>
      <c r="C10" s="95" t="s">
        <v>8470</v>
      </c>
      <c r="D10" s="95" t="s">
        <v>9210</v>
      </c>
      <c r="E10" s="95" t="s">
        <v>10131</v>
      </c>
      <c r="F10" s="96" t="str">
        <f>HYPERLINK("http://www.airitibooks.com/Detail/Detail?PublicationID=P20160829036", "http://www.airitibooks.com/Detail/Detail?PublicationID=P20160829036")</f>
        <v>http://www.airitibooks.com/Detail/Detail?PublicationID=P20160829036</v>
      </c>
    </row>
    <row r="11" spans="1:6" ht="21" customHeight="1">
      <c r="A11" s="95" t="s">
        <v>10132</v>
      </c>
      <c r="B11" s="95" t="s">
        <v>10133</v>
      </c>
      <c r="C11" s="95" t="s">
        <v>9571</v>
      </c>
      <c r="D11" s="95" t="s">
        <v>10134</v>
      </c>
      <c r="E11" s="95" t="s">
        <v>10110</v>
      </c>
      <c r="F11" s="96" t="str">
        <f>HYPERLINK("http://www.airitibooks.com/Detail/Detail?PublicationID=P20160829110", "http://www.airitibooks.com/Detail/Detail?PublicationID=P20160829110")</f>
        <v>http://www.airitibooks.com/Detail/Detail?PublicationID=P20160829110</v>
      </c>
    </row>
    <row r="12" spans="1:6" ht="21" customHeight="1">
      <c r="A12" s="95" t="s">
        <v>10135</v>
      </c>
      <c r="B12" s="95" t="s">
        <v>10136</v>
      </c>
      <c r="C12" s="95" t="s">
        <v>8470</v>
      </c>
      <c r="D12" s="95" t="s">
        <v>10137</v>
      </c>
      <c r="E12" s="95" t="s">
        <v>10131</v>
      </c>
      <c r="F12" s="96" t="str">
        <f>HYPERLINK("http://www.airitibooks.com/Detail/Detail?PublicationID=P20160907012", "http://www.airitibooks.com/Detail/Detail?PublicationID=P20160907012")</f>
        <v>http://www.airitibooks.com/Detail/Detail?PublicationID=P20160907012</v>
      </c>
    </row>
    <row r="13" spans="1:6" ht="21" customHeight="1">
      <c r="A13" s="95" t="s">
        <v>10138</v>
      </c>
      <c r="B13" s="95" t="s">
        <v>10139</v>
      </c>
      <c r="C13" s="95" t="s">
        <v>8709</v>
      </c>
      <c r="D13" s="95" t="s">
        <v>10140</v>
      </c>
      <c r="E13" s="95" t="s">
        <v>10131</v>
      </c>
      <c r="F13" s="96" t="str">
        <f>HYPERLINK("http://www.airitibooks.com/Detail/Detail?PublicationID=P20160907038", "http://www.airitibooks.com/Detail/Detail?PublicationID=P20160907038")</f>
        <v>http://www.airitibooks.com/Detail/Detail?PublicationID=P20160907038</v>
      </c>
    </row>
    <row r="14" spans="1:6" ht="21" customHeight="1">
      <c r="A14" s="95" t="s">
        <v>10141</v>
      </c>
      <c r="B14" s="95" t="s">
        <v>10142</v>
      </c>
      <c r="C14" s="95" t="s">
        <v>9080</v>
      </c>
      <c r="D14" s="95" t="s">
        <v>10143</v>
      </c>
      <c r="E14" s="95" t="s">
        <v>10110</v>
      </c>
      <c r="F14" s="96" t="str">
        <f>HYPERLINK("http://www.airitibooks.com/Detail/Detail?PublicationID=P20160907049", "http://www.airitibooks.com/Detail/Detail?PublicationID=P20160907049")</f>
        <v>http://www.airitibooks.com/Detail/Detail?PublicationID=P20160907049</v>
      </c>
    </row>
    <row r="15" spans="1:6" ht="21" customHeight="1">
      <c r="A15" s="95" t="s">
        <v>10144</v>
      </c>
      <c r="B15" s="95" t="s">
        <v>10145</v>
      </c>
      <c r="C15" s="95" t="s">
        <v>9080</v>
      </c>
      <c r="D15" s="95" t="s">
        <v>10143</v>
      </c>
      <c r="E15" s="95" t="s">
        <v>10110</v>
      </c>
      <c r="F15" s="96" t="str">
        <f>HYPERLINK("http://www.airitibooks.com/Detail/Detail?PublicationID=P20160907050", "http://www.airitibooks.com/Detail/Detail?PublicationID=P20160907050")</f>
        <v>http://www.airitibooks.com/Detail/Detail?PublicationID=P20160907050</v>
      </c>
    </row>
    <row r="16" spans="1:6" ht="21" customHeight="1">
      <c r="A16" s="95" t="s">
        <v>10146</v>
      </c>
      <c r="B16" s="95" t="s">
        <v>10147</v>
      </c>
      <c r="C16" s="95" t="s">
        <v>9080</v>
      </c>
      <c r="D16" s="95" t="s">
        <v>10143</v>
      </c>
      <c r="E16" s="95" t="s">
        <v>10110</v>
      </c>
      <c r="F16" s="96" t="str">
        <f>HYPERLINK("http://www.airitibooks.com/Detail/Detail?PublicationID=P20160907051", "http://www.airitibooks.com/Detail/Detail?PublicationID=P20160907051")</f>
        <v>http://www.airitibooks.com/Detail/Detail?PublicationID=P20160907051</v>
      </c>
    </row>
    <row r="17" spans="1:6" ht="21" customHeight="1">
      <c r="A17" s="95" t="s">
        <v>10148</v>
      </c>
      <c r="B17" s="95" t="s">
        <v>10149</v>
      </c>
      <c r="C17" s="95" t="s">
        <v>10150</v>
      </c>
      <c r="D17" s="95" t="s">
        <v>10151</v>
      </c>
      <c r="E17" s="95" t="s">
        <v>10131</v>
      </c>
      <c r="F17" s="96" t="str">
        <f>HYPERLINK("http://www.airitibooks.com/Detail/Detail?PublicationID=P20160907058", "http://www.airitibooks.com/Detail/Detail?PublicationID=P20160907058")</f>
        <v>http://www.airitibooks.com/Detail/Detail?PublicationID=P20160907058</v>
      </c>
    </row>
    <row r="18" spans="1:6" ht="21" customHeight="1">
      <c r="A18" s="95" t="s">
        <v>10152</v>
      </c>
      <c r="B18" s="95" t="s">
        <v>10153</v>
      </c>
      <c r="C18" s="95" t="s">
        <v>10154</v>
      </c>
      <c r="D18" s="95" t="s">
        <v>10155</v>
      </c>
      <c r="E18" s="95" t="s">
        <v>10131</v>
      </c>
      <c r="F18" s="96" t="str">
        <f>HYPERLINK("http://www.airitibooks.com/Detail/Detail?PublicationID=P20160907266", "http://www.airitibooks.com/Detail/Detail?PublicationID=P20160907266")</f>
        <v>http://www.airitibooks.com/Detail/Detail?PublicationID=P20160907266</v>
      </c>
    </row>
    <row r="19" spans="1:6" ht="21" customHeight="1">
      <c r="A19" s="95" t="s">
        <v>10156</v>
      </c>
      <c r="B19" s="95" t="s">
        <v>10157</v>
      </c>
      <c r="C19" s="95" t="s">
        <v>10158</v>
      </c>
      <c r="D19" s="95" t="s">
        <v>10159</v>
      </c>
      <c r="E19" s="95" t="s">
        <v>10131</v>
      </c>
      <c r="F19" s="96" t="str">
        <f>HYPERLINK("http://www.airitibooks.com/Detail/Detail?PublicationID=P20161004108", "http://www.airitibooks.com/Detail/Detail?PublicationID=P20161004108")</f>
        <v>http://www.airitibooks.com/Detail/Detail?PublicationID=P20161004108</v>
      </c>
    </row>
    <row r="20" spans="1:6" ht="21" customHeight="1">
      <c r="A20" s="95" t="s">
        <v>10160</v>
      </c>
      <c r="B20" s="95" t="s">
        <v>10161</v>
      </c>
      <c r="C20" s="95" t="s">
        <v>10162</v>
      </c>
      <c r="D20" s="95" t="s">
        <v>10163</v>
      </c>
      <c r="E20" s="95" t="s">
        <v>10131</v>
      </c>
      <c r="F20" s="96" t="str">
        <f>HYPERLINK("http://www.airitibooks.com/Detail/Detail?PublicationID=P20161004112", "http://www.airitibooks.com/Detail/Detail?PublicationID=P20161004112")</f>
        <v>http://www.airitibooks.com/Detail/Detail?PublicationID=P20161004112</v>
      </c>
    </row>
    <row r="21" spans="1:6" ht="21" customHeight="1">
      <c r="A21" s="95" t="s">
        <v>10164</v>
      </c>
      <c r="B21" s="95" t="s">
        <v>10165</v>
      </c>
      <c r="C21" s="95" t="s">
        <v>8849</v>
      </c>
      <c r="D21" s="95" t="s">
        <v>10166</v>
      </c>
      <c r="E21" s="95" t="s">
        <v>10131</v>
      </c>
      <c r="F21" s="96" t="str">
        <f>HYPERLINK("http://www.airitibooks.com/Detail/Detail?PublicationID=P20161024306", "http://www.airitibooks.com/Detail/Detail?PublicationID=P20161024306")</f>
        <v>http://www.airitibooks.com/Detail/Detail?PublicationID=P20161024306</v>
      </c>
    </row>
    <row r="22" spans="1:6" ht="21" customHeight="1">
      <c r="A22" s="95" t="s">
        <v>10167</v>
      </c>
      <c r="B22" s="95" t="s">
        <v>10168</v>
      </c>
      <c r="C22" s="95" t="s">
        <v>8849</v>
      </c>
      <c r="D22" s="95" t="s">
        <v>10169</v>
      </c>
      <c r="E22" s="95" t="s">
        <v>10131</v>
      </c>
      <c r="F22" s="96" t="str">
        <f>HYPERLINK("http://www.airitibooks.com/Detail/Detail?PublicationID=P20161024307", "http://www.airitibooks.com/Detail/Detail?PublicationID=P20161024307")</f>
        <v>http://www.airitibooks.com/Detail/Detail?PublicationID=P20161024307</v>
      </c>
    </row>
    <row r="23" spans="1:6" ht="21" customHeight="1">
      <c r="A23" s="95" t="s">
        <v>10170</v>
      </c>
      <c r="B23" s="95" t="s">
        <v>10171</v>
      </c>
      <c r="C23" s="95" t="s">
        <v>8849</v>
      </c>
      <c r="D23" s="95" t="s">
        <v>10172</v>
      </c>
      <c r="E23" s="95" t="s">
        <v>10131</v>
      </c>
      <c r="F23" s="96" t="str">
        <f>HYPERLINK("http://www.airitibooks.com/Detail/Detail?PublicationID=P20161024308", "http://www.airitibooks.com/Detail/Detail?PublicationID=P20161024308")</f>
        <v>http://www.airitibooks.com/Detail/Detail?PublicationID=P20161024308</v>
      </c>
    </row>
    <row r="24" spans="1:6" ht="21" customHeight="1">
      <c r="A24" s="95" t="s">
        <v>10173</v>
      </c>
      <c r="B24" s="95" t="s">
        <v>10174</v>
      </c>
      <c r="C24" s="95" t="s">
        <v>10115</v>
      </c>
      <c r="D24" s="95" t="s">
        <v>10115</v>
      </c>
      <c r="E24" s="95" t="s">
        <v>10131</v>
      </c>
      <c r="F24" s="96" t="str">
        <f>HYPERLINK("http://www.airitibooks.com/Detail/Detail?PublicationID=P20161101025", "http://www.airitibooks.com/Detail/Detail?PublicationID=P20161101025")</f>
        <v>http://www.airitibooks.com/Detail/Detail?PublicationID=P20161101025</v>
      </c>
    </row>
    <row r="25" spans="1:6" ht="21" customHeight="1">
      <c r="A25" s="95" t="s">
        <v>10175</v>
      </c>
      <c r="B25" s="95" t="s">
        <v>10176</v>
      </c>
      <c r="C25" s="95" t="s">
        <v>10177</v>
      </c>
      <c r="D25" s="95" t="s">
        <v>10178</v>
      </c>
      <c r="E25" s="95" t="s">
        <v>10131</v>
      </c>
      <c r="F25" s="96" t="str">
        <f>HYPERLINK("http://www.airitibooks.com/Detail/Detail?PublicationID=P20161130033", "http://www.airitibooks.com/Detail/Detail?PublicationID=P20161130033")</f>
        <v>http://www.airitibooks.com/Detail/Detail?PublicationID=P20161130033</v>
      </c>
    </row>
    <row r="26" spans="1:6" ht="21" customHeight="1">
      <c r="A26" s="95" t="s">
        <v>10179</v>
      </c>
      <c r="B26" s="95" t="s">
        <v>10180</v>
      </c>
      <c r="C26" s="95" t="s">
        <v>10177</v>
      </c>
      <c r="D26" s="95" t="s">
        <v>10181</v>
      </c>
      <c r="E26" s="95" t="s">
        <v>10131</v>
      </c>
      <c r="F26" s="96" t="str">
        <f>HYPERLINK("http://www.airitibooks.com/Detail/Detail?PublicationID=P20161130034", "http://www.airitibooks.com/Detail/Detail?PublicationID=P20161130034")</f>
        <v>http://www.airitibooks.com/Detail/Detail?PublicationID=P20161130034</v>
      </c>
    </row>
    <row r="27" spans="1:6" ht="21" customHeight="1">
      <c r="A27" s="95" t="s">
        <v>10182</v>
      </c>
      <c r="B27" s="95" t="s">
        <v>10183</v>
      </c>
      <c r="C27" s="95" t="s">
        <v>10125</v>
      </c>
      <c r="D27" s="95" t="s">
        <v>10184</v>
      </c>
      <c r="E27" s="95" t="s">
        <v>10131</v>
      </c>
      <c r="F27" s="96" t="str">
        <f>HYPERLINK("http://www.airitibooks.com/Detail/Detail?PublicationID=P20161215001", "http://www.airitibooks.com/Detail/Detail?PublicationID=P20161215001")</f>
        <v>http://www.airitibooks.com/Detail/Detail?PublicationID=P20161215001</v>
      </c>
    </row>
    <row r="28" spans="1:6" ht="21" customHeight="1">
      <c r="A28" s="95" t="s">
        <v>10185</v>
      </c>
      <c r="B28" s="95" t="s">
        <v>10186</v>
      </c>
      <c r="C28" s="95" t="s">
        <v>8770</v>
      </c>
      <c r="D28" s="95" t="s">
        <v>9388</v>
      </c>
      <c r="E28" s="95" t="s">
        <v>10131</v>
      </c>
      <c r="F28" s="96" t="str">
        <f>HYPERLINK("http://www.airitibooks.com/Detail/Detail?PublicationID=P20161219014", "http://www.airitibooks.com/Detail/Detail?PublicationID=P20161219014")</f>
        <v>http://www.airitibooks.com/Detail/Detail?PublicationID=P20161219014</v>
      </c>
    </row>
    <row r="29" spans="1:6" ht="21" customHeight="1">
      <c r="A29" s="95" t="s">
        <v>10187</v>
      </c>
      <c r="B29" s="95" t="s">
        <v>10188</v>
      </c>
      <c r="C29" s="95" t="s">
        <v>10189</v>
      </c>
      <c r="D29" s="95" t="s">
        <v>10190</v>
      </c>
      <c r="E29" s="95" t="s">
        <v>10131</v>
      </c>
      <c r="F29" s="96" t="str">
        <f>HYPERLINK("http://www.airitibooks.com/Detail/Detail?PublicationID=P20161221038", "http://www.airitibooks.com/Detail/Detail?PublicationID=P20161221038")</f>
        <v>http://www.airitibooks.com/Detail/Detail?PublicationID=P20161221038</v>
      </c>
    </row>
    <row r="30" spans="1:6" ht="21" customHeight="1">
      <c r="A30" s="95" t="s">
        <v>10191</v>
      </c>
      <c r="B30" s="95" t="s">
        <v>10192</v>
      </c>
      <c r="C30" s="95" t="s">
        <v>10121</v>
      </c>
      <c r="D30" s="95" t="s">
        <v>10193</v>
      </c>
      <c r="E30" s="95" t="s">
        <v>10131</v>
      </c>
      <c r="F30" s="96" t="str">
        <f>HYPERLINK("http://www.airitibooks.com/Detail/Detail?PublicationID=P20161221062", "http://www.airitibooks.com/Detail/Detail?PublicationID=P20161221062")</f>
        <v>http://www.airitibooks.com/Detail/Detail?PublicationID=P20161221062</v>
      </c>
    </row>
    <row r="31" spans="1:6" ht="21" customHeight="1">
      <c r="A31" s="95" t="s">
        <v>10194</v>
      </c>
      <c r="B31" s="95" t="s">
        <v>10195</v>
      </c>
      <c r="C31" s="95" t="s">
        <v>10196</v>
      </c>
      <c r="D31" s="95" t="s">
        <v>10197</v>
      </c>
      <c r="E31" s="95" t="s">
        <v>10131</v>
      </c>
      <c r="F31" s="96" t="str">
        <f>HYPERLINK("http://www.airitibooks.com/Detail/Detail?PublicationID=P20161221161", "http://www.airitibooks.com/Detail/Detail?PublicationID=P20161221161")</f>
        <v>http://www.airitibooks.com/Detail/Detail?PublicationID=P20161221161</v>
      </c>
    </row>
    <row r="32" spans="1:6" ht="21" customHeight="1">
      <c r="A32" s="95" t="s">
        <v>10198</v>
      </c>
      <c r="B32" s="95" t="s">
        <v>10199</v>
      </c>
      <c r="C32" s="95" t="s">
        <v>10196</v>
      </c>
      <c r="D32" s="95" t="s">
        <v>10197</v>
      </c>
      <c r="E32" s="95" t="s">
        <v>10131</v>
      </c>
      <c r="F32" s="96" t="str">
        <f>HYPERLINK("http://www.airitibooks.com/Detail/Detail?PublicationID=P20161221162", "http://www.airitibooks.com/Detail/Detail?PublicationID=P20161221162")</f>
        <v>http://www.airitibooks.com/Detail/Detail?PublicationID=P20161221162</v>
      </c>
    </row>
    <row r="33" spans="1:6" ht="21" customHeight="1">
      <c r="A33" s="95" t="s">
        <v>10200</v>
      </c>
      <c r="B33" s="95" t="s">
        <v>10201</v>
      </c>
      <c r="C33" s="95" t="s">
        <v>10196</v>
      </c>
      <c r="D33" s="95" t="s">
        <v>10197</v>
      </c>
      <c r="E33" s="95" t="s">
        <v>10131</v>
      </c>
      <c r="F33" s="96" t="str">
        <f>HYPERLINK("http://www.airitibooks.com/Detail/Detail?PublicationID=P20161221163", "http://www.airitibooks.com/Detail/Detail?PublicationID=P20161221163")</f>
        <v>http://www.airitibooks.com/Detail/Detail?PublicationID=P20161221163</v>
      </c>
    </row>
    <row r="34" spans="1:6" ht="21" customHeight="1">
      <c r="A34" s="95" t="s">
        <v>10202</v>
      </c>
      <c r="B34" s="95" t="s">
        <v>10203</v>
      </c>
      <c r="C34" s="95" t="s">
        <v>10177</v>
      </c>
      <c r="D34" s="95" t="s">
        <v>10204</v>
      </c>
      <c r="E34" s="95" t="s">
        <v>10131</v>
      </c>
      <c r="F34" s="96" t="str">
        <f>HYPERLINK("http://www.airitibooks.com/Detail/Detail?PublicationID=P20170105005", "http://www.airitibooks.com/Detail/Detail?PublicationID=P20170105005")</f>
        <v>http://www.airitibooks.com/Detail/Detail?PublicationID=P20170105005</v>
      </c>
    </row>
    <row r="35" spans="1:6" ht="21" customHeight="1">
      <c r="A35" s="95" t="s">
        <v>10205</v>
      </c>
      <c r="B35" s="95" t="s">
        <v>10206</v>
      </c>
      <c r="C35" s="95" t="s">
        <v>10177</v>
      </c>
      <c r="D35" s="95" t="s">
        <v>10207</v>
      </c>
      <c r="E35" s="95" t="s">
        <v>10131</v>
      </c>
      <c r="F35" s="96" t="str">
        <f>HYPERLINK("http://www.airitibooks.com/Detail/Detail?PublicationID=P20170105007", "http://www.airitibooks.com/Detail/Detail?PublicationID=P20170105007")</f>
        <v>http://www.airitibooks.com/Detail/Detail?PublicationID=P20170105007</v>
      </c>
    </row>
    <row r="36" spans="1:6" ht="21" customHeight="1">
      <c r="A36" s="95" t="s">
        <v>10208</v>
      </c>
      <c r="B36" s="95" t="s">
        <v>10209</v>
      </c>
      <c r="C36" s="95" t="s">
        <v>10210</v>
      </c>
      <c r="D36" s="95" t="s">
        <v>10210</v>
      </c>
      <c r="E36" s="95" t="s">
        <v>10110</v>
      </c>
      <c r="F36" s="96" t="str">
        <f>HYPERLINK("http://www.airitibooks.com/Detail/Detail?PublicationID=P20170112087", "http://www.airitibooks.com/Detail/Detail?PublicationID=P20170112087")</f>
        <v>http://www.airitibooks.com/Detail/Detail?PublicationID=P20170112087</v>
      </c>
    </row>
    <row r="37" spans="1:6" ht="21" customHeight="1">
      <c r="A37" s="95" t="s">
        <v>10211</v>
      </c>
      <c r="B37" s="95" t="s">
        <v>10212</v>
      </c>
      <c r="C37" s="95" t="s">
        <v>10210</v>
      </c>
      <c r="D37" s="95" t="s">
        <v>10210</v>
      </c>
      <c r="E37" s="95" t="s">
        <v>10110</v>
      </c>
      <c r="F37" s="96" t="str">
        <f>HYPERLINK("http://www.airitibooks.com/Detail/Detail?PublicationID=P20170112088", "http://www.airitibooks.com/Detail/Detail?PublicationID=P20170112088")</f>
        <v>http://www.airitibooks.com/Detail/Detail?PublicationID=P20170112088</v>
      </c>
    </row>
    <row r="38" spans="1:6" ht="21" customHeight="1">
      <c r="A38" s="95" t="s">
        <v>10213</v>
      </c>
      <c r="B38" s="95" t="s">
        <v>10214</v>
      </c>
      <c r="C38" s="95" t="s">
        <v>10210</v>
      </c>
      <c r="D38" s="95" t="s">
        <v>10210</v>
      </c>
      <c r="E38" s="95" t="s">
        <v>10110</v>
      </c>
      <c r="F38" s="96" t="str">
        <f>HYPERLINK("http://www.airitibooks.com/Detail/Detail?PublicationID=P20170112089", "http://www.airitibooks.com/Detail/Detail?PublicationID=P20170112089")</f>
        <v>http://www.airitibooks.com/Detail/Detail?PublicationID=P20170112089</v>
      </c>
    </row>
    <row r="39" spans="1:6" ht="21" customHeight="1">
      <c r="A39" s="95" t="s">
        <v>10215</v>
      </c>
      <c r="B39" s="95" t="s">
        <v>10216</v>
      </c>
      <c r="C39" s="95" t="s">
        <v>10210</v>
      </c>
      <c r="D39" s="95" t="s">
        <v>10210</v>
      </c>
      <c r="E39" s="95" t="s">
        <v>10110</v>
      </c>
      <c r="F39" s="96" t="str">
        <f>HYPERLINK("http://www.airitibooks.com/Detail/Detail?PublicationID=P20170112090", "http://www.airitibooks.com/Detail/Detail?PublicationID=P20170112090")</f>
        <v>http://www.airitibooks.com/Detail/Detail?PublicationID=P20170112090</v>
      </c>
    </row>
    <row r="40" spans="1:6" ht="21" customHeight="1">
      <c r="A40" s="95" t="s">
        <v>10217</v>
      </c>
      <c r="B40" s="95" t="s">
        <v>10218</v>
      </c>
      <c r="C40" s="95" t="s">
        <v>10210</v>
      </c>
      <c r="D40" s="95" t="s">
        <v>10210</v>
      </c>
      <c r="E40" s="95" t="s">
        <v>10110</v>
      </c>
      <c r="F40" s="96" t="str">
        <f>HYPERLINK("http://www.airitibooks.com/Detail/Detail?PublicationID=P20170112091", "http://www.airitibooks.com/Detail/Detail?PublicationID=P20170112091")</f>
        <v>http://www.airitibooks.com/Detail/Detail?PublicationID=P20170112091</v>
      </c>
    </row>
    <row r="41" spans="1:6" ht="21" customHeight="1">
      <c r="A41" s="95" t="s">
        <v>10219</v>
      </c>
      <c r="B41" s="95" t="s">
        <v>10220</v>
      </c>
      <c r="C41" s="95" t="s">
        <v>10221</v>
      </c>
      <c r="D41" s="95" t="s">
        <v>10222</v>
      </c>
      <c r="E41" s="95" t="s">
        <v>10110</v>
      </c>
      <c r="F41" s="96" t="str">
        <f>HYPERLINK("http://www.airitibooks.com/Detail/Detail?PublicationID=P20170203151", "http://www.airitibooks.com/Detail/Detail?PublicationID=P20170203151")</f>
        <v>http://www.airitibooks.com/Detail/Detail?PublicationID=P20170203151</v>
      </c>
    </row>
    <row r="42" spans="1:6" ht="21" customHeight="1">
      <c r="A42" s="95" t="s">
        <v>10223</v>
      </c>
      <c r="B42" s="95" t="s">
        <v>10224</v>
      </c>
      <c r="C42" s="95" t="s">
        <v>8470</v>
      </c>
      <c r="D42" s="95" t="s">
        <v>10225</v>
      </c>
      <c r="E42" s="95" t="s">
        <v>10131</v>
      </c>
      <c r="F42" s="96" t="str">
        <f>HYPERLINK("http://www.airitibooks.com/Detail/Detail?PublicationID=P20170203185", "http://www.airitibooks.com/Detail/Detail?PublicationID=P20170203185")</f>
        <v>http://www.airitibooks.com/Detail/Detail?PublicationID=P20170203185</v>
      </c>
    </row>
    <row r="43" spans="1:6" ht="21" customHeight="1">
      <c r="A43" s="95" t="s">
        <v>10226</v>
      </c>
      <c r="B43" s="95" t="s">
        <v>10227</v>
      </c>
      <c r="C43" s="95" t="s">
        <v>7400</v>
      </c>
      <c r="D43" s="95" t="s">
        <v>10228</v>
      </c>
      <c r="E43" s="95" t="s">
        <v>10131</v>
      </c>
      <c r="F43" s="96" t="str">
        <f>HYPERLINK("http://www.airitibooks.com/Detail/Detail?PublicationID=P20170203255", "http://www.airitibooks.com/Detail/Detail?PublicationID=P20170203255")</f>
        <v>http://www.airitibooks.com/Detail/Detail?PublicationID=P20170203255</v>
      </c>
    </row>
    <row r="44" spans="1:6" ht="21" customHeight="1">
      <c r="A44" s="95" t="s">
        <v>10229</v>
      </c>
      <c r="B44" s="95" t="s">
        <v>10230</v>
      </c>
      <c r="C44" s="95" t="s">
        <v>7400</v>
      </c>
      <c r="D44" s="95" t="s">
        <v>10231</v>
      </c>
      <c r="E44" s="95" t="s">
        <v>10131</v>
      </c>
      <c r="F44" s="96" t="str">
        <f>HYPERLINK("http://www.airitibooks.com/Detail/Detail?PublicationID=P20170203281", "http://www.airitibooks.com/Detail/Detail?PublicationID=P20170203281")</f>
        <v>http://www.airitibooks.com/Detail/Detail?PublicationID=P20170203281</v>
      </c>
    </row>
    <row r="45" spans="1:6" ht="21" customHeight="1">
      <c r="A45" s="95" t="s">
        <v>10232</v>
      </c>
      <c r="B45" s="95" t="s">
        <v>10233</v>
      </c>
      <c r="C45" s="95" t="s">
        <v>10234</v>
      </c>
      <c r="D45" s="95" t="s">
        <v>10235</v>
      </c>
      <c r="E45" s="95" t="s">
        <v>10236</v>
      </c>
      <c r="F45" s="96" t="str">
        <f>HYPERLINK("http://www.airitibooks.com/Detail/Detail?PublicationID=P20170227041", "http://www.airitibooks.com/Detail/Detail?PublicationID=P20170227041")</f>
        <v>http://www.airitibooks.com/Detail/Detail?PublicationID=P20170227041</v>
      </c>
    </row>
    <row r="46" spans="1:6" ht="21" customHeight="1">
      <c r="A46" s="95" t="s">
        <v>10237</v>
      </c>
      <c r="B46" s="95" t="s">
        <v>10238</v>
      </c>
      <c r="C46" s="95" t="s">
        <v>8849</v>
      </c>
      <c r="D46" s="95" t="s">
        <v>10239</v>
      </c>
      <c r="E46" s="95" t="s">
        <v>10236</v>
      </c>
      <c r="F46" s="96" t="str">
        <f>HYPERLINK("http://www.airitibooks.com/Detail/Detail?PublicationID=P20170227073", "http://www.airitibooks.com/Detail/Detail?PublicationID=P20170227073")</f>
        <v>http://www.airitibooks.com/Detail/Detail?PublicationID=P20170227073</v>
      </c>
    </row>
    <row r="47" spans="1:6" ht="21" customHeight="1">
      <c r="A47" s="95" t="s">
        <v>10240</v>
      </c>
      <c r="B47" s="95" t="s">
        <v>10241</v>
      </c>
      <c r="C47" s="95" t="s">
        <v>8470</v>
      </c>
      <c r="D47" s="95" t="s">
        <v>10242</v>
      </c>
      <c r="E47" s="95" t="s">
        <v>10236</v>
      </c>
      <c r="F47" s="96" t="str">
        <f>HYPERLINK("http://www.airitibooks.com/Detail/Detail?PublicationID=P20170313004", "http://www.airitibooks.com/Detail/Detail?PublicationID=P20170313004")</f>
        <v>http://www.airitibooks.com/Detail/Detail?PublicationID=P20170313004</v>
      </c>
    </row>
    <row r="48" spans="1:6" ht="21" customHeight="1">
      <c r="A48" s="95" t="s">
        <v>10243</v>
      </c>
      <c r="B48" s="95" t="s">
        <v>10244</v>
      </c>
      <c r="C48" s="95" t="s">
        <v>8470</v>
      </c>
      <c r="D48" s="95" t="s">
        <v>10245</v>
      </c>
      <c r="E48" s="95" t="s">
        <v>10236</v>
      </c>
      <c r="F48" s="96" t="str">
        <f>HYPERLINK("http://www.airitibooks.com/Detail/Detail?PublicationID=P20170313007", "http://www.airitibooks.com/Detail/Detail?PublicationID=P20170313007")</f>
        <v>http://www.airitibooks.com/Detail/Detail?PublicationID=P20170313007</v>
      </c>
    </row>
    <row r="49" spans="1:6" ht="21" customHeight="1">
      <c r="A49" s="95" t="s">
        <v>10246</v>
      </c>
      <c r="B49" s="95" t="s">
        <v>10247</v>
      </c>
      <c r="C49" s="95" t="s">
        <v>8470</v>
      </c>
      <c r="D49" s="95" t="s">
        <v>10248</v>
      </c>
      <c r="E49" s="95" t="s">
        <v>10236</v>
      </c>
      <c r="F49" s="96" t="str">
        <f>HYPERLINK("http://www.airitibooks.com/Detail/Detail?PublicationID=P20170313020", "http://www.airitibooks.com/Detail/Detail?PublicationID=P20170313020")</f>
        <v>http://www.airitibooks.com/Detail/Detail?PublicationID=P20170313020</v>
      </c>
    </row>
    <row r="50" spans="1:6" ht="21" customHeight="1">
      <c r="A50" s="95" t="s">
        <v>10249</v>
      </c>
      <c r="B50" s="95" t="s">
        <v>10250</v>
      </c>
      <c r="C50" s="95" t="s">
        <v>8470</v>
      </c>
      <c r="D50" s="95" t="s">
        <v>10251</v>
      </c>
      <c r="E50" s="95" t="s">
        <v>10131</v>
      </c>
      <c r="F50" s="96" t="str">
        <f>HYPERLINK("http://www.airitibooks.com/Detail/Detail?PublicationID=P20170313022", "http://www.airitibooks.com/Detail/Detail?PublicationID=P20170313022")</f>
        <v>http://www.airitibooks.com/Detail/Detail?PublicationID=P20170313022</v>
      </c>
    </row>
    <row r="51" spans="1:6" ht="21" customHeight="1">
      <c r="A51" s="95" t="s">
        <v>10252</v>
      </c>
      <c r="B51" s="95" t="s">
        <v>10253</v>
      </c>
      <c r="C51" s="95" t="s">
        <v>8470</v>
      </c>
      <c r="D51" s="95" t="s">
        <v>10254</v>
      </c>
      <c r="E51" s="95" t="s">
        <v>10131</v>
      </c>
      <c r="F51" s="96" t="str">
        <f>HYPERLINK("http://www.airitibooks.com/Detail/Detail?PublicationID=P20170313027", "http://www.airitibooks.com/Detail/Detail?PublicationID=P20170313027")</f>
        <v>http://www.airitibooks.com/Detail/Detail?PublicationID=P20170313027</v>
      </c>
    </row>
    <row r="52" spans="1:6" ht="21" customHeight="1">
      <c r="A52" s="95" t="s">
        <v>10255</v>
      </c>
      <c r="B52" s="95" t="s">
        <v>10256</v>
      </c>
      <c r="C52" s="95" t="s">
        <v>8770</v>
      </c>
      <c r="D52" s="95" t="s">
        <v>9388</v>
      </c>
      <c r="E52" s="95" t="s">
        <v>10236</v>
      </c>
      <c r="F52" s="96" t="str">
        <f>HYPERLINK("http://www.airitibooks.com/Detail/Detail?PublicationID=P20170328091", "http://www.airitibooks.com/Detail/Detail?PublicationID=P20170328091")</f>
        <v>http://www.airitibooks.com/Detail/Detail?PublicationID=P20170328091</v>
      </c>
    </row>
    <row r="53" spans="1:6" ht="21" customHeight="1">
      <c r="A53" s="95" t="s">
        <v>10257</v>
      </c>
      <c r="B53" s="95" t="s">
        <v>10258</v>
      </c>
      <c r="C53" s="95" t="s">
        <v>8849</v>
      </c>
      <c r="D53" s="95" t="s">
        <v>10259</v>
      </c>
      <c r="E53" s="95" t="s">
        <v>10131</v>
      </c>
      <c r="F53" s="96" t="str">
        <f>HYPERLINK("http://www.airitibooks.com/Detail/Detail?PublicationID=P20170407002", "http://www.airitibooks.com/Detail/Detail?PublicationID=P20170407002")</f>
        <v>http://www.airitibooks.com/Detail/Detail?PublicationID=P20170407002</v>
      </c>
    </row>
    <row r="54" spans="1:6" ht="21" customHeight="1">
      <c r="A54" s="95" t="s">
        <v>10260</v>
      </c>
      <c r="B54" s="95" t="s">
        <v>10261</v>
      </c>
      <c r="C54" s="95" t="s">
        <v>10262</v>
      </c>
      <c r="D54" s="95" t="s">
        <v>10263</v>
      </c>
      <c r="E54" s="95" t="s">
        <v>10131</v>
      </c>
      <c r="F54" s="96" t="str">
        <f>HYPERLINK("http://www.airitibooks.com/Detail/Detail?PublicationID=P20170411018", "http://www.airitibooks.com/Detail/Detail?PublicationID=P20170411018")</f>
        <v>http://www.airitibooks.com/Detail/Detail?PublicationID=P20170411018</v>
      </c>
    </row>
    <row r="55" spans="1:6" ht="21" customHeight="1">
      <c r="A55" s="95" t="s">
        <v>10264</v>
      </c>
      <c r="B55" s="95" t="s">
        <v>10265</v>
      </c>
      <c r="C55" s="95" t="s">
        <v>10266</v>
      </c>
      <c r="D55" s="95" t="s">
        <v>10267</v>
      </c>
      <c r="E55" s="95" t="s">
        <v>10131</v>
      </c>
      <c r="F55" s="96" t="str">
        <f>HYPERLINK("http://www.airitibooks.com/Detail/Detail?PublicationID=P20170411035", "http://www.airitibooks.com/Detail/Detail?PublicationID=P20170411035")</f>
        <v>http://www.airitibooks.com/Detail/Detail?PublicationID=P20170411035</v>
      </c>
    </row>
    <row r="56" spans="1:6" ht="21" customHeight="1">
      <c r="A56" s="95" t="s">
        <v>10268</v>
      </c>
      <c r="B56" s="95" t="s">
        <v>10269</v>
      </c>
      <c r="C56" s="95" t="s">
        <v>10266</v>
      </c>
      <c r="D56" s="95" t="s">
        <v>10270</v>
      </c>
      <c r="E56" s="95" t="s">
        <v>10131</v>
      </c>
      <c r="F56" s="96" t="str">
        <f>HYPERLINK("http://www.airitibooks.com/Detail/Detail?PublicationID=P20170411039", "http://www.airitibooks.com/Detail/Detail?PublicationID=P20170411039")</f>
        <v>http://www.airitibooks.com/Detail/Detail?PublicationID=P20170411039</v>
      </c>
    </row>
    <row r="57" spans="1:6" ht="21" customHeight="1">
      <c r="A57" s="95" t="s">
        <v>10271</v>
      </c>
      <c r="B57" s="95" t="s">
        <v>10272</v>
      </c>
      <c r="C57" s="95" t="s">
        <v>10273</v>
      </c>
      <c r="D57" s="95" t="s">
        <v>10274</v>
      </c>
      <c r="E57" s="95" t="s">
        <v>10236</v>
      </c>
      <c r="F57" s="96" t="str">
        <f>HYPERLINK("http://www.airitibooks.com/Detail/Detail?PublicationID=P20170411042", "http://www.airitibooks.com/Detail/Detail?PublicationID=P20170411042")</f>
        <v>http://www.airitibooks.com/Detail/Detail?PublicationID=P20170411042</v>
      </c>
    </row>
    <row r="58" spans="1:6" ht="21" customHeight="1">
      <c r="A58" s="95" t="s">
        <v>10275</v>
      </c>
      <c r="B58" s="95" t="s">
        <v>10276</v>
      </c>
      <c r="C58" s="95" t="s">
        <v>10277</v>
      </c>
      <c r="D58" s="95" t="s">
        <v>10278</v>
      </c>
      <c r="E58" s="95" t="s">
        <v>10131</v>
      </c>
      <c r="F58" s="96" t="str">
        <f>HYPERLINK("http://www.airitibooks.com/Detail/Detail?PublicationID=P20170421023", "http://www.airitibooks.com/Detail/Detail?PublicationID=P20170421023")</f>
        <v>http://www.airitibooks.com/Detail/Detail?PublicationID=P20170421023</v>
      </c>
    </row>
    <row r="59" spans="1:6" ht="21" customHeight="1">
      <c r="A59" s="95" t="s">
        <v>10279</v>
      </c>
      <c r="B59" s="95" t="s">
        <v>10280</v>
      </c>
      <c r="C59" s="95" t="s">
        <v>10277</v>
      </c>
      <c r="D59" s="95" t="s">
        <v>10281</v>
      </c>
      <c r="E59" s="95" t="s">
        <v>10131</v>
      </c>
      <c r="F59" s="96" t="str">
        <f>HYPERLINK("http://www.airitibooks.com/Detail/Detail?PublicationID=P20170421025", "http://www.airitibooks.com/Detail/Detail?PublicationID=P20170421025")</f>
        <v>http://www.airitibooks.com/Detail/Detail?PublicationID=P20170421025</v>
      </c>
    </row>
    <row r="60" spans="1:6" ht="21" customHeight="1">
      <c r="A60" s="95" t="s">
        <v>10282</v>
      </c>
      <c r="B60" s="95" t="s">
        <v>10283</v>
      </c>
      <c r="C60" s="95" t="s">
        <v>10277</v>
      </c>
      <c r="D60" s="95" t="s">
        <v>10281</v>
      </c>
      <c r="E60" s="95" t="s">
        <v>10131</v>
      </c>
      <c r="F60" s="96" t="str">
        <f>HYPERLINK("http://www.airitibooks.com/Detail/Detail?PublicationID=P20170421026", "http://www.airitibooks.com/Detail/Detail?PublicationID=P20170421026")</f>
        <v>http://www.airitibooks.com/Detail/Detail?PublicationID=P20170421026</v>
      </c>
    </row>
    <row r="61" spans="1:6" ht="21" customHeight="1">
      <c r="A61" s="95" t="s">
        <v>10284</v>
      </c>
      <c r="B61" s="95" t="s">
        <v>10285</v>
      </c>
      <c r="C61" s="95" t="s">
        <v>8470</v>
      </c>
      <c r="D61" s="95" t="s">
        <v>10286</v>
      </c>
      <c r="E61" s="95" t="s">
        <v>10236</v>
      </c>
      <c r="F61" s="96" t="str">
        <f>HYPERLINK("http://www.airitibooks.com/Detail/Detail?PublicationID=P20170517079", "http://www.airitibooks.com/Detail/Detail?PublicationID=P20170517079")</f>
        <v>http://www.airitibooks.com/Detail/Detail?PublicationID=P20170517079</v>
      </c>
    </row>
    <row r="62" spans="1:6" ht="21" customHeight="1">
      <c r="A62" s="95" t="s">
        <v>10287</v>
      </c>
      <c r="B62" s="95" t="s">
        <v>10288</v>
      </c>
      <c r="C62" s="95" t="s">
        <v>8470</v>
      </c>
      <c r="D62" s="95" t="s">
        <v>10137</v>
      </c>
      <c r="E62" s="95" t="s">
        <v>10236</v>
      </c>
      <c r="F62" s="96" t="str">
        <f>HYPERLINK("http://www.airitibooks.com/Detail/Detail?PublicationID=P20170517088", "http://www.airitibooks.com/Detail/Detail?PublicationID=P20170517088")</f>
        <v>http://www.airitibooks.com/Detail/Detail?PublicationID=P20170517088</v>
      </c>
    </row>
    <row r="63" spans="1:6" ht="21" customHeight="1">
      <c r="A63" s="95" t="s">
        <v>10289</v>
      </c>
      <c r="B63" s="95" t="s">
        <v>10290</v>
      </c>
      <c r="C63" s="95" t="s">
        <v>10154</v>
      </c>
      <c r="D63" s="95" t="s">
        <v>10291</v>
      </c>
      <c r="E63" s="95" t="s">
        <v>10131</v>
      </c>
      <c r="F63" s="96" t="str">
        <f>HYPERLINK("http://www.airitibooks.com/Detail/Detail?PublicationID=P20170517152", "http://www.airitibooks.com/Detail/Detail?PublicationID=P20170517152")</f>
        <v>http://www.airitibooks.com/Detail/Detail?PublicationID=P20170517152</v>
      </c>
    </row>
    <row r="64" spans="1:6" ht="21" customHeight="1">
      <c r="A64" s="95" t="s">
        <v>10292</v>
      </c>
      <c r="B64" s="95" t="s">
        <v>10293</v>
      </c>
      <c r="C64" s="95" t="s">
        <v>10154</v>
      </c>
      <c r="D64" s="95" t="s">
        <v>10294</v>
      </c>
      <c r="E64" s="95" t="s">
        <v>10131</v>
      </c>
      <c r="F64" s="96" t="str">
        <f>HYPERLINK("http://www.airitibooks.com/Detail/Detail?PublicationID=P20170517154", "http://www.airitibooks.com/Detail/Detail?PublicationID=P20170517154")</f>
        <v>http://www.airitibooks.com/Detail/Detail?PublicationID=P20170517154</v>
      </c>
    </row>
    <row r="65" spans="1:6" ht="21" customHeight="1">
      <c r="A65" s="95" t="s">
        <v>10295</v>
      </c>
      <c r="B65" s="95" t="s">
        <v>10296</v>
      </c>
      <c r="C65" s="95" t="s">
        <v>10108</v>
      </c>
      <c r="D65" s="95" t="s">
        <v>10109</v>
      </c>
      <c r="E65" s="95" t="s">
        <v>10131</v>
      </c>
      <c r="F65" s="96" t="str">
        <f>HYPERLINK("http://www.airitibooks.com/Detail/Detail?PublicationID=P20170517209", "http://www.airitibooks.com/Detail/Detail?PublicationID=P20170517209")</f>
        <v>http://www.airitibooks.com/Detail/Detail?PublicationID=P20170517209</v>
      </c>
    </row>
    <row r="66" spans="1:6" ht="21" customHeight="1">
      <c r="A66" s="95" t="s">
        <v>10297</v>
      </c>
      <c r="B66" s="95" t="s">
        <v>10298</v>
      </c>
      <c r="C66" s="95" t="s">
        <v>8470</v>
      </c>
      <c r="D66" s="95" t="s">
        <v>9210</v>
      </c>
      <c r="E66" s="95" t="s">
        <v>10236</v>
      </c>
      <c r="F66" s="96" t="str">
        <f>HYPERLINK("http://www.airitibooks.com/Detail/Detail?PublicationID=P20170517220", "http://www.airitibooks.com/Detail/Detail?PublicationID=P20170517220")</f>
        <v>http://www.airitibooks.com/Detail/Detail?PublicationID=P20170517220</v>
      </c>
    </row>
    <row r="67" spans="1:6" ht="21" customHeight="1">
      <c r="A67" s="95" t="s">
        <v>10299</v>
      </c>
      <c r="B67" s="95" t="s">
        <v>10300</v>
      </c>
      <c r="C67" s="95" t="s">
        <v>8470</v>
      </c>
      <c r="D67" s="95" t="s">
        <v>10301</v>
      </c>
      <c r="E67" s="95" t="s">
        <v>10236</v>
      </c>
      <c r="F67" s="96" t="str">
        <f>HYPERLINK("http://www.airitibooks.com/Detail/Detail?PublicationID=P20170517227", "http://www.airitibooks.com/Detail/Detail?PublicationID=P20170517227")</f>
        <v>http://www.airitibooks.com/Detail/Detail?PublicationID=P20170517227</v>
      </c>
    </row>
    <row r="68" spans="1:6" ht="21" customHeight="1">
      <c r="A68" s="95" t="s">
        <v>10302</v>
      </c>
      <c r="B68" s="95" t="s">
        <v>10303</v>
      </c>
      <c r="C68" s="95" t="s">
        <v>8470</v>
      </c>
      <c r="D68" s="95" t="s">
        <v>10304</v>
      </c>
      <c r="E68" s="95" t="s">
        <v>10236</v>
      </c>
      <c r="F68" s="96" t="str">
        <f>HYPERLINK("http://www.airitibooks.com/Detail/Detail?PublicationID=P20170517233", "http://www.airitibooks.com/Detail/Detail?PublicationID=P20170517233")</f>
        <v>http://www.airitibooks.com/Detail/Detail?PublicationID=P20170517233</v>
      </c>
    </row>
    <row r="69" spans="1:6" ht="21" customHeight="1">
      <c r="A69" s="95" t="s">
        <v>10305</v>
      </c>
      <c r="B69" s="95" t="s">
        <v>10306</v>
      </c>
      <c r="C69" s="95" t="s">
        <v>8849</v>
      </c>
      <c r="D69" s="95" t="s">
        <v>10307</v>
      </c>
      <c r="E69" s="95" t="s">
        <v>10236</v>
      </c>
      <c r="F69" s="96" t="str">
        <f>HYPERLINK("http://www.airitibooks.com/Detail/Detail?PublicationID=P20170616015", "http://www.airitibooks.com/Detail/Detail?PublicationID=P20170616015")</f>
        <v>http://www.airitibooks.com/Detail/Detail?PublicationID=P20170616015</v>
      </c>
    </row>
    <row r="70" spans="1:6" ht="21" customHeight="1">
      <c r="A70" s="95" t="s">
        <v>10308</v>
      </c>
      <c r="B70" s="95" t="s">
        <v>10309</v>
      </c>
      <c r="C70" s="95" t="s">
        <v>10310</v>
      </c>
      <c r="D70" s="95" t="s">
        <v>10310</v>
      </c>
      <c r="E70" s="95" t="s">
        <v>10236</v>
      </c>
      <c r="F70" s="96" t="str">
        <f>HYPERLINK("http://www.airitibooks.com/Detail/Detail?PublicationID=P20170616068", "http://www.airitibooks.com/Detail/Detail?PublicationID=P20170616068")</f>
        <v>http://www.airitibooks.com/Detail/Detail?PublicationID=P20170616068</v>
      </c>
    </row>
    <row r="71" spans="1:6" ht="21" customHeight="1">
      <c r="A71" s="95" t="s">
        <v>10311</v>
      </c>
      <c r="B71" s="95" t="s">
        <v>10312</v>
      </c>
      <c r="C71" s="95" t="s">
        <v>10313</v>
      </c>
      <c r="D71" s="95" t="s">
        <v>10314</v>
      </c>
      <c r="E71" s="95" t="s">
        <v>10131</v>
      </c>
      <c r="F71" s="96" t="str">
        <f>HYPERLINK("http://www.airitibooks.com/Detail/Detail?PublicationID=P20170706016", "http://www.airitibooks.com/Detail/Detail?PublicationID=P20170706016")</f>
        <v>http://www.airitibooks.com/Detail/Detail?PublicationID=P20170706016</v>
      </c>
    </row>
    <row r="72" spans="1:6" ht="21" customHeight="1">
      <c r="A72" s="95" t="s">
        <v>10315</v>
      </c>
      <c r="B72" s="95" t="s">
        <v>10316</v>
      </c>
      <c r="C72" s="95" t="s">
        <v>10313</v>
      </c>
      <c r="D72" s="95" t="s">
        <v>10317</v>
      </c>
      <c r="E72" s="95" t="s">
        <v>10236</v>
      </c>
      <c r="F72" s="96" t="str">
        <f>HYPERLINK("http://www.airitibooks.com/Detail/Detail?PublicationID=P20170706018", "http://www.airitibooks.com/Detail/Detail?PublicationID=P20170706018")</f>
        <v>http://www.airitibooks.com/Detail/Detail?PublicationID=P20170706018</v>
      </c>
    </row>
    <row r="73" spans="1:6" ht="21" customHeight="1">
      <c r="A73" s="95" t="s">
        <v>10318</v>
      </c>
      <c r="B73" s="95" t="s">
        <v>10319</v>
      </c>
      <c r="C73" s="95" t="s">
        <v>10313</v>
      </c>
      <c r="D73" s="95" t="s">
        <v>10320</v>
      </c>
      <c r="E73" s="95" t="s">
        <v>10110</v>
      </c>
      <c r="F73" s="96" t="str">
        <f>HYPERLINK("http://www.airitibooks.com/Detail/Detail?PublicationID=P20170706020", "http://www.airitibooks.com/Detail/Detail?PublicationID=P20170706020")</f>
        <v>http://www.airitibooks.com/Detail/Detail?PublicationID=P20170706020</v>
      </c>
    </row>
    <row r="74" spans="1:6" ht="21" customHeight="1">
      <c r="A74" s="95" t="s">
        <v>10321</v>
      </c>
      <c r="B74" s="95" t="s">
        <v>10322</v>
      </c>
      <c r="C74" s="95" t="s">
        <v>10313</v>
      </c>
      <c r="D74" s="95" t="s">
        <v>10323</v>
      </c>
      <c r="E74" s="95" t="s">
        <v>10131</v>
      </c>
      <c r="F74" s="96" t="str">
        <f>HYPERLINK("http://www.airitibooks.com/Detail/Detail?PublicationID=P20170706027", "http://www.airitibooks.com/Detail/Detail?PublicationID=P20170706027")</f>
        <v>http://www.airitibooks.com/Detail/Detail?PublicationID=P20170706027</v>
      </c>
    </row>
    <row r="75" spans="1:6" ht="21" customHeight="1">
      <c r="A75" s="95" t="s">
        <v>10324</v>
      </c>
      <c r="B75" s="95" t="s">
        <v>10325</v>
      </c>
      <c r="C75" s="95" t="s">
        <v>10313</v>
      </c>
      <c r="D75" s="95" t="s">
        <v>10326</v>
      </c>
      <c r="E75" s="95" t="s">
        <v>10131</v>
      </c>
      <c r="F75" s="96" t="str">
        <f>HYPERLINK("http://www.airitibooks.com/Detail/Detail?PublicationID=P20170706035", "http://www.airitibooks.com/Detail/Detail?PublicationID=P20170706035")</f>
        <v>http://www.airitibooks.com/Detail/Detail?PublicationID=P20170706035</v>
      </c>
    </row>
    <row r="76" spans="1:6" ht="21" customHeight="1">
      <c r="A76" s="95" t="s">
        <v>10327</v>
      </c>
      <c r="B76" s="95" t="s">
        <v>10328</v>
      </c>
      <c r="C76" s="95" t="s">
        <v>10313</v>
      </c>
      <c r="D76" s="95" t="s">
        <v>10329</v>
      </c>
      <c r="E76" s="95" t="s">
        <v>10236</v>
      </c>
      <c r="F76" s="96" t="str">
        <f>HYPERLINK("http://www.airitibooks.com/Detail/Detail?PublicationID=P20170706036", "http://www.airitibooks.com/Detail/Detail?PublicationID=P20170706036")</f>
        <v>http://www.airitibooks.com/Detail/Detail?PublicationID=P20170706036</v>
      </c>
    </row>
    <row r="77" spans="1:6" ht="21" customHeight="1">
      <c r="A77" s="95" t="s">
        <v>10330</v>
      </c>
      <c r="B77" s="95" t="s">
        <v>10331</v>
      </c>
      <c r="C77" s="95" t="s">
        <v>10313</v>
      </c>
      <c r="D77" s="95" t="s">
        <v>10332</v>
      </c>
      <c r="E77" s="95" t="s">
        <v>10236</v>
      </c>
      <c r="F77" s="96" t="str">
        <f>HYPERLINK("http://www.airitibooks.com/Detail/Detail?PublicationID=P20170706039", "http://www.airitibooks.com/Detail/Detail?PublicationID=P20170706039")</f>
        <v>http://www.airitibooks.com/Detail/Detail?PublicationID=P20170706039</v>
      </c>
    </row>
    <row r="78" spans="1:6" ht="21" customHeight="1">
      <c r="A78" s="95" t="s">
        <v>10333</v>
      </c>
      <c r="B78" s="95" t="s">
        <v>10334</v>
      </c>
      <c r="C78" s="95" t="s">
        <v>10313</v>
      </c>
      <c r="D78" s="95" t="s">
        <v>10326</v>
      </c>
      <c r="E78" s="95" t="s">
        <v>10131</v>
      </c>
      <c r="F78" s="96" t="str">
        <f>HYPERLINK("http://www.airitibooks.com/Detail/Detail?PublicationID=P20170706042", "http://www.airitibooks.com/Detail/Detail?PublicationID=P20170706042")</f>
        <v>http://www.airitibooks.com/Detail/Detail?PublicationID=P20170706042</v>
      </c>
    </row>
    <row r="79" spans="1:6" ht="21" customHeight="1">
      <c r="A79" s="95" t="s">
        <v>10335</v>
      </c>
      <c r="B79" s="95" t="s">
        <v>10336</v>
      </c>
      <c r="C79" s="95" t="s">
        <v>10313</v>
      </c>
      <c r="D79" s="95" t="s">
        <v>10323</v>
      </c>
      <c r="E79" s="95" t="s">
        <v>10131</v>
      </c>
      <c r="F79" s="96" t="str">
        <f>HYPERLINK("http://www.airitibooks.com/Detail/Detail?PublicationID=P20170706055", "http://www.airitibooks.com/Detail/Detail?PublicationID=P20170706055")</f>
        <v>http://www.airitibooks.com/Detail/Detail?PublicationID=P20170706055</v>
      </c>
    </row>
    <row r="80" spans="1:6" ht="21" customHeight="1">
      <c r="A80" s="95" t="s">
        <v>10337</v>
      </c>
      <c r="B80" s="95" t="s">
        <v>10338</v>
      </c>
      <c r="C80" s="95" t="s">
        <v>10313</v>
      </c>
      <c r="D80" s="95" t="s">
        <v>10339</v>
      </c>
      <c r="E80" s="95" t="s">
        <v>10131</v>
      </c>
      <c r="F80" s="96" t="str">
        <f>HYPERLINK("http://www.airitibooks.com/Detail/Detail?PublicationID=P20170706061", "http://www.airitibooks.com/Detail/Detail?PublicationID=P20170706061")</f>
        <v>http://www.airitibooks.com/Detail/Detail?PublicationID=P20170706061</v>
      </c>
    </row>
    <row r="81" spans="1:6" ht="21" customHeight="1">
      <c r="A81" s="95" t="s">
        <v>10340</v>
      </c>
      <c r="B81" s="95" t="s">
        <v>10341</v>
      </c>
      <c r="C81" s="95" t="s">
        <v>10313</v>
      </c>
      <c r="D81" s="95" t="s">
        <v>10342</v>
      </c>
      <c r="E81" s="95" t="s">
        <v>10131</v>
      </c>
      <c r="F81" s="96" t="str">
        <f>HYPERLINK("http://www.airitibooks.com/Detail/Detail?PublicationID=P20170706063", "http://www.airitibooks.com/Detail/Detail?PublicationID=P20170706063")</f>
        <v>http://www.airitibooks.com/Detail/Detail?PublicationID=P20170706063</v>
      </c>
    </row>
    <row r="82" spans="1:6" ht="21" customHeight="1">
      <c r="A82" s="95" t="s">
        <v>10343</v>
      </c>
      <c r="B82" s="95" t="s">
        <v>10344</v>
      </c>
      <c r="C82" s="95" t="s">
        <v>10313</v>
      </c>
      <c r="D82" s="95" t="s">
        <v>10345</v>
      </c>
      <c r="E82" s="95" t="s">
        <v>10131</v>
      </c>
      <c r="F82" s="96" t="str">
        <f>HYPERLINK("http://www.airitibooks.com/Detail/Detail?PublicationID=P20170706065", "http://www.airitibooks.com/Detail/Detail?PublicationID=P20170706065")</f>
        <v>http://www.airitibooks.com/Detail/Detail?PublicationID=P20170706065</v>
      </c>
    </row>
    <row r="83" spans="1:6" ht="21" customHeight="1">
      <c r="A83" s="95" t="s">
        <v>10346</v>
      </c>
      <c r="B83" s="95" t="s">
        <v>10347</v>
      </c>
      <c r="C83" s="95" t="s">
        <v>10313</v>
      </c>
      <c r="D83" s="95" t="s">
        <v>10348</v>
      </c>
      <c r="E83" s="95" t="s">
        <v>10131</v>
      </c>
      <c r="F83" s="96" t="str">
        <f>HYPERLINK("http://www.airitibooks.com/Detail/Detail?PublicationID=P20170706076", "http://www.airitibooks.com/Detail/Detail?PublicationID=P20170706076")</f>
        <v>http://www.airitibooks.com/Detail/Detail?PublicationID=P20170706076</v>
      </c>
    </row>
    <row r="84" spans="1:6" ht="21" customHeight="1">
      <c r="A84" s="95" t="s">
        <v>10349</v>
      </c>
      <c r="B84" s="95" t="s">
        <v>10350</v>
      </c>
      <c r="C84" s="95" t="s">
        <v>10313</v>
      </c>
      <c r="D84" s="95" t="s">
        <v>10351</v>
      </c>
      <c r="E84" s="95" t="s">
        <v>10131</v>
      </c>
      <c r="F84" s="96" t="str">
        <f>HYPERLINK("http://www.airitibooks.com/Detail/Detail?PublicationID=P20170706083", "http://www.airitibooks.com/Detail/Detail?PublicationID=P20170706083")</f>
        <v>http://www.airitibooks.com/Detail/Detail?PublicationID=P20170706083</v>
      </c>
    </row>
    <row r="85" spans="1:6" ht="21" customHeight="1">
      <c r="A85" s="95" t="s">
        <v>10352</v>
      </c>
      <c r="B85" s="95" t="s">
        <v>10353</v>
      </c>
      <c r="C85" s="95" t="s">
        <v>10313</v>
      </c>
      <c r="D85" s="95" t="s">
        <v>10323</v>
      </c>
      <c r="E85" s="95" t="s">
        <v>10236</v>
      </c>
      <c r="F85" s="96" t="str">
        <f>HYPERLINK("http://www.airitibooks.com/Detail/Detail?PublicationID=P20170706086", "http://www.airitibooks.com/Detail/Detail?PublicationID=P20170706086")</f>
        <v>http://www.airitibooks.com/Detail/Detail?PublicationID=P20170706086</v>
      </c>
    </row>
    <row r="86" spans="1:6" ht="21" customHeight="1">
      <c r="A86" s="95" t="s">
        <v>10354</v>
      </c>
      <c r="B86" s="95" t="s">
        <v>10355</v>
      </c>
      <c r="C86" s="95" t="s">
        <v>10313</v>
      </c>
      <c r="D86" s="95" t="s">
        <v>10356</v>
      </c>
      <c r="E86" s="95" t="s">
        <v>10131</v>
      </c>
      <c r="F86" s="96" t="str">
        <f>HYPERLINK("http://www.airitibooks.com/Detail/Detail?PublicationID=P20170706096", "http://www.airitibooks.com/Detail/Detail?PublicationID=P20170706096")</f>
        <v>http://www.airitibooks.com/Detail/Detail?PublicationID=P20170706096</v>
      </c>
    </row>
    <row r="87" spans="1:6" ht="21" customHeight="1">
      <c r="A87" s="95" t="s">
        <v>10357</v>
      </c>
      <c r="B87" s="95" t="s">
        <v>10358</v>
      </c>
      <c r="C87" s="95" t="s">
        <v>10313</v>
      </c>
      <c r="D87" s="95" t="s">
        <v>10359</v>
      </c>
      <c r="E87" s="95" t="s">
        <v>10131</v>
      </c>
      <c r="F87" s="96" t="str">
        <f>HYPERLINK("http://www.airitibooks.com/Detail/Detail?PublicationID=P20170706098", "http://www.airitibooks.com/Detail/Detail?PublicationID=P20170706098")</f>
        <v>http://www.airitibooks.com/Detail/Detail?PublicationID=P20170706098</v>
      </c>
    </row>
    <row r="88" spans="1:6" ht="21" customHeight="1">
      <c r="A88" s="95" t="s">
        <v>10360</v>
      </c>
      <c r="B88" s="95" t="s">
        <v>10361</v>
      </c>
      <c r="C88" s="95" t="s">
        <v>10313</v>
      </c>
      <c r="D88" s="95" t="s">
        <v>10339</v>
      </c>
      <c r="E88" s="95" t="s">
        <v>10236</v>
      </c>
      <c r="F88" s="96" t="str">
        <f>HYPERLINK("http://www.airitibooks.com/Detail/Detail?PublicationID=P20170706099", "http://www.airitibooks.com/Detail/Detail?PublicationID=P20170706099")</f>
        <v>http://www.airitibooks.com/Detail/Detail?PublicationID=P20170706099</v>
      </c>
    </row>
    <row r="89" spans="1:6" ht="21" customHeight="1">
      <c r="A89" s="95" t="s">
        <v>10362</v>
      </c>
      <c r="B89" s="95" t="s">
        <v>10363</v>
      </c>
      <c r="C89" s="95" t="s">
        <v>10313</v>
      </c>
      <c r="D89" s="95" t="s">
        <v>10364</v>
      </c>
      <c r="E89" s="95" t="s">
        <v>10236</v>
      </c>
      <c r="F89" s="96" t="str">
        <f>HYPERLINK("http://www.airitibooks.com/Detail/Detail?PublicationID=P20170706100", "http://www.airitibooks.com/Detail/Detail?PublicationID=P20170706100")</f>
        <v>http://www.airitibooks.com/Detail/Detail?PublicationID=P20170706100</v>
      </c>
    </row>
    <row r="90" spans="1:6" ht="21" customHeight="1">
      <c r="A90" s="95" t="s">
        <v>10365</v>
      </c>
      <c r="B90" s="95" t="s">
        <v>10366</v>
      </c>
      <c r="C90" s="95" t="s">
        <v>10313</v>
      </c>
      <c r="D90" s="95" t="s">
        <v>10367</v>
      </c>
      <c r="E90" s="95" t="s">
        <v>10131</v>
      </c>
      <c r="F90" s="96" t="str">
        <f>HYPERLINK("http://www.airitibooks.com/Detail/Detail?PublicationID=P20170706110", "http://www.airitibooks.com/Detail/Detail?PublicationID=P20170706110")</f>
        <v>http://www.airitibooks.com/Detail/Detail?PublicationID=P20170706110</v>
      </c>
    </row>
    <row r="91" spans="1:6" ht="21" customHeight="1">
      <c r="A91" s="95" t="s">
        <v>10368</v>
      </c>
      <c r="B91" s="95" t="s">
        <v>10369</v>
      </c>
      <c r="C91" s="95" t="s">
        <v>10370</v>
      </c>
      <c r="D91" s="95" t="s">
        <v>10371</v>
      </c>
      <c r="E91" s="95" t="s">
        <v>10236</v>
      </c>
      <c r="F91" s="96" t="str">
        <f>HYPERLINK("http://www.airitibooks.com/Detail/Detail?PublicationID=P20171012044", "http://www.airitibooks.com/Detail/Detail?PublicationID=P20171012044")</f>
        <v>http://www.airitibooks.com/Detail/Detail?PublicationID=P20171012044</v>
      </c>
    </row>
    <row r="92" spans="1:6" ht="21" customHeight="1">
      <c r="A92" s="95" t="s">
        <v>10372</v>
      </c>
      <c r="B92" s="95" t="s">
        <v>10373</v>
      </c>
      <c r="C92" s="95" t="s">
        <v>8522</v>
      </c>
      <c r="D92" s="95" t="s">
        <v>10374</v>
      </c>
      <c r="E92" s="95" t="s">
        <v>10236</v>
      </c>
      <c r="F92" s="96" t="str">
        <f>HYPERLINK("http://www.airitibooks.com/Detail/Detail?PublicationID=P20171118037", "http://www.airitibooks.com/Detail/Detail?PublicationID=P20171118037")</f>
        <v>http://www.airitibooks.com/Detail/Detail?PublicationID=P20171118037</v>
      </c>
    </row>
    <row r="93" spans="1:6" ht="21" customHeight="1">
      <c r="A93" s="95" t="s">
        <v>10375</v>
      </c>
      <c r="B93" s="95" t="s">
        <v>10376</v>
      </c>
      <c r="C93" s="95" t="s">
        <v>10277</v>
      </c>
      <c r="D93" s="95" t="s">
        <v>10377</v>
      </c>
      <c r="E93" s="95" t="s">
        <v>10378</v>
      </c>
      <c r="F93" s="96" t="str">
        <f>HYPERLINK("http://www.airitibooks.com/Detail/Detail?PublicationID=P20171118126", "http://www.airitibooks.com/Detail/Detail?PublicationID=P20171118126")</f>
        <v>http://www.airitibooks.com/Detail/Detail?PublicationID=P20171118126</v>
      </c>
    </row>
    <row r="94" spans="1:6" ht="21" customHeight="1">
      <c r="A94" s="95" t="s">
        <v>10379</v>
      </c>
      <c r="B94" s="95" t="s">
        <v>10380</v>
      </c>
      <c r="C94" s="95" t="s">
        <v>10277</v>
      </c>
      <c r="D94" s="95" t="s">
        <v>10381</v>
      </c>
      <c r="E94" s="95" t="s">
        <v>10378</v>
      </c>
      <c r="F94" s="96" t="str">
        <f>HYPERLINK("http://www.airitibooks.com/Detail/Detail?PublicationID=P20171118127", "http://www.airitibooks.com/Detail/Detail?PublicationID=P20171118127")</f>
        <v>http://www.airitibooks.com/Detail/Detail?PublicationID=P20171118127</v>
      </c>
    </row>
    <row r="95" spans="1:6" ht="21" customHeight="1">
      <c r="A95" s="95" t="s">
        <v>10382</v>
      </c>
      <c r="B95" s="95" t="s">
        <v>10383</v>
      </c>
      <c r="C95" s="95" t="s">
        <v>10277</v>
      </c>
      <c r="D95" s="95" t="s">
        <v>10384</v>
      </c>
      <c r="E95" s="95" t="s">
        <v>10378</v>
      </c>
      <c r="F95" s="96" t="str">
        <f>HYPERLINK("http://www.airitibooks.com/Detail/Detail?PublicationID=P20171118128", "http://www.airitibooks.com/Detail/Detail?PublicationID=P20171118128")</f>
        <v>http://www.airitibooks.com/Detail/Detail?PublicationID=P20171118128</v>
      </c>
    </row>
    <row r="96" spans="1:6" ht="21" customHeight="1">
      <c r="A96" s="95" t="s">
        <v>10385</v>
      </c>
      <c r="B96" s="95" t="s">
        <v>10386</v>
      </c>
      <c r="C96" s="95" t="s">
        <v>10277</v>
      </c>
      <c r="D96" s="95" t="s">
        <v>10384</v>
      </c>
      <c r="E96" s="95" t="s">
        <v>10378</v>
      </c>
      <c r="F96" s="96" t="str">
        <f>HYPERLINK("http://www.airitibooks.com/Detail/Detail?PublicationID=P20171118129", "http://www.airitibooks.com/Detail/Detail?PublicationID=P20171118129")</f>
        <v>http://www.airitibooks.com/Detail/Detail?PublicationID=P20171118129</v>
      </c>
    </row>
    <row r="97" spans="1:6" ht="21" customHeight="1">
      <c r="A97" s="95" t="s">
        <v>10387</v>
      </c>
      <c r="B97" s="95" t="s">
        <v>10388</v>
      </c>
      <c r="C97" s="95" t="s">
        <v>10277</v>
      </c>
      <c r="D97" s="95" t="s">
        <v>10377</v>
      </c>
      <c r="E97" s="95" t="s">
        <v>10378</v>
      </c>
      <c r="F97" s="96" t="str">
        <f>HYPERLINK("http://www.airitibooks.com/Detail/Detail?PublicationID=P20171118130", "http://www.airitibooks.com/Detail/Detail?PublicationID=P20171118130")</f>
        <v>http://www.airitibooks.com/Detail/Detail?PublicationID=P20171118130</v>
      </c>
    </row>
    <row r="98" spans="1:6" ht="21" customHeight="1">
      <c r="A98" s="95" t="s">
        <v>10389</v>
      </c>
      <c r="B98" s="95" t="s">
        <v>10390</v>
      </c>
      <c r="C98" s="95" t="s">
        <v>10277</v>
      </c>
      <c r="D98" s="95" t="s">
        <v>10391</v>
      </c>
      <c r="E98" s="95" t="s">
        <v>10378</v>
      </c>
      <c r="F98" s="96" t="str">
        <f>HYPERLINK("http://www.airitibooks.com/Detail/Detail?PublicationID=P20171118131", "http://www.airitibooks.com/Detail/Detail?PublicationID=P20171118131")</f>
        <v>http://www.airitibooks.com/Detail/Detail?PublicationID=P20171118131</v>
      </c>
    </row>
    <row r="99" spans="1:6" ht="21" customHeight="1">
      <c r="A99" s="95" t="s">
        <v>10392</v>
      </c>
      <c r="B99" s="95" t="s">
        <v>10393</v>
      </c>
      <c r="C99" s="95" t="s">
        <v>10277</v>
      </c>
      <c r="D99" s="95" t="s">
        <v>10394</v>
      </c>
      <c r="E99" s="95" t="s">
        <v>10378</v>
      </c>
      <c r="F99" s="96" t="str">
        <f>HYPERLINK("http://www.airitibooks.com/Detail/Detail?PublicationID=P20171118132", "http://www.airitibooks.com/Detail/Detail?PublicationID=P20171118132")</f>
        <v>http://www.airitibooks.com/Detail/Detail?PublicationID=P20171118132</v>
      </c>
    </row>
    <row r="100" spans="1:6" ht="21" customHeight="1">
      <c r="A100" s="95" t="s">
        <v>10395</v>
      </c>
      <c r="B100" s="95" t="s">
        <v>10396</v>
      </c>
      <c r="C100" s="95" t="s">
        <v>10397</v>
      </c>
      <c r="D100" s="95" t="s">
        <v>10398</v>
      </c>
      <c r="E100" s="95" t="s">
        <v>10131</v>
      </c>
      <c r="F100" s="96" t="str">
        <f>HYPERLINK("http://www.airitibooks.com/Detail/Detail?PublicationID=P20171118188", "http://www.airitibooks.com/Detail/Detail?PublicationID=P20171118188")</f>
        <v>http://www.airitibooks.com/Detail/Detail?PublicationID=P20171118188</v>
      </c>
    </row>
    <row r="101" spans="1:6" ht="21" customHeight="1">
      <c r="A101" s="95" t="s">
        <v>10399</v>
      </c>
      <c r="B101" s="95" t="s">
        <v>10400</v>
      </c>
      <c r="C101" s="95" t="s">
        <v>10401</v>
      </c>
      <c r="D101" s="95" t="s">
        <v>10402</v>
      </c>
      <c r="E101" s="95" t="s">
        <v>10131</v>
      </c>
      <c r="F101" s="96" t="str">
        <f>HYPERLINK("http://www.airitibooks.com/Detail/Detail?PublicationID=P20171118189", "http://www.airitibooks.com/Detail/Detail?PublicationID=P20171118189")</f>
        <v>http://www.airitibooks.com/Detail/Detail?PublicationID=P20171118189</v>
      </c>
    </row>
    <row r="102" spans="1:6" ht="21" customHeight="1">
      <c r="A102" s="95" t="s">
        <v>10403</v>
      </c>
      <c r="B102" s="95" t="s">
        <v>10404</v>
      </c>
      <c r="C102" s="95" t="s">
        <v>10370</v>
      </c>
      <c r="D102" s="95" t="s">
        <v>10405</v>
      </c>
      <c r="E102" s="95" t="s">
        <v>10236</v>
      </c>
      <c r="F102" s="96" t="str">
        <f>HYPERLINK("http://www.airitibooks.com/Detail/Detail?PublicationID=P20171129054", "http://www.airitibooks.com/Detail/Detail?PublicationID=P20171129054")</f>
        <v>http://www.airitibooks.com/Detail/Detail?PublicationID=P20171129054</v>
      </c>
    </row>
    <row r="103" spans="1:6" ht="21" customHeight="1">
      <c r="A103" s="95" t="s">
        <v>10406</v>
      </c>
      <c r="B103" s="95" t="s">
        <v>10407</v>
      </c>
      <c r="C103" s="95" t="s">
        <v>10370</v>
      </c>
      <c r="D103" s="95" t="s">
        <v>10405</v>
      </c>
      <c r="E103" s="95" t="s">
        <v>10236</v>
      </c>
      <c r="F103" s="96" t="str">
        <f>HYPERLINK("http://www.airitibooks.com/Detail/Detail?PublicationID=P20171129058", "http://www.airitibooks.com/Detail/Detail?PublicationID=P20171129058")</f>
        <v>http://www.airitibooks.com/Detail/Detail?PublicationID=P20171129058</v>
      </c>
    </row>
    <row r="104" spans="1:6" ht="21" customHeight="1">
      <c r="A104" s="95" t="s">
        <v>10408</v>
      </c>
      <c r="B104" s="95" t="s">
        <v>10409</v>
      </c>
      <c r="C104" s="95" t="s">
        <v>10370</v>
      </c>
      <c r="D104" s="95" t="s">
        <v>10371</v>
      </c>
      <c r="E104" s="95" t="s">
        <v>10236</v>
      </c>
      <c r="F104" s="96" t="str">
        <f>HYPERLINK("http://www.airitibooks.com/Detail/Detail?PublicationID=P20171129066", "http://www.airitibooks.com/Detail/Detail?PublicationID=P20171129066")</f>
        <v>http://www.airitibooks.com/Detail/Detail?PublicationID=P20171129066</v>
      </c>
    </row>
    <row r="105" spans="1:6" ht="21" customHeight="1">
      <c r="A105" s="95" t="s">
        <v>10410</v>
      </c>
      <c r="B105" s="95" t="s">
        <v>10411</v>
      </c>
      <c r="C105" s="95" t="s">
        <v>10370</v>
      </c>
      <c r="D105" s="95" t="s">
        <v>10371</v>
      </c>
      <c r="E105" s="95" t="s">
        <v>10236</v>
      </c>
      <c r="F105" s="96" t="str">
        <f>HYPERLINK("http://www.airitibooks.com/Detail/Detail?PublicationID=P20171129136", "http://www.airitibooks.com/Detail/Detail?PublicationID=P20171129136")</f>
        <v>http://www.airitibooks.com/Detail/Detail?PublicationID=P20171129136</v>
      </c>
    </row>
    <row r="106" spans="1:6" ht="21" customHeight="1">
      <c r="A106" s="95" t="s">
        <v>10412</v>
      </c>
      <c r="B106" s="95" t="s">
        <v>10413</v>
      </c>
      <c r="C106" s="95" t="s">
        <v>10370</v>
      </c>
      <c r="D106" s="95" t="s">
        <v>10414</v>
      </c>
      <c r="E106" s="95" t="s">
        <v>10236</v>
      </c>
      <c r="F106" s="96" t="str">
        <f>HYPERLINK("http://www.airitibooks.com/Detail/Detail?PublicationID=P20171129137", "http://www.airitibooks.com/Detail/Detail?PublicationID=P20171129137")</f>
        <v>http://www.airitibooks.com/Detail/Detail?PublicationID=P20171129137</v>
      </c>
    </row>
    <row r="107" spans="1:6" ht="21" customHeight="1">
      <c r="A107" s="95" t="s">
        <v>10415</v>
      </c>
      <c r="B107" s="95" t="s">
        <v>10416</v>
      </c>
      <c r="C107" s="95" t="s">
        <v>10370</v>
      </c>
      <c r="D107" s="95" t="s">
        <v>10371</v>
      </c>
      <c r="E107" s="95" t="s">
        <v>10236</v>
      </c>
      <c r="F107" s="96" t="str">
        <f>HYPERLINK("http://www.airitibooks.com/Detail/Detail?PublicationID=P20171129138", "http://www.airitibooks.com/Detail/Detail?PublicationID=P20171129138")</f>
        <v>http://www.airitibooks.com/Detail/Detail?PublicationID=P20171129138</v>
      </c>
    </row>
    <row r="108" spans="1:6" ht="21" customHeight="1">
      <c r="A108" s="95" t="s">
        <v>10417</v>
      </c>
      <c r="B108" s="95" t="s">
        <v>10418</v>
      </c>
      <c r="C108" s="95" t="s">
        <v>10370</v>
      </c>
      <c r="D108" s="95" t="s">
        <v>10419</v>
      </c>
      <c r="E108" s="95" t="s">
        <v>10236</v>
      </c>
      <c r="F108" s="96" t="str">
        <f>HYPERLINK("http://www.airitibooks.com/Detail/Detail?PublicationID=P20171129140", "http://www.airitibooks.com/Detail/Detail?PublicationID=P20171129140")</f>
        <v>http://www.airitibooks.com/Detail/Detail?PublicationID=P20171129140</v>
      </c>
    </row>
    <row r="109" spans="1:6" ht="21" customHeight="1">
      <c r="A109" s="95" t="s">
        <v>10420</v>
      </c>
      <c r="B109" s="95" t="s">
        <v>10421</v>
      </c>
      <c r="C109" s="95" t="s">
        <v>10370</v>
      </c>
      <c r="D109" s="95" t="s">
        <v>10422</v>
      </c>
      <c r="E109" s="95" t="s">
        <v>10236</v>
      </c>
      <c r="F109" s="96" t="str">
        <f>HYPERLINK("http://www.airitibooks.com/Detail/Detail?PublicationID=P20171129142", "http://www.airitibooks.com/Detail/Detail?PublicationID=P20171129142")</f>
        <v>http://www.airitibooks.com/Detail/Detail?PublicationID=P20171129142</v>
      </c>
    </row>
    <row r="110" spans="1:6" ht="21" customHeight="1">
      <c r="A110" s="95" t="s">
        <v>10423</v>
      </c>
      <c r="B110" s="95" t="s">
        <v>10424</v>
      </c>
      <c r="C110" s="95" t="s">
        <v>10370</v>
      </c>
      <c r="D110" s="95" t="s">
        <v>10422</v>
      </c>
      <c r="E110" s="95" t="s">
        <v>10236</v>
      </c>
      <c r="F110" s="96" t="str">
        <f>HYPERLINK("http://www.airitibooks.com/Detail/Detail?PublicationID=P20171129144", "http://www.airitibooks.com/Detail/Detail?PublicationID=P20171129144")</f>
        <v>http://www.airitibooks.com/Detail/Detail?PublicationID=P20171129144</v>
      </c>
    </row>
    <row r="111" spans="1:6" ht="21" customHeight="1">
      <c r="A111" s="95" t="s">
        <v>10425</v>
      </c>
      <c r="B111" s="95" t="s">
        <v>10426</v>
      </c>
      <c r="C111" s="95" t="s">
        <v>10427</v>
      </c>
      <c r="D111" s="95" t="s">
        <v>10428</v>
      </c>
      <c r="E111" s="95" t="s">
        <v>10236</v>
      </c>
      <c r="F111" s="96" t="str">
        <f>HYPERLINK("http://www.airitibooks.com/Detail/Detail?PublicationID=P20171129162", "http://www.airitibooks.com/Detail/Detail?PublicationID=P20171129162")</f>
        <v>http://www.airitibooks.com/Detail/Detail?PublicationID=P20171129162</v>
      </c>
    </row>
  </sheetData>
  <phoneticPr fontId="36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6"/>
  <sheetViews>
    <sheetView zoomScale="110" zoomScaleNormal="110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RowHeight="14.25"/>
  <cols>
    <col min="1" max="1" width="5.875" style="21" customWidth="1"/>
    <col min="2" max="2" width="5.625" style="27" customWidth="1"/>
    <col min="3" max="3" width="9" style="21"/>
    <col min="4" max="4" width="50.625" style="25" customWidth="1"/>
    <col min="5" max="5" width="11.625" style="21" bestFit="1" customWidth="1"/>
    <col min="6" max="6" width="20.625" style="21" customWidth="1"/>
    <col min="7" max="10" width="9" style="21"/>
    <col min="11" max="11" width="16.5" style="21" customWidth="1"/>
    <col min="12" max="16384" width="9" style="21"/>
  </cols>
  <sheetData>
    <row r="1" spans="1:18" s="12" customFormat="1" ht="29.45" customHeight="1">
      <c r="B1" s="28" t="s">
        <v>7761</v>
      </c>
      <c r="C1" s="1" t="s">
        <v>8456</v>
      </c>
      <c r="D1" s="2" t="s">
        <v>8457</v>
      </c>
      <c r="E1" s="3" t="s">
        <v>8458</v>
      </c>
      <c r="F1" s="3" t="s">
        <v>8459</v>
      </c>
      <c r="G1" s="3" t="s">
        <v>8460</v>
      </c>
      <c r="H1" s="3" t="s">
        <v>8461</v>
      </c>
      <c r="I1" s="3" t="s">
        <v>8462</v>
      </c>
      <c r="J1" s="3" t="s">
        <v>8463</v>
      </c>
      <c r="K1" s="29" t="s">
        <v>7762</v>
      </c>
      <c r="L1" s="3" t="s">
        <v>8464</v>
      </c>
      <c r="M1" s="3" t="s">
        <v>8465</v>
      </c>
      <c r="N1" s="3" t="s">
        <v>8238</v>
      </c>
      <c r="O1" s="3" t="s">
        <v>8466</v>
      </c>
      <c r="P1" s="4" t="s">
        <v>8467</v>
      </c>
      <c r="Q1" s="86" t="s">
        <v>6688</v>
      </c>
      <c r="R1"/>
    </row>
    <row r="2" spans="1:18" s="35" customFormat="1">
      <c r="A2" s="31" t="s">
        <v>1015</v>
      </c>
      <c r="B2" s="30">
        <v>1</v>
      </c>
      <c r="C2" s="31" t="s">
        <v>7770</v>
      </c>
      <c r="D2" s="32" t="s">
        <v>8469</v>
      </c>
      <c r="E2" s="33">
        <v>455</v>
      </c>
      <c r="F2" s="31" t="s">
        <v>8470</v>
      </c>
      <c r="G2" s="30">
        <v>2013</v>
      </c>
      <c r="H2" s="31"/>
      <c r="I2" s="31" t="s">
        <v>8471</v>
      </c>
      <c r="J2" s="31" t="s">
        <v>8472</v>
      </c>
      <c r="K2" s="34" t="s">
        <v>8473</v>
      </c>
      <c r="L2" s="5" t="s">
        <v>7771</v>
      </c>
      <c r="M2" s="5" t="s">
        <v>7772</v>
      </c>
      <c r="N2" s="30" t="s">
        <v>8237</v>
      </c>
      <c r="O2" s="5"/>
      <c r="P2" s="5" t="s">
        <v>8244</v>
      </c>
      <c r="Q2" s="31"/>
    </row>
    <row r="3" spans="1:18" s="35" customFormat="1">
      <c r="A3" s="31" t="s">
        <v>1015</v>
      </c>
      <c r="B3" s="30">
        <v>2</v>
      </c>
      <c r="C3" s="31" t="s">
        <v>7773</v>
      </c>
      <c r="D3" s="32" t="s">
        <v>8477</v>
      </c>
      <c r="E3" s="33">
        <v>420</v>
      </c>
      <c r="F3" s="31" t="s">
        <v>8478</v>
      </c>
      <c r="G3" s="30">
        <v>2013</v>
      </c>
      <c r="H3" s="31" t="s">
        <v>8479</v>
      </c>
      <c r="I3" s="31" t="s">
        <v>8471</v>
      </c>
      <c r="J3" s="31" t="s">
        <v>8480</v>
      </c>
      <c r="K3" s="34" t="s">
        <v>8481</v>
      </c>
      <c r="L3" s="5" t="s">
        <v>7774</v>
      </c>
      <c r="M3" s="5" t="s">
        <v>7775</v>
      </c>
      <c r="N3" s="30" t="s">
        <v>8239</v>
      </c>
      <c r="O3" s="5" t="s">
        <v>7776</v>
      </c>
      <c r="P3" s="5" t="s">
        <v>8245</v>
      </c>
      <c r="Q3" s="31"/>
    </row>
    <row r="4" spans="1:18" s="35" customFormat="1">
      <c r="A4" s="31" t="s">
        <v>1015</v>
      </c>
      <c r="B4" s="30">
        <v>3</v>
      </c>
      <c r="C4" s="31" t="s">
        <v>8484</v>
      </c>
      <c r="D4" s="32" t="s">
        <v>8485</v>
      </c>
      <c r="E4" s="33">
        <v>410</v>
      </c>
      <c r="F4" s="31" t="s">
        <v>8486</v>
      </c>
      <c r="G4" s="30">
        <v>2013</v>
      </c>
      <c r="H4" s="31"/>
      <c r="I4" s="31" t="s">
        <v>8487</v>
      </c>
      <c r="J4" s="31" t="s">
        <v>8488</v>
      </c>
      <c r="K4" s="34" t="s">
        <v>8489</v>
      </c>
      <c r="L4" s="5" t="s">
        <v>7774</v>
      </c>
      <c r="M4" s="5" t="s">
        <v>7777</v>
      </c>
      <c r="N4" s="30" t="s">
        <v>8239</v>
      </c>
      <c r="O4" s="5"/>
      <c r="P4" s="5" t="s">
        <v>8246</v>
      </c>
      <c r="Q4" s="31"/>
    </row>
    <row r="5" spans="1:18" s="35" customFormat="1">
      <c r="A5" s="31" t="s">
        <v>1015</v>
      </c>
      <c r="B5" s="30">
        <v>4</v>
      </c>
      <c r="C5" s="31" t="s">
        <v>7778</v>
      </c>
      <c r="D5" s="32" t="s">
        <v>8492</v>
      </c>
      <c r="E5" s="33">
        <v>364</v>
      </c>
      <c r="F5" s="31" t="s">
        <v>8470</v>
      </c>
      <c r="G5" s="30">
        <v>2013</v>
      </c>
      <c r="H5" s="31"/>
      <c r="I5" s="31" t="s">
        <v>8471</v>
      </c>
      <c r="J5" s="31" t="s">
        <v>8493</v>
      </c>
      <c r="K5" s="34" t="s">
        <v>8494</v>
      </c>
      <c r="L5" s="5" t="s">
        <v>7779</v>
      </c>
      <c r="M5" s="5" t="s">
        <v>7780</v>
      </c>
      <c r="N5" s="30" t="s">
        <v>8237</v>
      </c>
      <c r="O5" s="5"/>
      <c r="P5" s="5" t="s">
        <v>8247</v>
      </c>
      <c r="Q5" s="31"/>
    </row>
    <row r="6" spans="1:18" s="35" customFormat="1">
      <c r="A6" s="31" t="s">
        <v>1015</v>
      </c>
      <c r="B6" s="30">
        <v>5</v>
      </c>
      <c r="C6" s="31" t="s">
        <v>7781</v>
      </c>
      <c r="D6" s="32" t="s">
        <v>8498</v>
      </c>
      <c r="E6" s="33">
        <v>350</v>
      </c>
      <c r="F6" s="31" t="s">
        <v>8499</v>
      </c>
      <c r="G6" s="30">
        <v>2013</v>
      </c>
      <c r="H6" s="31"/>
      <c r="I6" s="31"/>
      <c r="J6" s="31" t="s">
        <v>8500</v>
      </c>
      <c r="K6" s="34" t="s">
        <v>8501</v>
      </c>
      <c r="L6" s="31"/>
      <c r="M6" s="31"/>
      <c r="N6" s="30" t="s">
        <v>8240</v>
      </c>
      <c r="O6" s="5"/>
      <c r="P6" s="5" t="s">
        <v>8248</v>
      </c>
      <c r="Q6" s="31"/>
    </row>
    <row r="7" spans="1:18" s="35" customFormat="1">
      <c r="A7" s="31" t="s">
        <v>1015</v>
      </c>
      <c r="B7" s="30">
        <v>6</v>
      </c>
      <c r="C7" s="31" t="s">
        <v>7782</v>
      </c>
      <c r="D7" s="32" t="s">
        <v>8503</v>
      </c>
      <c r="E7" s="33">
        <v>330</v>
      </c>
      <c r="F7" s="31" t="s">
        <v>8504</v>
      </c>
      <c r="G7" s="30">
        <v>2013</v>
      </c>
      <c r="H7" s="31"/>
      <c r="I7" s="31" t="s">
        <v>8471</v>
      </c>
      <c r="J7" s="31" t="s">
        <v>8505</v>
      </c>
      <c r="K7" s="34" t="s">
        <v>8506</v>
      </c>
      <c r="L7" s="5" t="s">
        <v>7783</v>
      </c>
      <c r="M7" s="5" t="s">
        <v>7784</v>
      </c>
      <c r="N7" s="30" t="s">
        <v>8239</v>
      </c>
      <c r="O7" s="5"/>
      <c r="P7" s="5" t="s">
        <v>8249</v>
      </c>
      <c r="Q7" s="31"/>
    </row>
    <row r="8" spans="1:18" s="35" customFormat="1">
      <c r="A8" s="31" t="s">
        <v>1015</v>
      </c>
      <c r="B8" s="30">
        <v>7</v>
      </c>
      <c r="C8" s="31" t="s">
        <v>7785</v>
      </c>
      <c r="D8" s="32" t="s">
        <v>8510</v>
      </c>
      <c r="E8" s="33">
        <v>320</v>
      </c>
      <c r="F8" s="31" t="s">
        <v>8478</v>
      </c>
      <c r="G8" s="30">
        <v>2013</v>
      </c>
      <c r="H8" s="31" t="s">
        <v>8511</v>
      </c>
      <c r="I8" s="31" t="s">
        <v>8471</v>
      </c>
      <c r="J8" s="31" t="s">
        <v>8512</v>
      </c>
      <c r="K8" s="34" t="s">
        <v>8513</v>
      </c>
      <c r="L8" s="5" t="s">
        <v>7786</v>
      </c>
      <c r="M8" s="5" t="s">
        <v>7787</v>
      </c>
      <c r="N8" s="30" t="s">
        <v>8239</v>
      </c>
      <c r="O8" s="5"/>
      <c r="P8" s="5" t="s">
        <v>8250</v>
      </c>
      <c r="Q8" s="31"/>
    </row>
    <row r="9" spans="1:18" s="35" customFormat="1">
      <c r="A9" s="31" t="s">
        <v>1015</v>
      </c>
      <c r="B9" s="30">
        <v>8</v>
      </c>
      <c r="C9" s="31" t="s">
        <v>7785</v>
      </c>
      <c r="D9" s="32" t="s">
        <v>8516</v>
      </c>
      <c r="E9" s="33">
        <v>320</v>
      </c>
      <c r="F9" s="31" t="s">
        <v>8517</v>
      </c>
      <c r="G9" s="30">
        <v>2013</v>
      </c>
      <c r="H9" s="31"/>
      <c r="I9" s="31"/>
      <c r="J9" s="31" t="s">
        <v>8518</v>
      </c>
      <c r="K9" s="34" t="s">
        <v>8519</v>
      </c>
      <c r="L9" s="31"/>
      <c r="M9" s="31" t="s">
        <v>8520</v>
      </c>
      <c r="N9" s="30" t="s">
        <v>8239</v>
      </c>
      <c r="O9" s="5"/>
      <c r="P9" s="5" t="s">
        <v>8251</v>
      </c>
      <c r="Q9" s="31"/>
    </row>
    <row r="10" spans="1:18" s="35" customFormat="1">
      <c r="A10" s="31" t="s">
        <v>1015</v>
      </c>
      <c r="B10" s="30">
        <v>9</v>
      </c>
      <c r="C10" s="31" t="s">
        <v>8484</v>
      </c>
      <c r="D10" s="32" t="s">
        <v>8521</v>
      </c>
      <c r="E10" s="33">
        <v>300</v>
      </c>
      <c r="F10" s="31" t="s">
        <v>8522</v>
      </c>
      <c r="G10" s="30">
        <v>2012</v>
      </c>
      <c r="H10" s="31"/>
      <c r="I10" s="31"/>
      <c r="J10" s="31" t="s">
        <v>8523</v>
      </c>
      <c r="K10" s="34" t="s">
        <v>8524</v>
      </c>
      <c r="L10" s="31"/>
      <c r="M10" s="31"/>
      <c r="N10" s="30" t="s">
        <v>8241</v>
      </c>
      <c r="O10" s="5"/>
      <c r="P10" s="5" t="s">
        <v>8252</v>
      </c>
      <c r="Q10" s="31"/>
    </row>
    <row r="11" spans="1:18" s="35" customFormat="1">
      <c r="A11" s="31" t="s">
        <v>1015</v>
      </c>
      <c r="B11" s="30">
        <v>10</v>
      </c>
      <c r="C11" s="31" t="s">
        <v>7785</v>
      </c>
      <c r="D11" s="32" t="s">
        <v>8525</v>
      </c>
      <c r="E11" s="33">
        <v>280</v>
      </c>
      <c r="F11" s="31" t="s">
        <v>8526</v>
      </c>
      <c r="G11" s="30">
        <v>2013</v>
      </c>
      <c r="H11" s="31" t="s">
        <v>8527</v>
      </c>
      <c r="I11" s="31" t="s">
        <v>8471</v>
      </c>
      <c r="J11" s="31" t="s">
        <v>8528</v>
      </c>
      <c r="K11" s="34" t="s">
        <v>8529</v>
      </c>
      <c r="L11" s="5" t="s">
        <v>7786</v>
      </c>
      <c r="M11" s="5" t="s">
        <v>7787</v>
      </c>
      <c r="N11" s="30" t="s">
        <v>8237</v>
      </c>
      <c r="O11" s="5"/>
      <c r="P11" s="5" t="s">
        <v>8253</v>
      </c>
      <c r="Q11" s="31"/>
    </row>
    <row r="12" spans="1:18" s="35" customFormat="1">
      <c r="A12" s="31" t="s">
        <v>1015</v>
      </c>
      <c r="B12" s="30">
        <v>11</v>
      </c>
      <c r="C12" s="36" t="s">
        <v>8484</v>
      </c>
      <c r="D12" s="37" t="s">
        <v>8530</v>
      </c>
      <c r="E12" s="33">
        <v>280</v>
      </c>
      <c r="F12" s="36" t="s">
        <v>8499</v>
      </c>
      <c r="G12" s="30">
        <v>2013</v>
      </c>
      <c r="H12" s="36"/>
      <c r="I12" s="36"/>
      <c r="J12" s="36" t="s">
        <v>8531</v>
      </c>
      <c r="K12" s="34" t="s">
        <v>8532</v>
      </c>
      <c r="L12" s="36"/>
      <c r="M12" s="36"/>
      <c r="N12" s="30" t="s">
        <v>8240</v>
      </c>
      <c r="O12" s="36"/>
      <c r="P12" s="5" t="s">
        <v>8254</v>
      </c>
      <c r="Q12" s="31"/>
    </row>
    <row r="13" spans="1:18" s="35" customFormat="1">
      <c r="A13" s="31" t="s">
        <v>1015</v>
      </c>
      <c r="B13" s="30">
        <v>12</v>
      </c>
      <c r="C13" s="31" t="s">
        <v>7785</v>
      </c>
      <c r="D13" s="32" t="s">
        <v>8533</v>
      </c>
      <c r="E13" s="33">
        <v>270</v>
      </c>
      <c r="F13" s="31" t="s">
        <v>8534</v>
      </c>
      <c r="G13" s="30">
        <v>2013</v>
      </c>
      <c r="H13" s="31" t="s">
        <v>8535</v>
      </c>
      <c r="I13" s="31" t="s">
        <v>8471</v>
      </c>
      <c r="J13" s="31" t="s">
        <v>8536</v>
      </c>
      <c r="K13" s="34" t="s">
        <v>8537</v>
      </c>
      <c r="L13" s="5" t="s">
        <v>7786</v>
      </c>
      <c r="M13" s="5" t="s">
        <v>7788</v>
      </c>
      <c r="N13" s="30" t="s">
        <v>8237</v>
      </c>
      <c r="O13" s="5"/>
      <c r="P13" s="5" t="s">
        <v>8255</v>
      </c>
      <c r="Q13" s="31"/>
    </row>
    <row r="14" spans="1:18" s="35" customFormat="1">
      <c r="A14" s="31" t="s">
        <v>1015</v>
      </c>
      <c r="B14" s="30">
        <v>13</v>
      </c>
      <c r="C14" s="31" t="s">
        <v>7785</v>
      </c>
      <c r="D14" s="32" t="s">
        <v>8539</v>
      </c>
      <c r="E14" s="33">
        <v>220</v>
      </c>
      <c r="F14" s="31" t="s">
        <v>8540</v>
      </c>
      <c r="G14" s="30">
        <v>2013</v>
      </c>
      <c r="H14" s="31" t="s">
        <v>8541</v>
      </c>
      <c r="I14" s="31" t="s">
        <v>8471</v>
      </c>
      <c r="J14" s="31" t="s">
        <v>8542</v>
      </c>
      <c r="K14" s="34" t="s">
        <v>8543</v>
      </c>
      <c r="L14" s="5" t="s">
        <v>7789</v>
      </c>
      <c r="M14" s="5" t="s">
        <v>7790</v>
      </c>
      <c r="N14" s="30" t="s">
        <v>8239</v>
      </c>
      <c r="O14" s="5"/>
      <c r="P14" s="5" t="s">
        <v>8256</v>
      </c>
      <c r="Q14" s="31"/>
    </row>
    <row r="15" spans="1:18" s="35" customFormat="1">
      <c r="A15" s="31" t="s">
        <v>1015</v>
      </c>
      <c r="B15" s="30">
        <v>14</v>
      </c>
      <c r="C15" s="31" t="s">
        <v>7785</v>
      </c>
      <c r="D15" s="32" t="s">
        <v>8546</v>
      </c>
      <c r="E15" s="33">
        <v>220</v>
      </c>
      <c r="F15" s="31" t="s">
        <v>8540</v>
      </c>
      <c r="G15" s="30">
        <v>2013</v>
      </c>
      <c r="H15" s="31" t="s">
        <v>8547</v>
      </c>
      <c r="I15" s="31" t="s">
        <v>8471</v>
      </c>
      <c r="J15" s="31" t="s">
        <v>8548</v>
      </c>
      <c r="K15" s="34" t="s">
        <v>8549</v>
      </c>
      <c r="L15" s="5" t="s">
        <v>7789</v>
      </c>
      <c r="M15" s="5" t="s">
        <v>7790</v>
      </c>
      <c r="N15" s="30" t="s">
        <v>8239</v>
      </c>
      <c r="O15" s="5"/>
      <c r="P15" s="5" t="s">
        <v>8257</v>
      </c>
      <c r="Q15" s="31"/>
    </row>
    <row r="16" spans="1:18" s="35" customFormat="1">
      <c r="A16" s="31" t="s">
        <v>1015</v>
      </c>
      <c r="B16" s="30">
        <v>15</v>
      </c>
      <c r="C16" s="31" t="s">
        <v>7785</v>
      </c>
      <c r="D16" s="32" t="s">
        <v>8550</v>
      </c>
      <c r="E16" s="33">
        <v>220</v>
      </c>
      <c r="F16" s="31" t="s">
        <v>8534</v>
      </c>
      <c r="G16" s="30">
        <v>2013</v>
      </c>
      <c r="H16" s="31" t="s">
        <v>8551</v>
      </c>
      <c r="I16" s="31" t="s">
        <v>8471</v>
      </c>
      <c r="J16" s="31" t="s">
        <v>8552</v>
      </c>
      <c r="K16" s="34" t="s">
        <v>8553</v>
      </c>
      <c r="L16" s="5" t="s">
        <v>7789</v>
      </c>
      <c r="M16" s="5" t="s">
        <v>7791</v>
      </c>
      <c r="N16" s="30" t="s">
        <v>8237</v>
      </c>
      <c r="O16" s="5"/>
      <c r="P16" s="5" t="s">
        <v>8258</v>
      </c>
      <c r="Q16" s="31"/>
    </row>
    <row r="17" spans="1:17" s="35" customFormat="1">
      <c r="A17" s="31" t="s">
        <v>1015</v>
      </c>
      <c r="B17" s="30">
        <v>16</v>
      </c>
      <c r="C17" s="31" t="s">
        <v>8555</v>
      </c>
      <c r="D17" s="32" t="s">
        <v>8556</v>
      </c>
      <c r="E17" s="33">
        <v>200</v>
      </c>
      <c r="F17" s="31" t="s">
        <v>8557</v>
      </c>
      <c r="G17" s="30">
        <v>2013</v>
      </c>
      <c r="H17" s="31" t="s">
        <v>8558</v>
      </c>
      <c r="I17" s="31" t="s">
        <v>8471</v>
      </c>
      <c r="J17" s="31" t="s">
        <v>8559</v>
      </c>
      <c r="K17" s="34" t="s">
        <v>8560</v>
      </c>
      <c r="L17" s="5" t="s">
        <v>7792</v>
      </c>
      <c r="M17" s="5" t="s">
        <v>7793</v>
      </c>
      <c r="N17" s="30" t="s">
        <v>8241</v>
      </c>
      <c r="O17" s="5"/>
      <c r="P17" s="5" t="s">
        <v>8259</v>
      </c>
      <c r="Q17" s="31"/>
    </row>
    <row r="18" spans="1:17" s="35" customFormat="1">
      <c r="A18" s="31" t="s">
        <v>1015</v>
      </c>
      <c r="B18" s="30">
        <v>17</v>
      </c>
      <c r="C18" s="31" t="s">
        <v>7782</v>
      </c>
      <c r="D18" s="32" t="s">
        <v>8564</v>
      </c>
      <c r="E18" s="33">
        <v>580</v>
      </c>
      <c r="F18" s="31" t="s">
        <v>8565</v>
      </c>
      <c r="G18" s="30">
        <v>2012</v>
      </c>
      <c r="H18" s="31"/>
      <c r="I18" s="31"/>
      <c r="J18" s="31" t="s">
        <v>8566</v>
      </c>
      <c r="K18" s="34" t="s">
        <v>8567</v>
      </c>
      <c r="L18" s="31"/>
      <c r="M18" s="31" t="s">
        <v>8568</v>
      </c>
      <c r="N18" s="30" t="s">
        <v>8239</v>
      </c>
      <c r="O18" s="5"/>
      <c r="P18" s="5" t="s">
        <v>8260</v>
      </c>
      <c r="Q18" s="31"/>
    </row>
    <row r="19" spans="1:17" s="35" customFormat="1">
      <c r="A19" s="31" t="s">
        <v>1015</v>
      </c>
      <c r="B19" s="30">
        <v>18</v>
      </c>
      <c r="C19" s="31" t="s">
        <v>7785</v>
      </c>
      <c r="D19" s="32" t="s">
        <v>8569</v>
      </c>
      <c r="E19" s="33">
        <v>500</v>
      </c>
      <c r="F19" s="31" t="s">
        <v>8570</v>
      </c>
      <c r="G19" s="30">
        <v>2013</v>
      </c>
      <c r="H19" s="31" t="s">
        <v>8571</v>
      </c>
      <c r="I19" s="31" t="s">
        <v>8471</v>
      </c>
      <c r="J19" s="31" t="s">
        <v>8572</v>
      </c>
      <c r="K19" s="34" t="s">
        <v>8573</v>
      </c>
      <c r="L19" s="5" t="s">
        <v>7786</v>
      </c>
      <c r="M19" s="5" t="s">
        <v>7788</v>
      </c>
      <c r="N19" s="30" t="s">
        <v>8239</v>
      </c>
      <c r="O19" s="5"/>
      <c r="P19" s="5" t="s">
        <v>8261</v>
      </c>
      <c r="Q19" s="31"/>
    </row>
    <row r="20" spans="1:17" s="35" customFormat="1">
      <c r="A20" s="31" t="s">
        <v>1015</v>
      </c>
      <c r="B20" s="30">
        <v>19</v>
      </c>
      <c r="C20" s="31" t="s">
        <v>7795</v>
      </c>
      <c r="D20" s="32" t="s">
        <v>8575</v>
      </c>
      <c r="E20" s="33">
        <v>500</v>
      </c>
      <c r="F20" s="31" t="s">
        <v>8576</v>
      </c>
      <c r="G20" s="30">
        <v>2012</v>
      </c>
      <c r="H20" s="31"/>
      <c r="I20" s="31" t="s">
        <v>8471</v>
      </c>
      <c r="J20" s="31" t="s">
        <v>8577</v>
      </c>
      <c r="K20" s="34" t="s">
        <v>8578</v>
      </c>
      <c r="L20" s="5" t="s">
        <v>7796</v>
      </c>
      <c r="M20" s="5" t="s">
        <v>7797</v>
      </c>
      <c r="N20" s="30" t="s">
        <v>8239</v>
      </c>
      <c r="O20" s="5"/>
      <c r="P20" s="5" t="s">
        <v>8262</v>
      </c>
      <c r="Q20" s="31"/>
    </row>
    <row r="21" spans="1:17" s="35" customFormat="1">
      <c r="A21" s="31" t="s">
        <v>1015</v>
      </c>
      <c r="B21" s="30">
        <v>20</v>
      </c>
      <c r="C21" s="31" t="s">
        <v>7798</v>
      </c>
      <c r="D21" s="32" t="s">
        <v>7799</v>
      </c>
      <c r="E21" s="33">
        <v>499</v>
      </c>
      <c r="F21" s="31" t="s">
        <v>8580</v>
      </c>
      <c r="G21" s="30">
        <v>2013</v>
      </c>
      <c r="H21" s="31" t="s">
        <v>8581</v>
      </c>
      <c r="I21" s="31" t="s">
        <v>8471</v>
      </c>
      <c r="J21" s="31" t="s">
        <v>8582</v>
      </c>
      <c r="K21" s="34" t="s">
        <v>8583</v>
      </c>
      <c r="L21" s="5" t="s">
        <v>7774</v>
      </c>
      <c r="M21" s="5" t="s">
        <v>7800</v>
      </c>
      <c r="N21" s="30" t="s">
        <v>8239</v>
      </c>
      <c r="O21" s="5" t="s">
        <v>7801</v>
      </c>
      <c r="P21" s="5" t="s">
        <v>8263</v>
      </c>
      <c r="Q21" s="31"/>
    </row>
    <row r="22" spans="1:17" s="35" customFormat="1">
      <c r="A22" s="31" t="s">
        <v>1015</v>
      </c>
      <c r="B22" s="30">
        <v>21</v>
      </c>
      <c r="C22" s="31" t="s">
        <v>7798</v>
      </c>
      <c r="D22" s="32" t="s">
        <v>8584</v>
      </c>
      <c r="E22" s="33">
        <v>499</v>
      </c>
      <c r="F22" s="31" t="s">
        <v>8580</v>
      </c>
      <c r="G22" s="30">
        <v>2013</v>
      </c>
      <c r="H22" s="31" t="s">
        <v>8581</v>
      </c>
      <c r="I22" s="31" t="s">
        <v>8471</v>
      </c>
      <c r="J22" s="31" t="s">
        <v>8582</v>
      </c>
      <c r="K22" s="34" t="s">
        <v>8585</v>
      </c>
      <c r="L22" s="5" t="s">
        <v>7774</v>
      </c>
      <c r="M22" s="5" t="s">
        <v>7800</v>
      </c>
      <c r="N22" s="30" t="s">
        <v>8239</v>
      </c>
      <c r="O22" s="5" t="s">
        <v>7801</v>
      </c>
      <c r="P22" s="5" t="s">
        <v>8264</v>
      </c>
      <c r="Q22" s="31"/>
    </row>
    <row r="23" spans="1:17" s="35" customFormat="1">
      <c r="A23" s="31" t="s">
        <v>1015</v>
      </c>
      <c r="B23" s="30">
        <v>22</v>
      </c>
      <c r="C23" s="31" t="s">
        <v>8484</v>
      </c>
      <c r="D23" s="32" t="s">
        <v>8586</v>
      </c>
      <c r="E23" s="33">
        <v>490</v>
      </c>
      <c r="F23" s="31" t="s">
        <v>8486</v>
      </c>
      <c r="G23" s="30">
        <v>2013</v>
      </c>
      <c r="H23" s="31"/>
      <c r="I23" s="31" t="s">
        <v>8587</v>
      </c>
      <c r="J23" s="31" t="s">
        <v>8588</v>
      </c>
      <c r="K23" s="34" t="s">
        <v>8589</v>
      </c>
      <c r="L23" s="5" t="s">
        <v>8590</v>
      </c>
      <c r="M23" s="5" t="s">
        <v>8591</v>
      </c>
      <c r="N23" s="30" t="s">
        <v>8239</v>
      </c>
      <c r="O23" s="5"/>
      <c r="P23" s="5" t="s">
        <v>8265</v>
      </c>
      <c r="Q23" s="31"/>
    </row>
    <row r="24" spans="1:17" s="35" customFormat="1">
      <c r="A24" s="31" t="s">
        <v>1015</v>
      </c>
      <c r="B24" s="30">
        <v>23</v>
      </c>
      <c r="C24" s="31" t="s">
        <v>7802</v>
      </c>
      <c r="D24" s="32" t="s">
        <v>7803</v>
      </c>
      <c r="E24" s="33">
        <v>480</v>
      </c>
      <c r="F24" s="31" t="s">
        <v>8593</v>
      </c>
      <c r="G24" s="30">
        <v>2013</v>
      </c>
      <c r="H24" s="31"/>
      <c r="I24" s="31"/>
      <c r="J24" s="31" t="s">
        <v>8594</v>
      </c>
      <c r="K24" s="34" t="s">
        <v>7767</v>
      </c>
      <c r="L24" s="31"/>
      <c r="M24" s="31"/>
      <c r="N24" s="30" t="s">
        <v>8239</v>
      </c>
      <c r="O24" s="5"/>
      <c r="P24" s="5" t="s">
        <v>8266</v>
      </c>
      <c r="Q24" s="31"/>
    </row>
    <row r="25" spans="1:17" s="35" customFormat="1">
      <c r="A25" s="31" t="s">
        <v>1015</v>
      </c>
      <c r="B25" s="30">
        <v>24</v>
      </c>
      <c r="C25" s="31" t="s">
        <v>7781</v>
      </c>
      <c r="D25" s="32" t="s">
        <v>8595</v>
      </c>
      <c r="E25" s="33">
        <v>400</v>
      </c>
      <c r="F25" s="31" t="s">
        <v>8486</v>
      </c>
      <c r="G25" s="30">
        <v>2013</v>
      </c>
      <c r="H25" s="31"/>
      <c r="I25" s="31" t="s">
        <v>8596</v>
      </c>
      <c r="J25" s="31" t="s">
        <v>8597</v>
      </c>
      <c r="K25" s="34" t="s">
        <v>8598</v>
      </c>
      <c r="L25" s="5" t="s">
        <v>7774</v>
      </c>
      <c r="M25" s="5" t="s">
        <v>7777</v>
      </c>
      <c r="N25" s="30" t="s">
        <v>8239</v>
      </c>
      <c r="O25" s="5"/>
      <c r="P25" s="5" t="s">
        <v>8267</v>
      </c>
      <c r="Q25" s="31"/>
    </row>
    <row r="26" spans="1:17" s="35" customFormat="1">
      <c r="A26" s="31" t="s">
        <v>1015</v>
      </c>
      <c r="B26" s="30">
        <v>25</v>
      </c>
      <c r="C26" s="31" t="s">
        <v>8484</v>
      </c>
      <c r="D26" s="32" t="s">
        <v>8599</v>
      </c>
      <c r="E26" s="33">
        <v>390</v>
      </c>
      <c r="F26" s="31" t="s">
        <v>8486</v>
      </c>
      <c r="G26" s="30">
        <v>2013</v>
      </c>
      <c r="H26" s="31"/>
      <c r="I26" s="31" t="s">
        <v>8587</v>
      </c>
      <c r="J26" s="31" t="s">
        <v>8600</v>
      </c>
      <c r="K26" s="34" t="s">
        <v>8601</v>
      </c>
      <c r="L26" s="5" t="s">
        <v>7792</v>
      </c>
      <c r="M26" s="5" t="s">
        <v>7793</v>
      </c>
      <c r="N26" s="30" t="s">
        <v>8239</v>
      </c>
      <c r="O26" s="5"/>
      <c r="P26" s="5" t="s">
        <v>8268</v>
      </c>
      <c r="Q26" s="31"/>
    </row>
    <row r="27" spans="1:17" s="35" customFormat="1">
      <c r="A27" s="31" t="s">
        <v>1015</v>
      </c>
      <c r="B27" s="30">
        <v>26</v>
      </c>
      <c r="C27" s="31" t="s">
        <v>7782</v>
      </c>
      <c r="D27" s="32" t="s">
        <v>8602</v>
      </c>
      <c r="E27" s="33">
        <v>360</v>
      </c>
      <c r="F27" s="31" t="s">
        <v>7804</v>
      </c>
      <c r="G27" s="30">
        <v>2010</v>
      </c>
      <c r="H27" s="31"/>
      <c r="I27" s="31" t="s">
        <v>7805</v>
      </c>
      <c r="J27" s="31" t="s">
        <v>7806</v>
      </c>
      <c r="K27" s="34" t="s">
        <v>8604</v>
      </c>
      <c r="L27" s="31" t="s">
        <v>7807</v>
      </c>
      <c r="M27" s="31" t="s">
        <v>7808</v>
      </c>
      <c r="N27" s="30" t="s">
        <v>8239</v>
      </c>
      <c r="O27" s="31"/>
      <c r="P27" s="5" t="s">
        <v>8269</v>
      </c>
      <c r="Q27" s="31"/>
    </row>
    <row r="28" spans="1:17" s="35" customFormat="1" ht="18" customHeight="1">
      <c r="A28" s="31" t="s">
        <v>1015</v>
      </c>
      <c r="B28" s="30">
        <v>27</v>
      </c>
      <c r="C28" s="31" t="s">
        <v>7781</v>
      </c>
      <c r="D28" s="32" t="s">
        <v>7809</v>
      </c>
      <c r="E28" s="33">
        <v>360</v>
      </c>
      <c r="F28" s="31" t="s">
        <v>8605</v>
      </c>
      <c r="G28" s="30">
        <v>2013</v>
      </c>
      <c r="H28" s="31"/>
      <c r="I28" s="31"/>
      <c r="J28" s="31" t="s">
        <v>8606</v>
      </c>
      <c r="K28" s="34" t="s">
        <v>8607</v>
      </c>
      <c r="L28" s="31"/>
      <c r="M28" s="31"/>
      <c r="N28" s="30" t="s">
        <v>8239</v>
      </c>
      <c r="O28" s="5"/>
      <c r="P28" s="5" t="s">
        <v>8270</v>
      </c>
      <c r="Q28" s="31"/>
    </row>
    <row r="29" spans="1:17" s="35" customFormat="1" ht="18" customHeight="1">
      <c r="A29" s="31" t="s">
        <v>1015</v>
      </c>
      <c r="B29" s="30">
        <v>28</v>
      </c>
      <c r="C29" s="31" t="s">
        <v>7785</v>
      </c>
      <c r="D29" s="32" t="s">
        <v>8608</v>
      </c>
      <c r="E29" s="33">
        <v>350</v>
      </c>
      <c r="F29" s="31" t="s">
        <v>8486</v>
      </c>
      <c r="G29" s="30">
        <v>2013</v>
      </c>
      <c r="H29" s="31"/>
      <c r="I29" s="31" t="s">
        <v>8609</v>
      </c>
      <c r="J29" s="31" t="s">
        <v>8610</v>
      </c>
      <c r="K29" s="34" t="s">
        <v>8611</v>
      </c>
      <c r="L29" s="5" t="s">
        <v>7786</v>
      </c>
      <c r="M29" s="5" t="s">
        <v>7810</v>
      </c>
      <c r="N29" s="30" t="s">
        <v>8239</v>
      </c>
      <c r="O29" s="5"/>
      <c r="P29" s="5" t="s">
        <v>8271</v>
      </c>
      <c r="Q29" s="31"/>
    </row>
    <row r="30" spans="1:17" s="35" customFormat="1" ht="18" customHeight="1">
      <c r="A30" s="31" t="s">
        <v>1015</v>
      </c>
      <c r="B30" s="30">
        <v>29</v>
      </c>
      <c r="C30" s="31" t="s">
        <v>7781</v>
      </c>
      <c r="D30" s="32" t="s">
        <v>7811</v>
      </c>
      <c r="E30" s="33">
        <v>350</v>
      </c>
      <c r="F30" s="31" t="s">
        <v>8499</v>
      </c>
      <c r="G30" s="30">
        <v>2013</v>
      </c>
      <c r="H30" s="31"/>
      <c r="I30" s="31"/>
      <c r="J30" s="31" t="s">
        <v>8612</v>
      </c>
      <c r="K30" s="34" t="s">
        <v>8613</v>
      </c>
      <c r="L30" s="31"/>
      <c r="M30" s="31"/>
      <c r="N30" s="30" t="s">
        <v>8240</v>
      </c>
      <c r="O30" s="5"/>
      <c r="P30" s="5" t="s">
        <v>8272</v>
      </c>
      <c r="Q30" s="31"/>
    </row>
    <row r="31" spans="1:17" s="35" customFormat="1" ht="18" customHeight="1">
      <c r="A31" s="31" t="s">
        <v>1015</v>
      </c>
      <c r="B31" s="30">
        <v>30</v>
      </c>
      <c r="C31" s="31" t="s">
        <v>7781</v>
      </c>
      <c r="D31" s="32" t="s">
        <v>7812</v>
      </c>
      <c r="E31" s="33">
        <v>350</v>
      </c>
      <c r="F31" s="31" t="s">
        <v>8499</v>
      </c>
      <c r="G31" s="30">
        <v>2013</v>
      </c>
      <c r="H31" s="31"/>
      <c r="I31" s="31"/>
      <c r="J31" s="31" t="s">
        <v>8500</v>
      </c>
      <c r="K31" s="34" t="s">
        <v>8614</v>
      </c>
      <c r="L31" s="31"/>
      <c r="M31" s="31"/>
      <c r="N31" s="30" t="s">
        <v>8240</v>
      </c>
      <c r="O31" s="5"/>
      <c r="P31" s="5" t="s">
        <v>8273</v>
      </c>
      <c r="Q31" s="31"/>
    </row>
    <row r="32" spans="1:17" s="35" customFormat="1" ht="18" customHeight="1">
      <c r="A32" s="31" t="s">
        <v>1015</v>
      </c>
      <c r="B32" s="30">
        <v>31</v>
      </c>
      <c r="C32" s="31" t="s">
        <v>7781</v>
      </c>
      <c r="D32" s="32" t="s">
        <v>8615</v>
      </c>
      <c r="E32" s="33">
        <v>350</v>
      </c>
      <c r="F32" s="31" t="s">
        <v>8499</v>
      </c>
      <c r="G32" s="30">
        <v>2013</v>
      </c>
      <c r="H32" s="31"/>
      <c r="I32" s="31" t="s">
        <v>8471</v>
      </c>
      <c r="J32" s="31" t="s">
        <v>8616</v>
      </c>
      <c r="K32" s="34" t="s">
        <v>8617</v>
      </c>
      <c r="L32" s="5" t="s">
        <v>7774</v>
      </c>
      <c r="M32" s="5" t="s">
        <v>7777</v>
      </c>
      <c r="N32" s="30" t="s">
        <v>8240</v>
      </c>
      <c r="O32" s="5"/>
      <c r="P32" s="5" t="s">
        <v>8274</v>
      </c>
      <c r="Q32" s="31"/>
    </row>
    <row r="33" spans="1:17" s="35" customFormat="1" ht="18" customHeight="1">
      <c r="A33" s="31" t="s">
        <v>1015</v>
      </c>
      <c r="B33" s="30">
        <v>32</v>
      </c>
      <c r="C33" s="31" t="s">
        <v>7813</v>
      </c>
      <c r="D33" s="32" t="s">
        <v>7814</v>
      </c>
      <c r="E33" s="33">
        <v>320</v>
      </c>
      <c r="F33" s="31" t="s">
        <v>7815</v>
      </c>
      <c r="G33" s="30">
        <v>2009</v>
      </c>
      <c r="H33" s="31"/>
      <c r="I33" s="31"/>
      <c r="J33" s="31" t="s">
        <v>7816</v>
      </c>
      <c r="K33" s="34" t="s">
        <v>8619</v>
      </c>
      <c r="L33" s="31" t="s">
        <v>7817</v>
      </c>
      <c r="M33" s="31" t="s">
        <v>7818</v>
      </c>
      <c r="N33" s="30" t="s">
        <v>8239</v>
      </c>
      <c r="O33" s="31"/>
      <c r="P33" s="5" t="s">
        <v>8275</v>
      </c>
      <c r="Q33" s="31"/>
    </row>
    <row r="34" spans="1:17" s="35" customFormat="1" ht="18" customHeight="1">
      <c r="A34" s="31" t="s">
        <v>1015</v>
      </c>
      <c r="B34" s="30">
        <v>33</v>
      </c>
      <c r="C34" s="31" t="s">
        <v>7785</v>
      </c>
      <c r="D34" s="32" t="s">
        <v>8620</v>
      </c>
      <c r="E34" s="33">
        <v>320</v>
      </c>
      <c r="F34" s="31" t="s">
        <v>8621</v>
      </c>
      <c r="G34" s="30">
        <v>2013</v>
      </c>
      <c r="H34" s="31" t="s">
        <v>8622</v>
      </c>
      <c r="I34" s="31" t="s">
        <v>8471</v>
      </c>
      <c r="J34" s="31" t="s">
        <v>8623</v>
      </c>
      <c r="K34" s="34" t="s">
        <v>8624</v>
      </c>
      <c r="L34" s="5" t="s">
        <v>7789</v>
      </c>
      <c r="M34" s="5" t="s">
        <v>7791</v>
      </c>
      <c r="N34" s="30" t="s">
        <v>8239</v>
      </c>
      <c r="O34" s="5"/>
      <c r="P34" s="5" t="s">
        <v>8276</v>
      </c>
      <c r="Q34" s="31"/>
    </row>
    <row r="35" spans="1:17" s="35" customFormat="1" ht="18" customHeight="1">
      <c r="A35" s="31" t="s">
        <v>1015</v>
      </c>
      <c r="B35" s="30">
        <v>34</v>
      </c>
      <c r="C35" s="31" t="s">
        <v>7785</v>
      </c>
      <c r="D35" s="32" t="s">
        <v>8625</v>
      </c>
      <c r="E35" s="33">
        <v>305</v>
      </c>
      <c r="F35" s="31" t="s">
        <v>8626</v>
      </c>
      <c r="G35" s="30">
        <v>2013</v>
      </c>
      <c r="H35" s="31" t="s">
        <v>8627</v>
      </c>
      <c r="I35" s="31" t="s">
        <v>8471</v>
      </c>
      <c r="J35" s="31" t="s">
        <v>8628</v>
      </c>
      <c r="K35" s="34" t="s">
        <v>8629</v>
      </c>
      <c r="L35" s="5" t="s">
        <v>7792</v>
      </c>
      <c r="M35" s="5" t="s">
        <v>7819</v>
      </c>
      <c r="N35" s="30" t="s">
        <v>8239</v>
      </c>
      <c r="O35" s="5"/>
      <c r="P35" s="5" t="s">
        <v>8277</v>
      </c>
      <c r="Q35" s="31"/>
    </row>
    <row r="36" spans="1:17" s="35" customFormat="1" ht="18" customHeight="1">
      <c r="A36" s="31" t="s">
        <v>1015</v>
      </c>
      <c r="B36" s="30">
        <v>35</v>
      </c>
      <c r="C36" s="31" t="s">
        <v>7820</v>
      </c>
      <c r="D36" s="32" t="s">
        <v>8630</v>
      </c>
      <c r="E36" s="33">
        <v>300</v>
      </c>
      <c r="F36" s="31" t="s">
        <v>7821</v>
      </c>
      <c r="G36" s="30">
        <v>2009</v>
      </c>
      <c r="H36" s="31"/>
      <c r="I36" s="31"/>
      <c r="J36" s="31" t="s">
        <v>7822</v>
      </c>
      <c r="K36" s="34" t="s">
        <v>8631</v>
      </c>
      <c r="L36" s="31"/>
      <c r="M36" s="31" t="s">
        <v>8632</v>
      </c>
      <c r="N36" s="30" t="s">
        <v>8239</v>
      </c>
      <c r="O36" s="31"/>
      <c r="P36" s="5" t="s">
        <v>8278</v>
      </c>
      <c r="Q36" s="31"/>
    </row>
    <row r="37" spans="1:17" s="35" customFormat="1" ht="18" customHeight="1">
      <c r="A37" s="31" t="s">
        <v>1015</v>
      </c>
      <c r="B37" s="30">
        <v>36</v>
      </c>
      <c r="C37" s="31" t="s">
        <v>7820</v>
      </c>
      <c r="D37" s="32" t="s">
        <v>8633</v>
      </c>
      <c r="E37" s="33">
        <v>300</v>
      </c>
      <c r="F37" s="31" t="s">
        <v>7821</v>
      </c>
      <c r="G37" s="30">
        <v>2009</v>
      </c>
      <c r="H37" s="31"/>
      <c r="I37" s="31"/>
      <c r="J37" s="31" t="s">
        <v>7823</v>
      </c>
      <c r="K37" s="34" t="s">
        <v>8634</v>
      </c>
      <c r="L37" s="31"/>
      <c r="M37" s="31" t="s">
        <v>8635</v>
      </c>
      <c r="N37" s="30" t="s">
        <v>8239</v>
      </c>
      <c r="O37" s="31"/>
      <c r="P37" s="5" t="s">
        <v>8279</v>
      </c>
      <c r="Q37" s="31"/>
    </row>
    <row r="38" spans="1:17" s="35" customFormat="1" ht="18" customHeight="1">
      <c r="A38" s="31" t="s">
        <v>1015</v>
      </c>
      <c r="B38" s="30">
        <v>37</v>
      </c>
      <c r="C38" s="31" t="s">
        <v>7820</v>
      </c>
      <c r="D38" s="32" t="s">
        <v>8636</v>
      </c>
      <c r="E38" s="33">
        <v>300</v>
      </c>
      <c r="F38" s="31" t="s">
        <v>7821</v>
      </c>
      <c r="G38" s="30">
        <v>2009</v>
      </c>
      <c r="H38" s="31"/>
      <c r="I38" s="31"/>
      <c r="J38" s="31" t="s">
        <v>7824</v>
      </c>
      <c r="K38" s="34" t="s">
        <v>8637</v>
      </c>
      <c r="L38" s="31"/>
      <c r="M38" s="31" t="s">
        <v>8638</v>
      </c>
      <c r="N38" s="30" t="s">
        <v>8239</v>
      </c>
      <c r="O38" s="31"/>
      <c r="P38" s="5" t="s">
        <v>8280</v>
      </c>
      <c r="Q38" s="31"/>
    </row>
    <row r="39" spans="1:17" s="35" customFormat="1" ht="18" customHeight="1">
      <c r="A39" s="31" t="s">
        <v>1015</v>
      </c>
      <c r="B39" s="30">
        <v>38</v>
      </c>
      <c r="C39" s="31" t="s">
        <v>7820</v>
      </c>
      <c r="D39" s="32" t="s">
        <v>8639</v>
      </c>
      <c r="E39" s="33">
        <v>300</v>
      </c>
      <c r="F39" s="31" t="s">
        <v>7821</v>
      </c>
      <c r="G39" s="30">
        <v>2009</v>
      </c>
      <c r="H39" s="31"/>
      <c r="I39" s="31"/>
      <c r="J39" s="31" t="s">
        <v>7825</v>
      </c>
      <c r="K39" s="34" t="s">
        <v>8640</v>
      </c>
      <c r="L39" s="31"/>
      <c r="M39" s="31"/>
      <c r="N39" s="30" t="s">
        <v>8239</v>
      </c>
      <c r="O39" s="31"/>
      <c r="P39" s="5" t="s">
        <v>8281</v>
      </c>
      <c r="Q39" s="31"/>
    </row>
    <row r="40" spans="1:17" s="35" customFormat="1">
      <c r="A40" s="31" t="s">
        <v>1015</v>
      </c>
      <c r="B40" s="30">
        <v>39</v>
      </c>
      <c r="C40" s="31" t="s">
        <v>7826</v>
      </c>
      <c r="D40" s="32" t="s">
        <v>8641</v>
      </c>
      <c r="E40" s="33">
        <v>300</v>
      </c>
      <c r="F40" s="31" t="s">
        <v>8642</v>
      </c>
      <c r="G40" s="30">
        <v>2013</v>
      </c>
      <c r="H40" s="31"/>
      <c r="I40" s="31"/>
      <c r="J40" s="31" t="s">
        <v>8643</v>
      </c>
      <c r="K40" s="34" t="s">
        <v>8644</v>
      </c>
      <c r="L40" s="31"/>
      <c r="M40" s="31"/>
      <c r="N40" s="30" t="s">
        <v>8241</v>
      </c>
      <c r="O40" s="5"/>
      <c r="P40" s="5" t="s">
        <v>8282</v>
      </c>
      <c r="Q40" s="31"/>
    </row>
    <row r="41" spans="1:17" s="35" customFormat="1">
      <c r="A41" s="31" t="s">
        <v>1015</v>
      </c>
      <c r="B41" s="30">
        <v>40</v>
      </c>
      <c r="C41" s="31" t="s">
        <v>7785</v>
      </c>
      <c r="D41" s="32" t="s">
        <v>8645</v>
      </c>
      <c r="E41" s="33">
        <v>300</v>
      </c>
      <c r="F41" s="31" t="s">
        <v>8534</v>
      </c>
      <c r="G41" s="30">
        <v>2013</v>
      </c>
      <c r="H41" s="31" t="s">
        <v>8646</v>
      </c>
      <c r="I41" s="31" t="s">
        <v>8471</v>
      </c>
      <c r="J41" s="31" t="s">
        <v>8647</v>
      </c>
      <c r="K41" s="34" t="s">
        <v>8648</v>
      </c>
      <c r="L41" s="5" t="s">
        <v>7786</v>
      </c>
      <c r="M41" s="5" t="s">
        <v>7787</v>
      </c>
      <c r="N41" s="30" t="s">
        <v>8237</v>
      </c>
      <c r="O41" s="5"/>
      <c r="P41" s="5" t="s">
        <v>8283</v>
      </c>
      <c r="Q41" s="31"/>
    </row>
    <row r="42" spans="1:17" s="35" customFormat="1">
      <c r="A42" s="31" t="s">
        <v>1015</v>
      </c>
      <c r="B42" s="30">
        <v>41</v>
      </c>
      <c r="C42" s="31" t="s">
        <v>7785</v>
      </c>
      <c r="D42" s="32" t="s">
        <v>8649</v>
      </c>
      <c r="E42" s="33">
        <v>299</v>
      </c>
      <c r="F42" s="31" t="s">
        <v>8650</v>
      </c>
      <c r="G42" s="30">
        <v>2013</v>
      </c>
      <c r="H42" s="31"/>
      <c r="I42" s="31"/>
      <c r="J42" s="31" t="s">
        <v>8651</v>
      </c>
      <c r="K42" s="34" t="s">
        <v>8652</v>
      </c>
      <c r="L42" s="31"/>
      <c r="M42" s="31"/>
      <c r="N42" s="30" t="s">
        <v>8239</v>
      </c>
      <c r="O42" s="5"/>
      <c r="P42" s="5" t="s">
        <v>8284</v>
      </c>
      <c r="Q42" s="31"/>
    </row>
    <row r="43" spans="1:17" s="35" customFormat="1">
      <c r="A43" s="31" t="s">
        <v>1015</v>
      </c>
      <c r="B43" s="30">
        <v>42</v>
      </c>
      <c r="C43" s="31" t="s">
        <v>7785</v>
      </c>
      <c r="D43" s="32" t="s">
        <v>8653</v>
      </c>
      <c r="E43" s="33">
        <v>290</v>
      </c>
      <c r="F43" s="31" t="s">
        <v>8517</v>
      </c>
      <c r="G43" s="30">
        <v>2013</v>
      </c>
      <c r="H43" s="31"/>
      <c r="I43" s="31"/>
      <c r="J43" s="31" t="s">
        <v>8654</v>
      </c>
      <c r="K43" s="34" t="s">
        <v>8655</v>
      </c>
      <c r="L43" s="31"/>
      <c r="M43" s="31" t="s">
        <v>8656</v>
      </c>
      <c r="N43" s="30" t="s">
        <v>8239</v>
      </c>
      <c r="O43" s="5"/>
      <c r="P43" s="5" t="s">
        <v>8285</v>
      </c>
      <c r="Q43" s="31"/>
    </row>
    <row r="44" spans="1:17" s="35" customFormat="1">
      <c r="A44" s="31" t="s">
        <v>1015</v>
      </c>
      <c r="B44" s="30">
        <v>43</v>
      </c>
      <c r="C44" s="31" t="s">
        <v>7827</v>
      </c>
      <c r="D44" s="32" t="s">
        <v>8657</v>
      </c>
      <c r="E44" s="33">
        <v>288</v>
      </c>
      <c r="F44" s="31" t="s">
        <v>7828</v>
      </c>
      <c r="G44" s="30">
        <v>2006</v>
      </c>
      <c r="H44" s="31"/>
      <c r="I44" s="31"/>
      <c r="J44" s="31" t="s">
        <v>7829</v>
      </c>
      <c r="K44" s="34" t="s">
        <v>8658</v>
      </c>
      <c r="L44" s="31"/>
      <c r="M44" s="31"/>
      <c r="N44" s="30" t="s">
        <v>8239</v>
      </c>
      <c r="O44" s="31"/>
      <c r="P44" s="5" t="s">
        <v>8286</v>
      </c>
      <c r="Q44" s="31"/>
    </row>
    <row r="45" spans="1:17" s="35" customFormat="1">
      <c r="A45" s="31" t="s">
        <v>1015</v>
      </c>
      <c r="B45" s="30">
        <v>44</v>
      </c>
      <c r="C45" s="31" t="s">
        <v>7781</v>
      </c>
      <c r="D45" s="32" t="s">
        <v>8659</v>
      </c>
      <c r="E45" s="33">
        <v>280</v>
      </c>
      <c r="F45" s="31" t="s">
        <v>7830</v>
      </c>
      <c r="G45" s="30">
        <v>2009</v>
      </c>
      <c r="H45" s="31"/>
      <c r="I45" s="31" t="s">
        <v>7805</v>
      </c>
      <c r="J45" s="31" t="s">
        <v>7831</v>
      </c>
      <c r="K45" s="34" t="s">
        <v>8661</v>
      </c>
      <c r="L45" s="31" t="s">
        <v>7832</v>
      </c>
      <c r="M45" s="31" t="s">
        <v>7833</v>
      </c>
      <c r="N45" s="30" t="s">
        <v>8239</v>
      </c>
      <c r="O45" s="31"/>
      <c r="P45" s="5" t="s">
        <v>8664</v>
      </c>
      <c r="Q45" s="31"/>
    </row>
    <row r="46" spans="1:17" s="35" customFormat="1">
      <c r="A46" s="31" t="s">
        <v>1015</v>
      </c>
      <c r="B46" s="30">
        <v>45</v>
      </c>
      <c r="C46" s="31" t="s">
        <v>7781</v>
      </c>
      <c r="D46" s="32" t="s">
        <v>8665</v>
      </c>
      <c r="E46" s="33">
        <v>280</v>
      </c>
      <c r="F46" s="31" t="s">
        <v>8605</v>
      </c>
      <c r="G46" s="30">
        <v>2013</v>
      </c>
      <c r="H46" s="31"/>
      <c r="I46" s="31"/>
      <c r="J46" s="31" t="s">
        <v>8666</v>
      </c>
      <c r="K46" s="34" t="s">
        <v>8667</v>
      </c>
      <c r="L46" s="31"/>
      <c r="M46" s="31"/>
      <c r="N46" s="30" t="s">
        <v>8239</v>
      </c>
      <c r="O46" s="5"/>
      <c r="P46" s="5" t="s">
        <v>8287</v>
      </c>
      <c r="Q46" s="31"/>
    </row>
    <row r="47" spans="1:17" s="35" customFormat="1">
      <c r="A47" s="31" t="s">
        <v>1015</v>
      </c>
      <c r="B47" s="30">
        <v>46</v>
      </c>
      <c r="C47" s="31" t="s">
        <v>8668</v>
      </c>
      <c r="D47" s="32" t="s">
        <v>8669</v>
      </c>
      <c r="E47" s="33">
        <v>280</v>
      </c>
      <c r="F47" s="31" t="s">
        <v>8478</v>
      </c>
      <c r="G47" s="30">
        <v>2012</v>
      </c>
      <c r="H47" s="31" t="s">
        <v>8670</v>
      </c>
      <c r="I47" s="31" t="s">
        <v>8671</v>
      </c>
      <c r="J47" s="31" t="s">
        <v>8672</v>
      </c>
      <c r="K47" s="34" t="s">
        <v>8673</v>
      </c>
      <c r="L47" s="5" t="s">
        <v>7783</v>
      </c>
      <c r="M47" s="5" t="s">
        <v>7784</v>
      </c>
      <c r="N47" s="30" t="s">
        <v>8239</v>
      </c>
      <c r="O47" s="5"/>
      <c r="P47" s="5" t="s">
        <v>8288</v>
      </c>
      <c r="Q47" s="31"/>
    </row>
    <row r="48" spans="1:17" s="35" customFormat="1">
      <c r="A48" s="31" t="s">
        <v>1015</v>
      </c>
      <c r="B48" s="30">
        <v>47</v>
      </c>
      <c r="C48" s="31" t="s">
        <v>7785</v>
      </c>
      <c r="D48" s="32" t="s">
        <v>8674</v>
      </c>
      <c r="E48" s="33">
        <v>280</v>
      </c>
      <c r="F48" s="31" t="s">
        <v>8621</v>
      </c>
      <c r="G48" s="30">
        <v>2013</v>
      </c>
      <c r="H48" s="31" t="s">
        <v>8675</v>
      </c>
      <c r="I48" s="31" t="s">
        <v>8471</v>
      </c>
      <c r="J48" s="31" t="s">
        <v>8676</v>
      </c>
      <c r="K48" s="34" t="s">
        <v>8677</v>
      </c>
      <c r="L48" s="5" t="s">
        <v>7789</v>
      </c>
      <c r="M48" s="5" t="s">
        <v>7791</v>
      </c>
      <c r="N48" s="30" t="s">
        <v>8239</v>
      </c>
      <c r="O48" s="5"/>
      <c r="P48" s="5" t="s">
        <v>8289</v>
      </c>
      <c r="Q48" s="31"/>
    </row>
    <row r="49" spans="1:17" s="35" customFormat="1">
      <c r="A49" s="31" t="s">
        <v>1015</v>
      </c>
      <c r="B49" s="30">
        <v>48</v>
      </c>
      <c r="C49" s="31" t="s">
        <v>7785</v>
      </c>
      <c r="D49" s="32" t="s">
        <v>8678</v>
      </c>
      <c r="E49" s="33">
        <v>280</v>
      </c>
      <c r="F49" s="31" t="s">
        <v>8540</v>
      </c>
      <c r="G49" s="30">
        <v>2013</v>
      </c>
      <c r="H49" s="31" t="s">
        <v>8679</v>
      </c>
      <c r="I49" s="31" t="s">
        <v>8471</v>
      </c>
      <c r="J49" s="31" t="s">
        <v>8680</v>
      </c>
      <c r="K49" s="34" t="s">
        <v>8681</v>
      </c>
      <c r="L49" s="5" t="s">
        <v>7834</v>
      </c>
      <c r="M49" s="5" t="s">
        <v>7835</v>
      </c>
      <c r="N49" s="30" t="s">
        <v>8239</v>
      </c>
      <c r="O49" s="5"/>
      <c r="P49" s="5" t="s">
        <v>8290</v>
      </c>
      <c r="Q49" s="31"/>
    </row>
    <row r="50" spans="1:17" s="35" customFormat="1">
      <c r="A50" s="31" t="s">
        <v>1015</v>
      </c>
      <c r="B50" s="30">
        <v>49</v>
      </c>
      <c r="C50" s="31" t="s">
        <v>7836</v>
      </c>
      <c r="D50" s="32" t="s">
        <v>8683</v>
      </c>
      <c r="E50" s="33">
        <v>280</v>
      </c>
      <c r="F50" s="31" t="s">
        <v>8684</v>
      </c>
      <c r="G50" s="30">
        <v>2012</v>
      </c>
      <c r="H50" s="31"/>
      <c r="I50" s="31"/>
      <c r="J50" s="31" t="s">
        <v>8685</v>
      </c>
      <c r="K50" s="34" t="s">
        <v>8686</v>
      </c>
      <c r="L50" s="31"/>
      <c r="M50" s="31"/>
      <c r="N50" s="30" t="s">
        <v>8241</v>
      </c>
      <c r="O50" s="5"/>
      <c r="P50" s="5" t="s">
        <v>8291</v>
      </c>
      <c r="Q50" s="31"/>
    </row>
    <row r="51" spans="1:17" s="35" customFormat="1">
      <c r="A51" s="31" t="s">
        <v>1015</v>
      </c>
      <c r="B51" s="30">
        <v>50</v>
      </c>
      <c r="C51" s="31" t="s">
        <v>7837</v>
      </c>
      <c r="D51" s="32" t="s">
        <v>8687</v>
      </c>
      <c r="E51" s="33">
        <v>280</v>
      </c>
      <c r="F51" s="31" t="s">
        <v>8642</v>
      </c>
      <c r="G51" s="30">
        <v>2013</v>
      </c>
      <c r="H51" s="31"/>
      <c r="I51" s="31"/>
      <c r="J51" s="31" t="s">
        <v>8688</v>
      </c>
      <c r="K51" s="34" t="s">
        <v>8689</v>
      </c>
      <c r="L51" s="31"/>
      <c r="M51" s="31"/>
      <c r="N51" s="30" t="s">
        <v>8241</v>
      </c>
      <c r="O51" s="5"/>
      <c r="P51" s="5" t="s">
        <v>8292</v>
      </c>
      <c r="Q51" s="31"/>
    </row>
    <row r="52" spans="1:17" s="35" customFormat="1">
      <c r="A52" s="31" t="s">
        <v>1015</v>
      </c>
      <c r="B52" s="30">
        <v>51</v>
      </c>
      <c r="C52" s="31" t="s">
        <v>7785</v>
      </c>
      <c r="D52" s="32" t="s">
        <v>7838</v>
      </c>
      <c r="E52" s="33">
        <v>280</v>
      </c>
      <c r="F52" s="31" t="s">
        <v>8522</v>
      </c>
      <c r="G52" s="30">
        <v>2013</v>
      </c>
      <c r="H52" s="31"/>
      <c r="I52" s="31"/>
      <c r="J52" s="31" t="s">
        <v>8690</v>
      </c>
      <c r="K52" s="34" t="s">
        <v>8691</v>
      </c>
      <c r="L52" s="31"/>
      <c r="M52" s="31"/>
      <c r="N52" s="30" t="s">
        <v>8241</v>
      </c>
      <c r="O52" s="5"/>
      <c r="P52" s="5" t="s">
        <v>8293</v>
      </c>
      <c r="Q52" s="31"/>
    </row>
    <row r="53" spans="1:17" s="35" customFormat="1">
      <c r="A53" s="31" t="s">
        <v>1015</v>
      </c>
      <c r="B53" s="30">
        <v>52</v>
      </c>
      <c r="C53" s="31" t="s">
        <v>7785</v>
      </c>
      <c r="D53" s="32" t="s">
        <v>8692</v>
      </c>
      <c r="E53" s="33">
        <v>280</v>
      </c>
      <c r="F53" s="31" t="s">
        <v>8693</v>
      </c>
      <c r="G53" s="30">
        <v>2006</v>
      </c>
      <c r="H53" s="31" t="s">
        <v>8694</v>
      </c>
      <c r="I53" s="31" t="s">
        <v>8471</v>
      </c>
      <c r="J53" s="31" t="s">
        <v>8695</v>
      </c>
      <c r="K53" s="34" t="s">
        <v>8696</v>
      </c>
      <c r="L53" s="5" t="s">
        <v>7786</v>
      </c>
      <c r="M53" s="5" t="s">
        <v>7787</v>
      </c>
      <c r="N53" s="30" t="s">
        <v>8239</v>
      </c>
      <c r="O53" s="5"/>
      <c r="P53" s="5" t="s">
        <v>8294</v>
      </c>
      <c r="Q53" s="31"/>
    </row>
    <row r="54" spans="1:17" s="35" customFormat="1">
      <c r="A54" s="31" t="s">
        <v>1015</v>
      </c>
      <c r="B54" s="30">
        <v>53</v>
      </c>
      <c r="C54" s="31" t="s">
        <v>7795</v>
      </c>
      <c r="D54" s="32" t="s">
        <v>8698</v>
      </c>
      <c r="E54" s="33">
        <v>280</v>
      </c>
      <c r="F54" s="31" t="s">
        <v>8699</v>
      </c>
      <c r="G54" s="30">
        <v>2012</v>
      </c>
      <c r="H54" s="31" t="s">
        <v>8700</v>
      </c>
      <c r="I54" s="31" t="s">
        <v>8471</v>
      </c>
      <c r="J54" s="31" t="s">
        <v>8701</v>
      </c>
      <c r="K54" s="34" t="s">
        <v>8702</v>
      </c>
      <c r="L54" s="5" t="s">
        <v>7786</v>
      </c>
      <c r="M54" s="5" t="s">
        <v>7810</v>
      </c>
      <c r="N54" s="30" t="s">
        <v>8239</v>
      </c>
      <c r="O54" s="5"/>
      <c r="P54" s="5" t="s">
        <v>8295</v>
      </c>
      <c r="Q54" s="31"/>
    </row>
    <row r="55" spans="1:17" s="35" customFormat="1">
      <c r="A55" s="31" t="s">
        <v>1015</v>
      </c>
      <c r="B55" s="30">
        <v>54</v>
      </c>
      <c r="C55" s="31" t="s">
        <v>7785</v>
      </c>
      <c r="D55" s="32" t="s">
        <v>8703</v>
      </c>
      <c r="E55" s="33">
        <v>280</v>
      </c>
      <c r="F55" s="31" t="s">
        <v>8704</v>
      </c>
      <c r="G55" s="30">
        <v>2013</v>
      </c>
      <c r="H55" s="31" t="s">
        <v>8705</v>
      </c>
      <c r="I55" s="31" t="s">
        <v>8471</v>
      </c>
      <c r="J55" s="31" t="s">
        <v>8706</v>
      </c>
      <c r="K55" s="34" t="s">
        <v>8707</v>
      </c>
      <c r="L55" s="5" t="s">
        <v>7783</v>
      </c>
      <c r="M55" s="5" t="s">
        <v>7839</v>
      </c>
      <c r="N55" s="30" t="s">
        <v>8239</v>
      </c>
      <c r="O55" s="5"/>
      <c r="P55" s="5" t="s">
        <v>8296</v>
      </c>
      <c r="Q55" s="31"/>
    </row>
    <row r="56" spans="1:17" s="35" customFormat="1">
      <c r="A56" s="31" t="s">
        <v>1015</v>
      </c>
      <c r="B56" s="30">
        <v>55</v>
      </c>
      <c r="C56" s="31" t="s">
        <v>7785</v>
      </c>
      <c r="D56" s="32" t="s">
        <v>8708</v>
      </c>
      <c r="E56" s="33">
        <v>280</v>
      </c>
      <c r="F56" s="31" t="s">
        <v>8709</v>
      </c>
      <c r="G56" s="30">
        <v>2013</v>
      </c>
      <c r="H56" s="31"/>
      <c r="I56" s="31" t="s">
        <v>8471</v>
      </c>
      <c r="J56" s="31" t="s">
        <v>8710</v>
      </c>
      <c r="K56" s="34" t="s">
        <v>8711</v>
      </c>
      <c r="L56" s="5" t="s">
        <v>7840</v>
      </c>
      <c r="M56" s="5" t="s">
        <v>7841</v>
      </c>
      <c r="N56" s="30" t="s">
        <v>8241</v>
      </c>
      <c r="O56" s="5" t="s">
        <v>7842</v>
      </c>
      <c r="P56" s="5" t="s">
        <v>8297</v>
      </c>
      <c r="Q56" s="31"/>
    </row>
    <row r="57" spans="1:17" s="35" customFormat="1">
      <c r="A57" s="31" t="s">
        <v>1015</v>
      </c>
      <c r="B57" s="30">
        <v>56</v>
      </c>
      <c r="C57" s="31" t="s">
        <v>8484</v>
      </c>
      <c r="D57" s="32" t="s">
        <v>8712</v>
      </c>
      <c r="E57" s="33">
        <v>250</v>
      </c>
      <c r="F57" s="31" t="s">
        <v>8713</v>
      </c>
      <c r="G57" s="30">
        <v>2010</v>
      </c>
      <c r="H57" s="31" t="s">
        <v>8714</v>
      </c>
      <c r="I57" s="31" t="s">
        <v>8471</v>
      </c>
      <c r="J57" s="31" t="s">
        <v>8715</v>
      </c>
      <c r="K57" s="34" t="s">
        <v>8716</v>
      </c>
      <c r="L57" s="5" t="s">
        <v>7783</v>
      </c>
      <c r="M57" s="5" t="s">
        <v>7784</v>
      </c>
      <c r="N57" s="30" t="s">
        <v>8239</v>
      </c>
      <c r="O57" s="5"/>
      <c r="P57" s="5" t="s">
        <v>8298</v>
      </c>
      <c r="Q57" s="31"/>
    </row>
    <row r="58" spans="1:17" s="35" customFormat="1">
      <c r="A58" s="31" t="s">
        <v>1015</v>
      </c>
      <c r="B58" s="30">
        <v>57</v>
      </c>
      <c r="C58" s="31" t="s">
        <v>8484</v>
      </c>
      <c r="D58" s="32" t="s">
        <v>8717</v>
      </c>
      <c r="E58" s="33">
        <v>250</v>
      </c>
      <c r="F58" s="31" t="s">
        <v>8713</v>
      </c>
      <c r="G58" s="30">
        <v>2010</v>
      </c>
      <c r="H58" s="31" t="s">
        <v>8718</v>
      </c>
      <c r="I58" s="31" t="s">
        <v>8471</v>
      </c>
      <c r="J58" s="31" t="s">
        <v>8719</v>
      </c>
      <c r="K58" s="34" t="s">
        <v>8720</v>
      </c>
      <c r="L58" s="5" t="s">
        <v>7783</v>
      </c>
      <c r="M58" s="5" t="s">
        <v>7784</v>
      </c>
      <c r="N58" s="30" t="s">
        <v>8239</v>
      </c>
      <c r="O58" s="5"/>
      <c r="P58" s="5" t="s">
        <v>8299</v>
      </c>
      <c r="Q58" s="31"/>
    </row>
    <row r="59" spans="1:17" s="35" customFormat="1">
      <c r="A59" s="31" t="s">
        <v>1015</v>
      </c>
      <c r="B59" s="30">
        <v>58</v>
      </c>
      <c r="C59" s="31" t="s">
        <v>7785</v>
      </c>
      <c r="D59" s="32" t="s">
        <v>8721</v>
      </c>
      <c r="E59" s="33">
        <v>250</v>
      </c>
      <c r="F59" s="31" t="s">
        <v>8722</v>
      </c>
      <c r="G59" s="30">
        <v>2013</v>
      </c>
      <c r="H59" s="31" t="s">
        <v>8723</v>
      </c>
      <c r="I59" s="31" t="s">
        <v>8471</v>
      </c>
      <c r="J59" s="31" t="s">
        <v>8724</v>
      </c>
      <c r="K59" s="34" t="s">
        <v>8725</v>
      </c>
      <c r="L59" s="5" t="s">
        <v>7789</v>
      </c>
      <c r="M59" s="5" t="s">
        <v>7790</v>
      </c>
      <c r="N59" s="30" t="s">
        <v>8239</v>
      </c>
      <c r="O59" s="5"/>
      <c r="P59" s="5" t="s">
        <v>8300</v>
      </c>
      <c r="Q59" s="31"/>
    </row>
    <row r="60" spans="1:17" s="35" customFormat="1">
      <c r="A60" s="31" t="s">
        <v>1015</v>
      </c>
      <c r="B60" s="30">
        <v>59</v>
      </c>
      <c r="C60" s="31" t="s">
        <v>7785</v>
      </c>
      <c r="D60" s="32" t="s">
        <v>8726</v>
      </c>
      <c r="E60" s="33">
        <v>250</v>
      </c>
      <c r="F60" s="31" t="s">
        <v>8722</v>
      </c>
      <c r="G60" s="30">
        <v>2013</v>
      </c>
      <c r="H60" s="31" t="s">
        <v>8727</v>
      </c>
      <c r="I60" s="31" t="s">
        <v>8471</v>
      </c>
      <c r="J60" s="31" t="s">
        <v>8728</v>
      </c>
      <c r="K60" s="34" t="s">
        <v>8729</v>
      </c>
      <c r="L60" s="5" t="s">
        <v>7789</v>
      </c>
      <c r="M60" s="5" t="s">
        <v>7790</v>
      </c>
      <c r="N60" s="30" t="s">
        <v>8239</v>
      </c>
      <c r="O60" s="5"/>
      <c r="P60" s="5" t="s">
        <v>8301</v>
      </c>
      <c r="Q60" s="31"/>
    </row>
    <row r="61" spans="1:17" s="35" customFormat="1">
      <c r="A61" s="31" t="s">
        <v>1015</v>
      </c>
      <c r="B61" s="30">
        <v>60</v>
      </c>
      <c r="C61" s="31" t="s">
        <v>7785</v>
      </c>
      <c r="D61" s="32" t="s">
        <v>8730</v>
      </c>
      <c r="E61" s="33">
        <v>250</v>
      </c>
      <c r="F61" s="31" t="s">
        <v>8722</v>
      </c>
      <c r="G61" s="30">
        <v>2013</v>
      </c>
      <c r="H61" s="31" t="s">
        <v>8731</v>
      </c>
      <c r="I61" s="31" t="s">
        <v>8471</v>
      </c>
      <c r="J61" s="31" t="s">
        <v>8732</v>
      </c>
      <c r="K61" s="34" t="s">
        <v>8733</v>
      </c>
      <c r="L61" s="5" t="s">
        <v>7789</v>
      </c>
      <c r="M61" s="5" t="s">
        <v>7790</v>
      </c>
      <c r="N61" s="30" t="s">
        <v>8239</v>
      </c>
      <c r="O61" s="5"/>
      <c r="P61" s="5" t="s">
        <v>8302</v>
      </c>
      <c r="Q61" s="31"/>
    </row>
    <row r="62" spans="1:17" s="35" customFormat="1">
      <c r="A62" s="31" t="s">
        <v>1015</v>
      </c>
      <c r="B62" s="30">
        <v>61</v>
      </c>
      <c r="C62" s="31" t="s">
        <v>7785</v>
      </c>
      <c r="D62" s="32" t="s">
        <v>8734</v>
      </c>
      <c r="E62" s="33">
        <v>250</v>
      </c>
      <c r="F62" s="31" t="s">
        <v>8699</v>
      </c>
      <c r="G62" s="30">
        <v>2013</v>
      </c>
      <c r="H62" s="31" t="s">
        <v>8735</v>
      </c>
      <c r="I62" s="31" t="s">
        <v>8471</v>
      </c>
      <c r="J62" s="31" t="s">
        <v>8736</v>
      </c>
      <c r="K62" s="34" t="s">
        <v>8737</v>
      </c>
      <c r="L62" s="5" t="s">
        <v>7789</v>
      </c>
      <c r="M62" s="5" t="s">
        <v>7790</v>
      </c>
      <c r="N62" s="30" t="s">
        <v>8239</v>
      </c>
      <c r="O62" s="5"/>
      <c r="P62" s="5" t="s">
        <v>8303</v>
      </c>
      <c r="Q62" s="31"/>
    </row>
    <row r="63" spans="1:17" s="35" customFormat="1">
      <c r="A63" s="31" t="s">
        <v>1015</v>
      </c>
      <c r="B63" s="30">
        <v>62</v>
      </c>
      <c r="C63" s="31" t="s">
        <v>7785</v>
      </c>
      <c r="D63" s="32" t="s">
        <v>8738</v>
      </c>
      <c r="E63" s="33">
        <v>250</v>
      </c>
      <c r="F63" s="31" t="s">
        <v>8517</v>
      </c>
      <c r="G63" s="30">
        <v>2013</v>
      </c>
      <c r="H63" s="31"/>
      <c r="I63" s="31"/>
      <c r="J63" s="31" t="s">
        <v>8739</v>
      </c>
      <c r="K63" s="34" t="s">
        <v>8740</v>
      </c>
      <c r="L63" s="31"/>
      <c r="M63" s="31" t="s">
        <v>8741</v>
      </c>
      <c r="N63" s="30" t="s">
        <v>8239</v>
      </c>
      <c r="O63" s="5"/>
      <c r="P63" s="5" t="s">
        <v>8304</v>
      </c>
      <c r="Q63" s="31"/>
    </row>
    <row r="64" spans="1:17" s="35" customFormat="1">
      <c r="A64" s="31" t="s">
        <v>1015</v>
      </c>
      <c r="B64" s="30">
        <v>63</v>
      </c>
      <c r="C64" s="31" t="s">
        <v>7843</v>
      </c>
      <c r="D64" s="32" t="s">
        <v>8743</v>
      </c>
      <c r="E64" s="33">
        <v>250</v>
      </c>
      <c r="F64" s="31" t="s">
        <v>8517</v>
      </c>
      <c r="G64" s="30">
        <v>2013</v>
      </c>
      <c r="H64" s="31"/>
      <c r="I64" s="31"/>
      <c r="J64" s="31" t="s">
        <v>8744</v>
      </c>
      <c r="K64" s="34" t="s">
        <v>8745</v>
      </c>
      <c r="L64" s="31"/>
      <c r="M64" s="31" t="s">
        <v>8520</v>
      </c>
      <c r="N64" s="30" t="s">
        <v>8239</v>
      </c>
      <c r="O64" s="5"/>
      <c r="P64" s="5" t="s">
        <v>8305</v>
      </c>
      <c r="Q64" s="31"/>
    </row>
    <row r="65" spans="1:17" s="35" customFormat="1">
      <c r="A65" s="31" t="s">
        <v>1015</v>
      </c>
      <c r="B65" s="30">
        <v>64</v>
      </c>
      <c r="C65" s="31" t="s">
        <v>7843</v>
      </c>
      <c r="D65" s="32" t="s">
        <v>8746</v>
      </c>
      <c r="E65" s="33">
        <v>250</v>
      </c>
      <c r="F65" s="31" t="s">
        <v>8747</v>
      </c>
      <c r="G65" s="30">
        <v>2013</v>
      </c>
      <c r="H65" s="31" t="s">
        <v>8748</v>
      </c>
      <c r="I65" s="31" t="s">
        <v>8471</v>
      </c>
      <c r="J65" s="31" t="s">
        <v>8749</v>
      </c>
      <c r="K65" s="34" t="s">
        <v>8750</v>
      </c>
      <c r="L65" s="5" t="s">
        <v>7792</v>
      </c>
      <c r="M65" s="5" t="s">
        <v>7793</v>
      </c>
      <c r="N65" s="30" t="s">
        <v>8241</v>
      </c>
      <c r="O65" s="5"/>
      <c r="P65" s="5" t="s">
        <v>8306</v>
      </c>
      <c r="Q65" s="31"/>
    </row>
    <row r="66" spans="1:17" s="35" customFormat="1">
      <c r="A66" s="31" t="s">
        <v>1015</v>
      </c>
      <c r="B66" s="30">
        <v>65</v>
      </c>
      <c r="C66" s="31" t="s">
        <v>7785</v>
      </c>
      <c r="D66" s="32" t="s">
        <v>8752</v>
      </c>
      <c r="E66" s="33">
        <v>250</v>
      </c>
      <c r="F66" s="31" t="s">
        <v>8753</v>
      </c>
      <c r="G66" s="30">
        <v>2013</v>
      </c>
      <c r="H66" s="31" t="s">
        <v>8754</v>
      </c>
      <c r="I66" s="31" t="s">
        <v>8471</v>
      </c>
      <c r="J66" s="31" t="s">
        <v>8755</v>
      </c>
      <c r="K66" s="34" t="s">
        <v>8756</v>
      </c>
      <c r="L66" s="5" t="s">
        <v>7796</v>
      </c>
      <c r="M66" s="31" t="s">
        <v>8757</v>
      </c>
      <c r="N66" s="30" t="s">
        <v>8239</v>
      </c>
      <c r="O66" s="5"/>
      <c r="P66" s="5" t="s">
        <v>8307</v>
      </c>
      <c r="Q66" s="31"/>
    </row>
    <row r="67" spans="1:17" s="35" customFormat="1">
      <c r="A67" s="31" t="s">
        <v>1015</v>
      </c>
      <c r="B67" s="30">
        <v>66</v>
      </c>
      <c r="C67" s="31" t="s">
        <v>7843</v>
      </c>
      <c r="D67" s="32" t="s">
        <v>8758</v>
      </c>
      <c r="E67" s="33">
        <v>240</v>
      </c>
      <c r="F67" s="31" t="s">
        <v>8722</v>
      </c>
      <c r="G67" s="30">
        <v>2013</v>
      </c>
      <c r="H67" s="31" t="s">
        <v>8759</v>
      </c>
      <c r="I67" s="31" t="s">
        <v>8471</v>
      </c>
      <c r="J67" s="31" t="s">
        <v>8760</v>
      </c>
      <c r="K67" s="34" t="s">
        <v>8761</v>
      </c>
      <c r="L67" s="5" t="s">
        <v>7771</v>
      </c>
      <c r="M67" s="5" t="s">
        <v>7844</v>
      </c>
      <c r="N67" s="30" t="s">
        <v>8239</v>
      </c>
      <c r="O67" s="5"/>
      <c r="P67" s="5" t="s">
        <v>8308</v>
      </c>
      <c r="Q67" s="31"/>
    </row>
    <row r="68" spans="1:17" s="35" customFormat="1">
      <c r="A68" s="31" t="s">
        <v>1015</v>
      </c>
      <c r="B68" s="30">
        <v>67</v>
      </c>
      <c r="C68" s="31" t="s">
        <v>7785</v>
      </c>
      <c r="D68" s="32" t="s">
        <v>7845</v>
      </c>
      <c r="E68" s="33">
        <v>220</v>
      </c>
      <c r="F68" s="31" t="s">
        <v>8621</v>
      </c>
      <c r="G68" s="30">
        <v>2013</v>
      </c>
      <c r="H68" s="31" t="s">
        <v>8762</v>
      </c>
      <c r="I68" s="31" t="s">
        <v>8471</v>
      </c>
      <c r="J68" s="31" t="s">
        <v>8763</v>
      </c>
      <c r="K68" s="34" t="s">
        <v>8764</v>
      </c>
      <c r="L68" s="5" t="s">
        <v>7789</v>
      </c>
      <c r="M68" s="5" t="s">
        <v>7790</v>
      </c>
      <c r="N68" s="30" t="s">
        <v>8239</v>
      </c>
      <c r="O68" s="5"/>
      <c r="P68" s="5" t="s">
        <v>8309</v>
      </c>
      <c r="Q68" s="31"/>
    </row>
    <row r="69" spans="1:17" s="35" customFormat="1">
      <c r="A69" s="31" t="s">
        <v>1015</v>
      </c>
      <c r="B69" s="30">
        <v>68</v>
      </c>
      <c r="C69" s="31" t="s">
        <v>7785</v>
      </c>
      <c r="D69" s="32" t="s">
        <v>8765</v>
      </c>
      <c r="E69" s="33">
        <v>220</v>
      </c>
      <c r="F69" s="31" t="s">
        <v>8540</v>
      </c>
      <c r="G69" s="30">
        <v>2013</v>
      </c>
      <c r="H69" s="31" t="s">
        <v>8766</v>
      </c>
      <c r="I69" s="31" t="s">
        <v>8471</v>
      </c>
      <c r="J69" s="31" t="s">
        <v>8767</v>
      </c>
      <c r="K69" s="34" t="s">
        <v>8768</v>
      </c>
      <c r="L69" s="5" t="s">
        <v>7789</v>
      </c>
      <c r="M69" s="5" t="s">
        <v>7790</v>
      </c>
      <c r="N69" s="30" t="s">
        <v>8239</v>
      </c>
      <c r="O69" s="5"/>
      <c r="P69" s="5" t="s">
        <v>8310</v>
      </c>
      <c r="Q69" s="31"/>
    </row>
    <row r="70" spans="1:17" s="35" customFormat="1">
      <c r="A70" s="31" t="s">
        <v>1015</v>
      </c>
      <c r="B70" s="30">
        <v>69</v>
      </c>
      <c r="C70" s="31" t="s">
        <v>7785</v>
      </c>
      <c r="D70" s="32" t="s">
        <v>8769</v>
      </c>
      <c r="E70" s="33">
        <v>220</v>
      </c>
      <c r="F70" s="31" t="s">
        <v>8770</v>
      </c>
      <c r="G70" s="30">
        <v>2013</v>
      </c>
      <c r="H70" s="31" t="s">
        <v>8771</v>
      </c>
      <c r="I70" s="31" t="s">
        <v>8471</v>
      </c>
      <c r="J70" s="31" t="s">
        <v>8772</v>
      </c>
      <c r="K70" s="34" t="s">
        <v>8773</v>
      </c>
      <c r="L70" s="5" t="s">
        <v>7846</v>
      </c>
      <c r="M70" s="5" t="s">
        <v>7847</v>
      </c>
      <c r="N70" s="30" t="s">
        <v>8241</v>
      </c>
      <c r="O70" s="5"/>
      <c r="P70" s="5" t="s">
        <v>8311</v>
      </c>
      <c r="Q70" s="31"/>
    </row>
    <row r="71" spans="1:17" s="35" customFormat="1">
      <c r="A71" s="31" t="s">
        <v>1015</v>
      </c>
      <c r="B71" s="30">
        <v>70</v>
      </c>
      <c r="C71" s="31" t="s">
        <v>7785</v>
      </c>
      <c r="D71" s="32" t="s">
        <v>8776</v>
      </c>
      <c r="E71" s="33">
        <v>220</v>
      </c>
      <c r="F71" s="31" t="s">
        <v>8722</v>
      </c>
      <c r="G71" s="30">
        <v>2013</v>
      </c>
      <c r="H71" s="31" t="s">
        <v>8777</v>
      </c>
      <c r="I71" s="31" t="s">
        <v>8471</v>
      </c>
      <c r="J71" s="31" t="s">
        <v>8724</v>
      </c>
      <c r="K71" s="34" t="s">
        <v>8778</v>
      </c>
      <c r="L71" s="5" t="s">
        <v>7789</v>
      </c>
      <c r="M71" s="5" t="s">
        <v>7791</v>
      </c>
      <c r="N71" s="30" t="s">
        <v>8239</v>
      </c>
      <c r="O71" s="5"/>
      <c r="P71" s="5" t="s">
        <v>8312</v>
      </c>
      <c r="Q71" s="31"/>
    </row>
    <row r="72" spans="1:17" s="35" customFormat="1">
      <c r="A72" s="31" t="s">
        <v>1015</v>
      </c>
      <c r="B72" s="30">
        <v>71</v>
      </c>
      <c r="C72" s="31" t="s">
        <v>7795</v>
      </c>
      <c r="D72" s="32" t="s">
        <v>7848</v>
      </c>
      <c r="E72" s="33">
        <v>210</v>
      </c>
      <c r="F72" s="31" t="s">
        <v>8779</v>
      </c>
      <c r="G72" s="30">
        <v>2013</v>
      </c>
      <c r="H72" s="31"/>
      <c r="I72" s="31" t="s">
        <v>8471</v>
      </c>
      <c r="J72" s="31" t="s">
        <v>8780</v>
      </c>
      <c r="K72" s="34" t="s">
        <v>8781</v>
      </c>
      <c r="L72" s="5" t="s">
        <v>7786</v>
      </c>
      <c r="M72" s="5" t="s">
        <v>7849</v>
      </c>
      <c r="N72" s="30" t="s">
        <v>8239</v>
      </c>
      <c r="O72" s="5"/>
      <c r="P72" s="5" t="s">
        <v>8313</v>
      </c>
      <c r="Q72" s="31"/>
    </row>
    <row r="73" spans="1:17" s="35" customFormat="1">
      <c r="A73" s="31" t="s">
        <v>1015</v>
      </c>
      <c r="B73" s="30">
        <v>72</v>
      </c>
      <c r="C73" s="31" t="s">
        <v>7850</v>
      </c>
      <c r="D73" s="32" t="s">
        <v>8784</v>
      </c>
      <c r="E73" s="33">
        <v>200</v>
      </c>
      <c r="F73" s="31" t="s">
        <v>7851</v>
      </c>
      <c r="G73" s="30">
        <v>2008</v>
      </c>
      <c r="H73" s="31"/>
      <c r="I73" s="31" t="s">
        <v>7805</v>
      </c>
      <c r="J73" s="31" t="s">
        <v>7852</v>
      </c>
      <c r="K73" s="34" t="s">
        <v>8786</v>
      </c>
      <c r="L73" s="31" t="s">
        <v>7853</v>
      </c>
      <c r="M73" s="31" t="s">
        <v>7854</v>
      </c>
      <c r="N73" s="30" t="s">
        <v>8239</v>
      </c>
      <c r="O73" s="31"/>
      <c r="P73" s="5" t="s">
        <v>8789</v>
      </c>
      <c r="Q73" s="31"/>
    </row>
    <row r="74" spans="1:17" s="35" customFormat="1" ht="18" customHeight="1">
      <c r="A74" s="31" t="s">
        <v>1015</v>
      </c>
      <c r="B74" s="30">
        <v>73</v>
      </c>
      <c r="C74" s="31" t="s">
        <v>7785</v>
      </c>
      <c r="D74" s="32" t="s">
        <v>8790</v>
      </c>
      <c r="E74" s="33">
        <v>200</v>
      </c>
      <c r="F74" s="31" t="s">
        <v>8557</v>
      </c>
      <c r="G74" s="30">
        <v>2013</v>
      </c>
      <c r="H74" s="31" t="s">
        <v>8791</v>
      </c>
      <c r="I74" s="31" t="s">
        <v>8471</v>
      </c>
      <c r="J74" s="31" t="s">
        <v>8792</v>
      </c>
      <c r="K74" s="34" t="s">
        <v>8793</v>
      </c>
      <c r="L74" s="5" t="s">
        <v>7855</v>
      </c>
      <c r="M74" s="5" t="s">
        <v>7856</v>
      </c>
      <c r="N74" s="30" t="s">
        <v>8241</v>
      </c>
      <c r="O74" s="5"/>
      <c r="P74" s="5" t="s">
        <v>8314</v>
      </c>
      <c r="Q74" s="31"/>
    </row>
    <row r="75" spans="1:17" s="35" customFormat="1" ht="18" customHeight="1">
      <c r="A75" s="31" t="s">
        <v>1015</v>
      </c>
      <c r="B75" s="30">
        <v>74</v>
      </c>
      <c r="C75" s="31" t="s">
        <v>7843</v>
      </c>
      <c r="D75" s="32" t="s">
        <v>8796</v>
      </c>
      <c r="E75" s="33">
        <v>200</v>
      </c>
      <c r="F75" s="31" t="s">
        <v>8557</v>
      </c>
      <c r="G75" s="30">
        <v>2013</v>
      </c>
      <c r="H75" s="31" t="s">
        <v>8797</v>
      </c>
      <c r="I75" s="31" t="s">
        <v>8471</v>
      </c>
      <c r="J75" s="31" t="s">
        <v>8792</v>
      </c>
      <c r="K75" s="34" t="s">
        <v>8798</v>
      </c>
      <c r="L75" s="5" t="s">
        <v>7855</v>
      </c>
      <c r="M75" s="5" t="s">
        <v>7856</v>
      </c>
      <c r="N75" s="30" t="s">
        <v>8241</v>
      </c>
      <c r="O75" s="5"/>
      <c r="P75" s="5" t="s">
        <v>8315</v>
      </c>
      <c r="Q75" s="31"/>
    </row>
    <row r="76" spans="1:17" s="35" customFormat="1" ht="18" customHeight="1">
      <c r="A76" s="31" t="s">
        <v>1015</v>
      </c>
      <c r="B76" s="30">
        <v>75</v>
      </c>
      <c r="C76" s="31" t="s">
        <v>7785</v>
      </c>
      <c r="D76" s="32" t="s">
        <v>8799</v>
      </c>
      <c r="E76" s="33">
        <v>200</v>
      </c>
      <c r="F76" s="31" t="s">
        <v>8800</v>
      </c>
      <c r="G76" s="30">
        <v>2013</v>
      </c>
      <c r="H76" s="31" t="s">
        <v>8801</v>
      </c>
      <c r="I76" s="31" t="s">
        <v>8471</v>
      </c>
      <c r="J76" s="31" t="s">
        <v>8802</v>
      </c>
      <c r="K76" s="34" t="s">
        <v>8803</v>
      </c>
      <c r="L76" s="5" t="s">
        <v>7789</v>
      </c>
      <c r="M76" s="5" t="s">
        <v>7791</v>
      </c>
      <c r="N76" s="30" t="s">
        <v>8241</v>
      </c>
      <c r="O76" s="5"/>
      <c r="P76" s="5" t="s">
        <v>8316</v>
      </c>
      <c r="Q76" s="31"/>
    </row>
    <row r="77" spans="1:17" s="35" customFormat="1" ht="18" customHeight="1">
      <c r="A77" s="31" t="s">
        <v>1015</v>
      </c>
      <c r="B77" s="30">
        <v>76</v>
      </c>
      <c r="C77" s="31" t="s">
        <v>7785</v>
      </c>
      <c r="D77" s="32" t="s">
        <v>8804</v>
      </c>
      <c r="E77" s="33">
        <v>200</v>
      </c>
      <c r="F77" s="31" t="s">
        <v>8800</v>
      </c>
      <c r="G77" s="30">
        <v>2013</v>
      </c>
      <c r="H77" s="31" t="s">
        <v>8805</v>
      </c>
      <c r="I77" s="31" t="s">
        <v>8471</v>
      </c>
      <c r="J77" s="31" t="s">
        <v>8806</v>
      </c>
      <c r="K77" s="34" t="s">
        <v>8807</v>
      </c>
      <c r="L77" s="5" t="s">
        <v>7789</v>
      </c>
      <c r="M77" s="5" t="s">
        <v>7791</v>
      </c>
      <c r="N77" s="30" t="s">
        <v>8241</v>
      </c>
      <c r="O77" s="5"/>
      <c r="P77" s="5" t="s">
        <v>8317</v>
      </c>
      <c r="Q77" s="31"/>
    </row>
    <row r="78" spans="1:17" s="35" customFormat="1" ht="18" customHeight="1">
      <c r="A78" s="31" t="s">
        <v>1015</v>
      </c>
      <c r="B78" s="30">
        <v>77</v>
      </c>
      <c r="C78" s="31" t="s">
        <v>7785</v>
      </c>
      <c r="D78" s="32" t="s">
        <v>8808</v>
      </c>
      <c r="E78" s="33">
        <v>190</v>
      </c>
      <c r="F78" s="31" t="s">
        <v>8809</v>
      </c>
      <c r="G78" s="30">
        <v>2011</v>
      </c>
      <c r="H78" s="31" t="s">
        <v>8810</v>
      </c>
      <c r="I78" s="31" t="s">
        <v>8471</v>
      </c>
      <c r="J78" s="31" t="s">
        <v>8811</v>
      </c>
      <c r="K78" s="34" t="s">
        <v>8812</v>
      </c>
      <c r="L78" s="5" t="s">
        <v>7786</v>
      </c>
      <c r="M78" s="31" t="s">
        <v>8813</v>
      </c>
      <c r="N78" s="30" t="s">
        <v>8239</v>
      </c>
      <c r="O78" s="5"/>
      <c r="P78" s="5" t="s">
        <v>8318</v>
      </c>
      <c r="Q78" s="31"/>
    </row>
    <row r="79" spans="1:17" s="35" customFormat="1" ht="18" customHeight="1">
      <c r="A79" s="31" t="s">
        <v>1015</v>
      </c>
      <c r="B79" s="30">
        <v>78</v>
      </c>
      <c r="C79" s="31" t="s">
        <v>7785</v>
      </c>
      <c r="D79" s="32" t="s">
        <v>8814</v>
      </c>
      <c r="E79" s="33">
        <v>169</v>
      </c>
      <c r="F79" s="31" t="s">
        <v>8534</v>
      </c>
      <c r="G79" s="30">
        <v>2013</v>
      </c>
      <c r="H79" s="31" t="s">
        <v>8815</v>
      </c>
      <c r="I79" s="31" t="s">
        <v>8471</v>
      </c>
      <c r="J79" s="31" t="s">
        <v>8816</v>
      </c>
      <c r="K79" s="34" t="s">
        <v>8817</v>
      </c>
      <c r="L79" s="5" t="s">
        <v>7774</v>
      </c>
      <c r="M79" s="5" t="s">
        <v>7775</v>
      </c>
      <c r="N79" s="30" t="s">
        <v>8237</v>
      </c>
      <c r="O79" s="5"/>
      <c r="P79" s="5" t="s">
        <v>8319</v>
      </c>
      <c r="Q79" s="31"/>
    </row>
    <row r="80" spans="1:17" s="35" customFormat="1" ht="18" customHeight="1">
      <c r="A80" s="31" t="s">
        <v>1015</v>
      </c>
      <c r="B80" s="30">
        <v>79</v>
      </c>
      <c r="C80" s="31" t="s">
        <v>7785</v>
      </c>
      <c r="D80" s="32" t="s">
        <v>8818</v>
      </c>
      <c r="E80" s="33">
        <v>150</v>
      </c>
      <c r="F80" s="31" t="s">
        <v>8819</v>
      </c>
      <c r="G80" s="30">
        <v>2013</v>
      </c>
      <c r="H80" s="31"/>
      <c r="I80" s="31" t="s">
        <v>8471</v>
      </c>
      <c r="J80" s="31" t="s">
        <v>8820</v>
      </c>
      <c r="K80" s="34" t="s">
        <v>8821</v>
      </c>
      <c r="L80" s="5" t="s">
        <v>7792</v>
      </c>
      <c r="M80" s="5" t="s">
        <v>7819</v>
      </c>
      <c r="N80" s="30" t="s">
        <v>8239</v>
      </c>
      <c r="O80" s="5"/>
      <c r="P80" s="5" t="s">
        <v>8320</v>
      </c>
      <c r="Q80" s="31"/>
    </row>
    <row r="81" spans="1:18" s="35" customFormat="1" ht="18" customHeight="1">
      <c r="A81" s="31" t="s">
        <v>1015</v>
      </c>
      <c r="B81" s="30">
        <v>80</v>
      </c>
      <c r="C81" s="31" t="s">
        <v>7781</v>
      </c>
      <c r="D81" s="32" t="s">
        <v>8822</v>
      </c>
      <c r="E81" s="33">
        <v>950</v>
      </c>
      <c r="F81" s="31" t="s">
        <v>7857</v>
      </c>
      <c r="G81" s="30">
        <v>2010</v>
      </c>
      <c r="H81" s="31"/>
      <c r="I81" s="31" t="s">
        <v>7805</v>
      </c>
      <c r="J81" s="31" t="s">
        <v>7858</v>
      </c>
      <c r="K81" s="34" t="s">
        <v>8824</v>
      </c>
      <c r="L81" s="31" t="s">
        <v>7832</v>
      </c>
      <c r="M81" s="31" t="s">
        <v>7833</v>
      </c>
      <c r="N81" s="30"/>
      <c r="O81" s="31"/>
      <c r="P81" s="5" t="s">
        <v>8825</v>
      </c>
      <c r="Q81" s="31"/>
    </row>
    <row r="82" spans="1:18" s="35" customFormat="1" ht="18" customHeight="1">
      <c r="A82" s="31" t="s">
        <v>1015</v>
      </c>
      <c r="B82" s="30">
        <v>81</v>
      </c>
      <c r="C82" s="31" t="s">
        <v>7859</v>
      </c>
      <c r="D82" s="32" t="s">
        <v>8826</v>
      </c>
      <c r="E82" s="33">
        <v>800</v>
      </c>
      <c r="F82" s="31" t="s">
        <v>7860</v>
      </c>
      <c r="G82" s="30">
        <v>2011</v>
      </c>
      <c r="H82" s="31"/>
      <c r="I82" s="31"/>
      <c r="J82" s="31" t="s">
        <v>7860</v>
      </c>
      <c r="K82" s="34" t="s">
        <v>8828</v>
      </c>
      <c r="L82" s="31"/>
      <c r="M82" s="31"/>
      <c r="N82" s="30" t="s">
        <v>8239</v>
      </c>
      <c r="O82" s="31"/>
      <c r="P82" s="5" t="s">
        <v>8321</v>
      </c>
      <c r="Q82" s="31"/>
    </row>
    <row r="83" spans="1:18" s="35" customFormat="1" ht="18" customHeight="1">
      <c r="A83" s="31" t="s">
        <v>1015</v>
      </c>
      <c r="B83" s="30">
        <v>82</v>
      </c>
      <c r="C83" s="31" t="s">
        <v>8829</v>
      </c>
      <c r="D83" s="32" t="s">
        <v>8830</v>
      </c>
      <c r="E83" s="33">
        <v>780</v>
      </c>
      <c r="F83" s="31" t="s">
        <v>8831</v>
      </c>
      <c r="G83" s="30">
        <v>2010</v>
      </c>
      <c r="H83" s="31"/>
      <c r="I83" s="31" t="s">
        <v>8471</v>
      </c>
      <c r="J83" s="31" t="s">
        <v>8832</v>
      </c>
      <c r="K83" s="34" t="s">
        <v>8833</v>
      </c>
      <c r="L83" s="5" t="s">
        <v>8834</v>
      </c>
      <c r="M83" s="5" t="s">
        <v>8835</v>
      </c>
      <c r="N83" s="30" t="s">
        <v>8239</v>
      </c>
      <c r="O83" s="5"/>
      <c r="P83" s="5" t="s">
        <v>8322</v>
      </c>
      <c r="Q83" s="31"/>
    </row>
    <row r="84" spans="1:18" s="35" customFormat="1">
      <c r="A84" s="31" t="s">
        <v>1015</v>
      </c>
      <c r="B84" s="30">
        <v>83</v>
      </c>
      <c r="C84" s="31" t="s">
        <v>7813</v>
      </c>
      <c r="D84" s="32" t="s">
        <v>8837</v>
      </c>
      <c r="E84" s="33">
        <v>722</v>
      </c>
      <c r="F84" s="31" t="s">
        <v>7861</v>
      </c>
      <c r="G84" s="30">
        <v>2011</v>
      </c>
      <c r="H84" s="31"/>
      <c r="I84" s="31" t="s">
        <v>7805</v>
      </c>
      <c r="J84" s="31" t="s">
        <v>7862</v>
      </c>
      <c r="K84" s="34" t="s">
        <v>8839</v>
      </c>
      <c r="L84" s="31" t="s">
        <v>7863</v>
      </c>
      <c r="M84" s="31" t="s">
        <v>7864</v>
      </c>
      <c r="N84" s="30" t="s">
        <v>8239</v>
      </c>
      <c r="O84" s="31"/>
      <c r="P84" s="5" t="s">
        <v>8323</v>
      </c>
      <c r="Q84" s="31"/>
    </row>
    <row r="85" spans="1:18" s="35" customFormat="1">
      <c r="A85" s="31" t="s">
        <v>1015</v>
      </c>
      <c r="B85" s="30">
        <v>84</v>
      </c>
      <c r="C85" s="31" t="s">
        <v>7782</v>
      </c>
      <c r="D85" s="32" t="s">
        <v>8842</v>
      </c>
      <c r="E85" s="33">
        <v>700</v>
      </c>
      <c r="F85" s="31" t="s">
        <v>7865</v>
      </c>
      <c r="G85" s="30">
        <v>2009</v>
      </c>
      <c r="H85" s="31"/>
      <c r="I85" s="31" t="s">
        <v>7805</v>
      </c>
      <c r="J85" s="31" t="s">
        <v>7866</v>
      </c>
      <c r="K85" s="34" t="s">
        <v>8843</v>
      </c>
      <c r="L85" s="31" t="s">
        <v>7867</v>
      </c>
      <c r="M85" s="31" t="s">
        <v>7868</v>
      </c>
      <c r="N85" s="30" t="s">
        <v>8239</v>
      </c>
      <c r="O85" s="31"/>
      <c r="P85" s="5" t="s">
        <v>8324</v>
      </c>
      <c r="Q85" s="31"/>
    </row>
    <row r="86" spans="1:18" s="35" customFormat="1">
      <c r="A86" s="31" t="s">
        <v>1015</v>
      </c>
      <c r="B86" s="30">
        <v>85</v>
      </c>
      <c r="C86" s="31" t="s">
        <v>7782</v>
      </c>
      <c r="D86" s="32" t="s">
        <v>8846</v>
      </c>
      <c r="E86" s="33">
        <v>690</v>
      </c>
      <c r="F86" s="31" t="s">
        <v>7857</v>
      </c>
      <c r="G86" s="30">
        <v>2011</v>
      </c>
      <c r="H86" s="31" t="s">
        <v>7869</v>
      </c>
      <c r="I86" s="31" t="s">
        <v>7805</v>
      </c>
      <c r="J86" s="31" t="s">
        <v>7870</v>
      </c>
      <c r="K86" s="34" t="s">
        <v>8847</v>
      </c>
      <c r="L86" s="31" t="s">
        <v>7867</v>
      </c>
      <c r="M86" s="31" t="s">
        <v>7871</v>
      </c>
      <c r="N86" s="30"/>
      <c r="O86" s="31"/>
      <c r="P86" s="5" t="s">
        <v>8848</v>
      </c>
      <c r="Q86" s="31"/>
    </row>
    <row r="87" spans="1:18" s="35" customFormat="1">
      <c r="A87" s="31" t="s">
        <v>1015</v>
      </c>
      <c r="B87" s="30">
        <v>86</v>
      </c>
      <c r="C87" s="36" t="s">
        <v>7872</v>
      </c>
      <c r="D87" s="37" t="s">
        <v>7873</v>
      </c>
      <c r="E87" s="33">
        <v>660</v>
      </c>
      <c r="F87" s="36" t="s">
        <v>7874</v>
      </c>
      <c r="G87" s="30">
        <v>2012</v>
      </c>
      <c r="H87" s="36"/>
      <c r="I87" s="36"/>
      <c r="J87" s="36" t="s">
        <v>7875</v>
      </c>
      <c r="K87" s="34" t="s">
        <v>8850</v>
      </c>
      <c r="L87" s="36"/>
      <c r="M87" s="36" t="s">
        <v>8851</v>
      </c>
      <c r="N87" s="30" t="s">
        <v>8239</v>
      </c>
      <c r="O87" s="36"/>
      <c r="P87" s="5" t="s">
        <v>8325</v>
      </c>
      <c r="Q87" s="31"/>
    </row>
    <row r="88" spans="1:18" s="35" customFormat="1">
      <c r="A88" s="31" t="s">
        <v>1015</v>
      </c>
      <c r="B88" s="30">
        <v>87</v>
      </c>
      <c r="C88" s="31" t="s">
        <v>7813</v>
      </c>
      <c r="D88" s="32" t="s">
        <v>8852</v>
      </c>
      <c r="E88" s="33">
        <v>650</v>
      </c>
      <c r="F88" s="31" t="s">
        <v>7876</v>
      </c>
      <c r="G88" s="30">
        <v>2006</v>
      </c>
      <c r="H88" s="31"/>
      <c r="I88" s="31" t="s">
        <v>7805</v>
      </c>
      <c r="J88" s="31" t="s">
        <v>7877</v>
      </c>
      <c r="K88" s="34" t="s">
        <v>8853</v>
      </c>
      <c r="L88" s="31" t="s">
        <v>7807</v>
      </c>
      <c r="M88" s="31" t="s">
        <v>7878</v>
      </c>
      <c r="N88" s="30" t="s">
        <v>8239</v>
      </c>
      <c r="O88" s="31"/>
      <c r="P88" s="5" t="s">
        <v>8854</v>
      </c>
      <c r="Q88" s="31"/>
    </row>
    <row r="89" spans="1:18" s="35" customFormat="1">
      <c r="A89" s="31" t="s">
        <v>1015</v>
      </c>
      <c r="B89" s="30">
        <v>88</v>
      </c>
      <c r="C89" s="31" t="s">
        <v>8855</v>
      </c>
      <c r="D89" s="32" t="s">
        <v>8856</v>
      </c>
      <c r="E89" s="33">
        <v>630</v>
      </c>
      <c r="F89" s="31" t="s">
        <v>8857</v>
      </c>
      <c r="G89" s="30">
        <v>2010</v>
      </c>
      <c r="H89" s="31"/>
      <c r="I89" s="31"/>
      <c r="J89" s="31" t="s">
        <v>8857</v>
      </c>
      <c r="K89" s="34" t="s">
        <v>8858</v>
      </c>
      <c r="L89" s="5"/>
      <c r="M89" s="5"/>
      <c r="N89" s="30" t="s">
        <v>8239</v>
      </c>
      <c r="O89" s="5"/>
      <c r="P89" s="5" t="s">
        <v>8326</v>
      </c>
      <c r="Q89" s="31"/>
    </row>
    <row r="90" spans="1:18" s="35" customFormat="1">
      <c r="A90" s="31" t="s">
        <v>1015</v>
      </c>
      <c r="B90" s="30">
        <v>89</v>
      </c>
      <c r="C90" s="31" t="s">
        <v>7782</v>
      </c>
      <c r="D90" s="32" t="s">
        <v>8859</v>
      </c>
      <c r="E90" s="33">
        <v>600</v>
      </c>
      <c r="F90" s="31" t="s">
        <v>8849</v>
      </c>
      <c r="G90" s="30">
        <v>2012</v>
      </c>
      <c r="H90" s="31"/>
      <c r="I90" s="31" t="s">
        <v>7805</v>
      </c>
      <c r="J90" s="31" t="s">
        <v>7879</v>
      </c>
      <c r="K90" s="34" t="s">
        <v>8860</v>
      </c>
      <c r="L90" s="31" t="s">
        <v>7880</v>
      </c>
      <c r="M90" s="31" t="s">
        <v>7881</v>
      </c>
      <c r="N90" s="30" t="s">
        <v>8239</v>
      </c>
      <c r="O90" s="31"/>
      <c r="P90" s="5" t="s">
        <v>8327</v>
      </c>
      <c r="Q90" s="31"/>
    </row>
    <row r="91" spans="1:18" s="35" customFormat="1">
      <c r="A91" s="31" t="s">
        <v>1015</v>
      </c>
      <c r="B91" s="30">
        <v>90</v>
      </c>
      <c r="C91" s="31" t="s">
        <v>7782</v>
      </c>
      <c r="D91" s="32" t="s">
        <v>8862</v>
      </c>
      <c r="E91" s="33">
        <v>600</v>
      </c>
      <c r="F91" s="31" t="s">
        <v>7882</v>
      </c>
      <c r="G91" s="30">
        <v>2009</v>
      </c>
      <c r="H91" s="31"/>
      <c r="I91" s="31" t="s">
        <v>7805</v>
      </c>
      <c r="J91" s="31" t="s">
        <v>7883</v>
      </c>
      <c r="K91" s="34" t="s">
        <v>8864</v>
      </c>
      <c r="L91" s="31" t="s">
        <v>7863</v>
      </c>
      <c r="M91" s="31" t="s">
        <v>7884</v>
      </c>
      <c r="N91" s="30" t="s">
        <v>8239</v>
      </c>
      <c r="O91" s="31"/>
      <c r="P91" s="5" t="s">
        <v>8866</v>
      </c>
      <c r="Q91" s="31"/>
    </row>
    <row r="92" spans="1:18" s="35" customFormat="1">
      <c r="A92" s="31" t="s">
        <v>1015</v>
      </c>
      <c r="B92" s="30">
        <v>91</v>
      </c>
      <c r="C92" s="31" t="s">
        <v>8855</v>
      </c>
      <c r="D92" s="32" t="s">
        <v>8867</v>
      </c>
      <c r="E92" s="33">
        <v>600</v>
      </c>
      <c r="F92" s="31" t="s">
        <v>8868</v>
      </c>
      <c r="G92" s="30">
        <v>2010</v>
      </c>
      <c r="H92" s="31"/>
      <c r="I92" s="31"/>
      <c r="J92" s="31" t="s">
        <v>8868</v>
      </c>
      <c r="K92" s="34" t="s">
        <v>8869</v>
      </c>
      <c r="L92" s="5"/>
      <c r="M92" s="5"/>
      <c r="N92" s="30" t="s">
        <v>8239</v>
      </c>
      <c r="O92" s="5"/>
      <c r="P92" s="5" t="s">
        <v>8328</v>
      </c>
      <c r="Q92" s="31"/>
    </row>
    <row r="93" spans="1:18" s="35" customFormat="1">
      <c r="A93" s="31" t="s">
        <v>1015</v>
      </c>
      <c r="B93" s="30">
        <v>92</v>
      </c>
      <c r="C93" s="31" t="s">
        <v>7885</v>
      </c>
      <c r="D93" s="32" t="s">
        <v>8870</v>
      </c>
      <c r="E93" s="33">
        <v>600</v>
      </c>
      <c r="F93" s="31" t="s">
        <v>7886</v>
      </c>
      <c r="G93" s="30">
        <v>2010</v>
      </c>
      <c r="H93" s="31"/>
      <c r="I93" s="31"/>
      <c r="J93" s="31" t="s">
        <v>7886</v>
      </c>
      <c r="K93" s="34" t="s">
        <v>8871</v>
      </c>
      <c r="L93" s="31"/>
      <c r="M93" s="31"/>
      <c r="N93" s="30" t="s">
        <v>8239</v>
      </c>
      <c r="O93" s="31"/>
      <c r="P93" s="5" t="s">
        <v>8329</v>
      </c>
      <c r="Q93" s="31"/>
    </row>
    <row r="94" spans="1:18" s="35" customFormat="1">
      <c r="A94" s="31" t="s">
        <v>1015</v>
      </c>
      <c r="B94" s="30">
        <v>93</v>
      </c>
      <c r="C94" s="31" t="s">
        <v>7782</v>
      </c>
      <c r="D94" s="32" t="s">
        <v>8872</v>
      </c>
      <c r="E94" s="33">
        <v>600</v>
      </c>
      <c r="F94" s="31" t="s">
        <v>8565</v>
      </c>
      <c r="G94" s="30">
        <v>2013</v>
      </c>
      <c r="H94" s="31"/>
      <c r="I94" s="31"/>
      <c r="J94" s="31" t="s">
        <v>8873</v>
      </c>
      <c r="K94" s="34" t="s">
        <v>8874</v>
      </c>
      <c r="L94" s="31"/>
      <c r="M94" s="31" t="s">
        <v>8875</v>
      </c>
      <c r="N94" s="30" t="s">
        <v>8239</v>
      </c>
      <c r="O94" s="5"/>
      <c r="P94" s="5" t="s">
        <v>8330</v>
      </c>
      <c r="Q94" s="31"/>
    </row>
    <row r="95" spans="1:18" s="35" customFormat="1" ht="16.5">
      <c r="A95" s="31" t="s">
        <v>1015</v>
      </c>
      <c r="B95" s="30">
        <v>94</v>
      </c>
      <c r="C95" s="31" t="s">
        <v>8876</v>
      </c>
      <c r="D95" s="32" t="s">
        <v>6680</v>
      </c>
      <c r="E95" s="33">
        <v>600</v>
      </c>
      <c r="F95" s="31" t="s">
        <v>8849</v>
      </c>
      <c r="G95" s="30">
        <v>2011</v>
      </c>
      <c r="H95" s="31"/>
      <c r="I95" s="31" t="s">
        <v>8471</v>
      </c>
      <c r="J95" s="31" t="s">
        <v>8877</v>
      </c>
      <c r="K95" s="41" t="s">
        <v>6681</v>
      </c>
      <c r="L95" s="5" t="s">
        <v>8878</v>
      </c>
      <c r="M95" s="5"/>
      <c r="N95" s="30"/>
      <c r="O95" s="5"/>
      <c r="P95" s="5" t="s">
        <v>6682</v>
      </c>
      <c r="Q95" s="7" t="s">
        <v>1014</v>
      </c>
      <c r="R95"/>
    </row>
    <row r="96" spans="1:18" s="35" customFormat="1">
      <c r="A96" s="31" t="s">
        <v>1015</v>
      </c>
      <c r="B96" s="30">
        <v>95</v>
      </c>
      <c r="C96" s="36" t="s">
        <v>8879</v>
      </c>
      <c r="D96" s="37" t="s">
        <v>8880</v>
      </c>
      <c r="E96" s="33">
        <v>590</v>
      </c>
      <c r="F96" s="36" t="s">
        <v>8470</v>
      </c>
      <c r="G96" s="30">
        <v>2007</v>
      </c>
      <c r="H96" s="36"/>
      <c r="I96" s="36" t="s">
        <v>8471</v>
      </c>
      <c r="J96" s="36" t="s">
        <v>8881</v>
      </c>
      <c r="K96" s="34" t="s">
        <v>8882</v>
      </c>
      <c r="L96" s="36" t="s">
        <v>8883</v>
      </c>
      <c r="M96" s="36" t="s">
        <v>8884</v>
      </c>
      <c r="N96" s="30"/>
      <c r="O96" s="36"/>
      <c r="P96" s="5" t="s">
        <v>8331</v>
      </c>
      <c r="Q96" s="31"/>
    </row>
    <row r="97" spans="1:17" s="35" customFormat="1">
      <c r="A97" s="31" t="s">
        <v>1015</v>
      </c>
      <c r="B97" s="30">
        <v>96</v>
      </c>
      <c r="C97" s="31" t="s">
        <v>7887</v>
      </c>
      <c r="D97" s="32" t="s">
        <v>8885</v>
      </c>
      <c r="E97" s="33">
        <v>590</v>
      </c>
      <c r="F97" s="31" t="s">
        <v>8486</v>
      </c>
      <c r="G97" s="30">
        <v>2013</v>
      </c>
      <c r="H97" s="31"/>
      <c r="I97" s="31" t="s">
        <v>8886</v>
      </c>
      <c r="J97" s="31" t="s">
        <v>8887</v>
      </c>
      <c r="K97" s="34" t="s">
        <v>8888</v>
      </c>
      <c r="L97" s="5" t="s">
        <v>7846</v>
      </c>
      <c r="M97" s="5" t="s">
        <v>7888</v>
      </c>
      <c r="N97" s="30" t="s">
        <v>8239</v>
      </c>
      <c r="O97" s="5"/>
      <c r="P97" s="5" t="s">
        <v>8332</v>
      </c>
      <c r="Q97" s="31"/>
    </row>
    <row r="98" spans="1:17" s="35" customFormat="1">
      <c r="A98" s="31" t="s">
        <v>1015</v>
      </c>
      <c r="B98" s="30">
        <v>97</v>
      </c>
      <c r="C98" s="36" t="s">
        <v>8879</v>
      </c>
      <c r="D98" s="37" t="s">
        <v>8889</v>
      </c>
      <c r="E98" s="33">
        <v>580</v>
      </c>
      <c r="F98" s="36" t="s">
        <v>8470</v>
      </c>
      <c r="G98" s="30">
        <v>2009</v>
      </c>
      <c r="H98" s="36"/>
      <c r="I98" s="36" t="s">
        <v>8471</v>
      </c>
      <c r="J98" s="36" t="s">
        <v>8890</v>
      </c>
      <c r="K98" s="34" t="s">
        <v>8891</v>
      </c>
      <c r="L98" s="36" t="s">
        <v>8883</v>
      </c>
      <c r="M98" s="36" t="s">
        <v>8884</v>
      </c>
      <c r="N98" s="30"/>
      <c r="O98" s="36"/>
      <c r="P98" s="5" t="s">
        <v>8333</v>
      </c>
      <c r="Q98" s="31"/>
    </row>
    <row r="99" spans="1:17" s="35" customFormat="1">
      <c r="A99" s="31" t="s">
        <v>1015</v>
      </c>
      <c r="B99" s="30">
        <v>98</v>
      </c>
      <c r="C99" s="36" t="s">
        <v>8879</v>
      </c>
      <c r="D99" s="37" t="s">
        <v>7889</v>
      </c>
      <c r="E99" s="33">
        <v>580</v>
      </c>
      <c r="F99" s="36" t="s">
        <v>8470</v>
      </c>
      <c r="G99" s="30">
        <v>2007</v>
      </c>
      <c r="H99" s="36"/>
      <c r="I99" s="36" t="s">
        <v>7890</v>
      </c>
      <c r="J99" s="36" t="s">
        <v>7891</v>
      </c>
      <c r="K99" s="34" t="s">
        <v>8892</v>
      </c>
      <c r="L99" s="36" t="s">
        <v>8893</v>
      </c>
      <c r="M99" s="36" t="s">
        <v>8894</v>
      </c>
      <c r="N99" s="30"/>
      <c r="O99" s="36"/>
      <c r="P99" s="5" t="s">
        <v>8334</v>
      </c>
      <c r="Q99" s="31"/>
    </row>
    <row r="100" spans="1:17" s="35" customFormat="1">
      <c r="A100" s="31" t="s">
        <v>1015</v>
      </c>
      <c r="B100" s="30">
        <v>99</v>
      </c>
      <c r="C100" s="36" t="s">
        <v>8829</v>
      </c>
      <c r="D100" s="37" t="s">
        <v>8895</v>
      </c>
      <c r="E100" s="33">
        <v>580</v>
      </c>
      <c r="F100" s="36" t="s">
        <v>8831</v>
      </c>
      <c r="G100" s="30">
        <v>2008</v>
      </c>
      <c r="H100" s="36"/>
      <c r="I100" s="36" t="s">
        <v>8471</v>
      </c>
      <c r="J100" s="36" t="s">
        <v>8896</v>
      </c>
      <c r="K100" s="34" t="s">
        <v>8897</v>
      </c>
      <c r="L100" s="36" t="s">
        <v>8834</v>
      </c>
      <c r="M100" s="36" t="s">
        <v>8835</v>
      </c>
      <c r="N100" s="30" t="s">
        <v>8239</v>
      </c>
      <c r="O100" s="36"/>
      <c r="P100" s="5" t="s">
        <v>8898</v>
      </c>
      <c r="Q100" s="31"/>
    </row>
    <row r="101" spans="1:17" s="35" customFormat="1">
      <c r="A101" s="31" t="s">
        <v>1015</v>
      </c>
      <c r="B101" s="30">
        <v>100</v>
      </c>
      <c r="C101" s="31" t="s">
        <v>8855</v>
      </c>
      <c r="D101" s="32" t="s">
        <v>8899</v>
      </c>
      <c r="E101" s="33">
        <v>570</v>
      </c>
      <c r="F101" s="31" t="s">
        <v>8900</v>
      </c>
      <c r="G101" s="30">
        <v>2010</v>
      </c>
      <c r="H101" s="31"/>
      <c r="I101" s="31"/>
      <c r="J101" s="31" t="s">
        <v>8900</v>
      </c>
      <c r="K101" s="34" t="s">
        <v>8901</v>
      </c>
      <c r="L101" s="5"/>
      <c r="M101" s="5"/>
      <c r="N101" s="30" t="s">
        <v>8239</v>
      </c>
      <c r="O101" s="5"/>
      <c r="P101" s="5" t="s">
        <v>8335</v>
      </c>
      <c r="Q101" s="31"/>
    </row>
    <row r="102" spans="1:17" s="35" customFormat="1">
      <c r="A102" s="31" t="s">
        <v>1015</v>
      </c>
      <c r="B102" s="30">
        <v>101</v>
      </c>
      <c r="C102" s="31" t="s">
        <v>7782</v>
      </c>
      <c r="D102" s="32" t="s">
        <v>8902</v>
      </c>
      <c r="E102" s="33">
        <v>550</v>
      </c>
      <c r="F102" s="31" t="s">
        <v>7892</v>
      </c>
      <c r="G102" s="30">
        <v>2012</v>
      </c>
      <c r="H102" s="31"/>
      <c r="I102" s="31" t="s">
        <v>7805</v>
      </c>
      <c r="J102" s="31" t="s">
        <v>7893</v>
      </c>
      <c r="K102" s="34" t="s">
        <v>8904</v>
      </c>
      <c r="L102" s="31" t="s">
        <v>7894</v>
      </c>
      <c r="M102" s="31" t="s">
        <v>7895</v>
      </c>
      <c r="N102" s="30" t="s">
        <v>8239</v>
      </c>
      <c r="O102" s="31"/>
      <c r="P102" s="5" t="s">
        <v>8336</v>
      </c>
      <c r="Q102" s="31"/>
    </row>
    <row r="103" spans="1:17" s="35" customFormat="1">
      <c r="A103" s="31" t="s">
        <v>1015</v>
      </c>
      <c r="B103" s="30">
        <v>102</v>
      </c>
      <c r="C103" s="31" t="s">
        <v>7813</v>
      </c>
      <c r="D103" s="32" t="s">
        <v>8907</v>
      </c>
      <c r="E103" s="33">
        <v>550</v>
      </c>
      <c r="F103" s="31" t="s">
        <v>7896</v>
      </c>
      <c r="G103" s="30">
        <v>2010</v>
      </c>
      <c r="H103" s="31" t="s">
        <v>7897</v>
      </c>
      <c r="I103" s="31" t="s">
        <v>7805</v>
      </c>
      <c r="J103" s="31" t="s">
        <v>7898</v>
      </c>
      <c r="K103" s="34" t="s">
        <v>8909</v>
      </c>
      <c r="L103" s="31" t="s">
        <v>7863</v>
      </c>
      <c r="M103" s="31" t="s">
        <v>7899</v>
      </c>
      <c r="N103" s="30"/>
      <c r="O103" s="31"/>
      <c r="P103" s="5" t="s">
        <v>8911</v>
      </c>
      <c r="Q103" s="31"/>
    </row>
    <row r="104" spans="1:17" s="35" customFormat="1">
      <c r="A104" s="31" t="s">
        <v>1015</v>
      </c>
      <c r="B104" s="30">
        <v>103</v>
      </c>
      <c r="C104" s="31" t="s">
        <v>7900</v>
      </c>
      <c r="D104" s="32" t="s">
        <v>8913</v>
      </c>
      <c r="E104" s="33">
        <v>550</v>
      </c>
      <c r="F104" s="31" t="s">
        <v>7896</v>
      </c>
      <c r="G104" s="30">
        <v>2010</v>
      </c>
      <c r="H104" s="31"/>
      <c r="I104" s="31" t="s">
        <v>7901</v>
      </c>
      <c r="J104" s="31" t="s">
        <v>7902</v>
      </c>
      <c r="K104" s="34" t="s">
        <v>8915</v>
      </c>
      <c r="L104" s="31" t="s">
        <v>7903</v>
      </c>
      <c r="M104" s="31" t="s">
        <v>7904</v>
      </c>
      <c r="N104" s="30"/>
      <c r="O104" s="31"/>
      <c r="P104" s="5" t="s">
        <v>8917</v>
      </c>
      <c r="Q104" s="31"/>
    </row>
    <row r="105" spans="1:17" s="35" customFormat="1">
      <c r="A105" s="31" t="s">
        <v>1015</v>
      </c>
      <c r="B105" s="30">
        <v>104</v>
      </c>
      <c r="C105" s="31" t="s">
        <v>7781</v>
      </c>
      <c r="D105" s="32" t="s">
        <v>8918</v>
      </c>
      <c r="E105" s="33">
        <v>550</v>
      </c>
      <c r="F105" s="31" t="s">
        <v>7830</v>
      </c>
      <c r="G105" s="30">
        <v>2007</v>
      </c>
      <c r="H105" s="31"/>
      <c r="I105" s="31" t="s">
        <v>7805</v>
      </c>
      <c r="J105" s="31" t="s">
        <v>7905</v>
      </c>
      <c r="K105" s="34" t="s">
        <v>8919</v>
      </c>
      <c r="L105" s="31" t="s">
        <v>7832</v>
      </c>
      <c r="M105" s="31" t="s">
        <v>7833</v>
      </c>
      <c r="N105" s="30" t="s">
        <v>8239</v>
      </c>
      <c r="O105" s="31"/>
      <c r="P105" s="5" t="s">
        <v>8920</v>
      </c>
      <c r="Q105" s="31"/>
    </row>
    <row r="106" spans="1:17" s="35" customFormat="1">
      <c r="A106" s="31" t="s">
        <v>1015</v>
      </c>
      <c r="B106" s="30">
        <v>105</v>
      </c>
      <c r="C106" s="31" t="s">
        <v>7906</v>
      </c>
      <c r="D106" s="32" t="s">
        <v>8921</v>
      </c>
      <c r="E106" s="33">
        <v>550</v>
      </c>
      <c r="F106" s="31" t="s">
        <v>8922</v>
      </c>
      <c r="G106" s="30">
        <v>2010</v>
      </c>
      <c r="H106" s="31"/>
      <c r="I106" s="31" t="s">
        <v>8609</v>
      </c>
      <c r="J106" s="31" t="s">
        <v>8923</v>
      </c>
      <c r="K106" s="34" t="s">
        <v>8924</v>
      </c>
      <c r="L106" s="5" t="s">
        <v>7771</v>
      </c>
      <c r="M106" s="5" t="s">
        <v>7772</v>
      </c>
      <c r="N106" s="30" t="s">
        <v>8239</v>
      </c>
      <c r="O106" s="5"/>
      <c r="P106" s="5" t="s">
        <v>8337</v>
      </c>
      <c r="Q106" s="31"/>
    </row>
    <row r="107" spans="1:17" s="35" customFormat="1">
      <c r="A107" s="31" t="s">
        <v>1015</v>
      </c>
      <c r="B107" s="30">
        <v>106</v>
      </c>
      <c r="C107" s="31" t="s">
        <v>7907</v>
      </c>
      <c r="D107" s="32" t="s">
        <v>8925</v>
      </c>
      <c r="E107" s="33">
        <v>540</v>
      </c>
      <c r="F107" s="31" t="s">
        <v>8926</v>
      </c>
      <c r="G107" s="30">
        <v>2012</v>
      </c>
      <c r="H107" s="31" t="s">
        <v>8927</v>
      </c>
      <c r="I107" s="31" t="s">
        <v>8471</v>
      </c>
      <c r="J107" s="31" t="s">
        <v>8928</v>
      </c>
      <c r="K107" s="34" t="s">
        <v>8929</v>
      </c>
      <c r="L107" s="5" t="s">
        <v>7774</v>
      </c>
      <c r="M107" s="5" t="s">
        <v>7908</v>
      </c>
      <c r="N107" s="30" t="s">
        <v>8242</v>
      </c>
      <c r="O107" s="5"/>
      <c r="P107" s="5" t="s">
        <v>8338</v>
      </c>
      <c r="Q107" s="31"/>
    </row>
    <row r="108" spans="1:17" s="35" customFormat="1">
      <c r="A108" s="31" t="s">
        <v>1015</v>
      </c>
      <c r="B108" s="30">
        <v>107</v>
      </c>
      <c r="C108" s="31" t="s">
        <v>7782</v>
      </c>
      <c r="D108" s="32" t="s">
        <v>8931</v>
      </c>
      <c r="E108" s="33">
        <v>530</v>
      </c>
      <c r="F108" s="31" t="s">
        <v>8926</v>
      </c>
      <c r="G108" s="30">
        <v>2012</v>
      </c>
      <c r="H108" s="31" t="s">
        <v>8927</v>
      </c>
      <c r="I108" s="31" t="s">
        <v>8471</v>
      </c>
      <c r="J108" s="31" t="s">
        <v>8932</v>
      </c>
      <c r="K108" s="34" t="s">
        <v>8933</v>
      </c>
      <c r="L108" s="5" t="s">
        <v>7789</v>
      </c>
      <c r="M108" s="5" t="s">
        <v>7909</v>
      </c>
      <c r="N108" s="30" t="s">
        <v>8242</v>
      </c>
      <c r="O108" s="5"/>
      <c r="P108" s="5" t="s">
        <v>8339</v>
      </c>
      <c r="Q108" s="31"/>
    </row>
    <row r="109" spans="1:17" s="35" customFormat="1">
      <c r="A109" s="31" t="s">
        <v>1015</v>
      </c>
      <c r="B109" s="30">
        <v>108</v>
      </c>
      <c r="C109" s="31" t="s">
        <v>7910</v>
      </c>
      <c r="D109" s="32" t="s">
        <v>8934</v>
      </c>
      <c r="E109" s="33">
        <v>520</v>
      </c>
      <c r="F109" s="31" t="s">
        <v>7860</v>
      </c>
      <c r="G109" s="30">
        <v>2011</v>
      </c>
      <c r="H109" s="31"/>
      <c r="I109" s="31"/>
      <c r="J109" s="31" t="s">
        <v>7860</v>
      </c>
      <c r="K109" s="34" t="s">
        <v>8935</v>
      </c>
      <c r="L109" s="31"/>
      <c r="M109" s="31"/>
      <c r="N109" s="30" t="s">
        <v>8239</v>
      </c>
      <c r="O109" s="31"/>
      <c r="P109" s="5" t="s">
        <v>8340</v>
      </c>
      <c r="Q109" s="31"/>
    </row>
    <row r="110" spans="1:17" s="35" customFormat="1">
      <c r="A110" s="31" t="s">
        <v>1015</v>
      </c>
      <c r="B110" s="30">
        <v>109</v>
      </c>
      <c r="C110" s="31" t="s">
        <v>7850</v>
      </c>
      <c r="D110" s="32" t="s">
        <v>8936</v>
      </c>
      <c r="E110" s="33">
        <v>520</v>
      </c>
      <c r="F110" s="31" t="s">
        <v>7911</v>
      </c>
      <c r="G110" s="30">
        <v>2008</v>
      </c>
      <c r="H110" s="31"/>
      <c r="I110" s="31" t="s">
        <v>7805</v>
      </c>
      <c r="J110" s="31" t="s">
        <v>7912</v>
      </c>
      <c r="K110" s="34" t="s">
        <v>8937</v>
      </c>
      <c r="L110" s="31" t="s">
        <v>7853</v>
      </c>
      <c r="M110" s="31" t="s">
        <v>7854</v>
      </c>
      <c r="N110" s="30" t="s">
        <v>8239</v>
      </c>
      <c r="O110" s="31"/>
      <c r="P110" s="5" t="s">
        <v>8938</v>
      </c>
      <c r="Q110" s="31"/>
    </row>
    <row r="111" spans="1:17" s="35" customFormat="1">
      <c r="A111" s="31" t="s">
        <v>1015</v>
      </c>
      <c r="B111" s="30">
        <v>110</v>
      </c>
      <c r="C111" s="31" t="s">
        <v>7913</v>
      </c>
      <c r="D111" s="32" t="s">
        <v>8939</v>
      </c>
      <c r="E111" s="33">
        <v>510</v>
      </c>
      <c r="F111" s="31" t="s">
        <v>8486</v>
      </c>
      <c r="G111" s="30">
        <v>2012</v>
      </c>
      <c r="H111" s="31"/>
      <c r="I111" s="31" t="s">
        <v>8940</v>
      </c>
      <c r="J111" s="31" t="s">
        <v>8941</v>
      </c>
      <c r="K111" s="34" t="s">
        <v>8942</v>
      </c>
      <c r="L111" s="5" t="s">
        <v>7786</v>
      </c>
      <c r="M111" s="5" t="s">
        <v>7914</v>
      </c>
      <c r="N111" s="30" t="s">
        <v>8239</v>
      </c>
      <c r="O111" s="5"/>
      <c r="P111" s="5" t="s">
        <v>8341</v>
      </c>
      <c r="Q111" s="31"/>
    </row>
    <row r="112" spans="1:17" s="35" customFormat="1">
      <c r="A112" s="31" t="s">
        <v>1015</v>
      </c>
      <c r="B112" s="30">
        <v>111</v>
      </c>
      <c r="C112" s="31" t="s">
        <v>7915</v>
      </c>
      <c r="D112" s="32" t="s">
        <v>8944</v>
      </c>
      <c r="E112" s="33">
        <v>500</v>
      </c>
      <c r="F112" s="31" t="s">
        <v>7916</v>
      </c>
      <c r="G112" s="30">
        <v>2011</v>
      </c>
      <c r="H112" s="31"/>
      <c r="I112" s="31"/>
      <c r="J112" s="31" t="s">
        <v>7916</v>
      </c>
      <c r="K112" s="34" t="s">
        <v>8945</v>
      </c>
      <c r="L112" s="31"/>
      <c r="M112" s="31"/>
      <c r="N112" s="30" t="s">
        <v>8239</v>
      </c>
      <c r="O112" s="31"/>
      <c r="P112" s="5" t="s">
        <v>8342</v>
      </c>
      <c r="Q112" s="31"/>
    </row>
    <row r="113" spans="1:17" s="35" customFormat="1">
      <c r="A113" s="31" t="s">
        <v>1015</v>
      </c>
      <c r="B113" s="30">
        <v>112</v>
      </c>
      <c r="C113" s="31" t="s">
        <v>7843</v>
      </c>
      <c r="D113" s="32" t="s">
        <v>8946</v>
      </c>
      <c r="E113" s="33">
        <v>500</v>
      </c>
      <c r="F113" s="31" t="s">
        <v>7917</v>
      </c>
      <c r="G113" s="30">
        <v>2007</v>
      </c>
      <c r="H113" s="31"/>
      <c r="I113" s="31" t="s">
        <v>7805</v>
      </c>
      <c r="J113" s="31" t="s">
        <v>7918</v>
      </c>
      <c r="K113" s="34" t="s">
        <v>8948</v>
      </c>
      <c r="L113" s="31" t="s">
        <v>7903</v>
      </c>
      <c r="M113" s="31" t="s">
        <v>7904</v>
      </c>
      <c r="N113" s="30" t="s">
        <v>8239</v>
      </c>
      <c r="O113" s="31"/>
      <c r="P113" s="5" t="s">
        <v>8343</v>
      </c>
      <c r="Q113" s="31"/>
    </row>
    <row r="114" spans="1:17" s="35" customFormat="1">
      <c r="A114" s="31" t="s">
        <v>1015</v>
      </c>
      <c r="B114" s="30">
        <v>113</v>
      </c>
      <c r="C114" s="38" t="s">
        <v>7919</v>
      </c>
      <c r="D114" s="32" t="s">
        <v>7920</v>
      </c>
      <c r="E114" s="33">
        <v>500</v>
      </c>
      <c r="F114" s="31" t="s">
        <v>7921</v>
      </c>
      <c r="G114" s="30">
        <v>2012</v>
      </c>
      <c r="H114" s="31"/>
      <c r="I114" s="31"/>
      <c r="J114" s="31" t="s">
        <v>7922</v>
      </c>
      <c r="K114" s="34" t="s">
        <v>8950</v>
      </c>
      <c r="L114" s="31" t="s">
        <v>7863</v>
      </c>
      <c r="M114" s="31" t="s">
        <v>7923</v>
      </c>
      <c r="N114" s="30" t="s">
        <v>8239</v>
      </c>
      <c r="O114" s="31"/>
      <c r="P114" s="5" t="s">
        <v>8344</v>
      </c>
      <c r="Q114" s="31"/>
    </row>
    <row r="115" spans="1:17" s="35" customFormat="1">
      <c r="A115" s="31" t="s">
        <v>1015</v>
      </c>
      <c r="B115" s="30">
        <v>114</v>
      </c>
      <c r="C115" s="31" t="s">
        <v>7900</v>
      </c>
      <c r="D115" s="32" t="s">
        <v>8952</v>
      </c>
      <c r="E115" s="33">
        <v>500</v>
      </c>
      <c r="F115" s="31" t="s">
        <v>7924</v>
      </c>
      <c r="G115" s="30">
        <v>2006</v>
      </c>
      <c r="H115" s="31"/>
      <c r="I115" s="31" t="s">
        <v>7805</v>
      </c>
      <c r="J115" s="31" t="s">
        <v>7925</v>
      </c>
      <c r="K115" s="34" t="s">
        <v>8953</v>
      </c>
      <c r="L115" s="31" t="s">
        <v>7903</v>
      </c>
      <c r="M115" s="31" t="s">
        <v>7926</v>
      </c>
      <c r="N115" s="30" t="s">
        <v>8239</v>
      </c>
      <c r="O115" s="31"/>
      <c r="P115" s="5" t="s">
        <v>8954</v>
      </c>
      <c r="Q115" s="31"/>
    </row>
    <row r="116" spans="1:17" s="35" customFormat="1">
      <c r="A116" s="31" t="s">
        <v>1015</v>
      </c>
      <c r="B116" s="30">
        <v>115</v>
      </c>
      <c r="C116" s="31" t="s">
        <v>7910</v>
      </c>
      <c r="D116" s="32" t="s">
        <v>8955</v>
      </c>
      <c r="E116" s="33">
        <v>500</v>
      </c>
      <c r="F116" s="31" t="s">
        <v>7927</v>
      </c>
      <c r="G116" s="30">
        <v>2011</v>
      </c>
      <c r="H116" s="31"/>
      <c r="I116" s="31"/>
      <c r="J116" s="31" t="s">
        <v>7927</v>
      </c>
      <c r="K116" s="34" t="s">
        <v>8956</v>
      </c>
      <c r="L116" s="31"/>
      <c r="M116" s="31"/>
      <c r="N116" s="30" t="s">
        <v>8239</v>
      </c>
      <c r="O116" s="31"/>
      <c r="P116" s="5" t="s">
        <v>8345</v>
      </c>
      <c r="Q116" s="31"/>
    </row>
    <row r="117" spans="1:17" s="35" customFormat="1">
      <c r="A117" s="31" t="s">
        <v>1015</v>
      </c>
      <c r="B117" s="30">
        <v>116</v>
      </c>
      <c r="C117" s="31" t="s">
        <v>7850</v>
      </c>
      <c r="D117" s="32" t="s">
        <v>8957</v>
      </c>
      <c r="E117" s="33">
        <v>500</v>
      </c>
      <c r="F117" s="31" t="s">
        <v>7851</v>
      </c>
      <c r="G117" s="30">
        <v>2008</v>
      </c>
      <c r="H117" s="31"/>
      <c r="I117" s="31" t="s">
        <v>7805</v>
      </c>
      <c r="J117" s="31" t="s">
        <v>7928</v>
      </c>
      <c r="K117" s="34" t="s">
        <v>8958</v>
      </c>
      <c r="L117" s="31" t="s">
        <v>7853</v>
      </c>
      <c r="M117" s="31" t="s">
        <v>7929</v>
      </c>
      <c r="N117" s="30" t="s">
        <v>8239</v>
      </c>
      <c r="O117" s="31"/>
      <c r="P117" s="5" t="s">
        <v>8959</v>
      </c>
      <c r="Q117" s="31"/>
    </row>
    <row r="118" spans="1:17" s="35" customFormat="1">
      <c r="A118" s="31" t="s">
        <v>1015</v>
      </c>
      <c r="B118" s="30">
        <v>117</v>
      </c>
      <c r="C118" s="31" t="s">
        <v>7850</v>
      </c>
      <c r="D118" s="32" t="s">
        <v>8960</v>
      </c>
      <c r="E118" s="33">
        <v>500</v>
      </c>
      <c r="F118" s="31" t="s">
        <v>7830</v>
      </c>
      <c r="G118" s="30">
        <v>2007</v>
      </c>
      <c r="H118" s="31"/>
      <c r="I118" s="31" t="s">
        <v>7805</v>
      </c>
      <c r="J118" s="31" t="s">
        <v>7930</v>
      </c>
      <c r="K118" s="34" t="s">
        <v>8961</v>
      </c>
      <c r="L118" s="31" t="s">
        <v>7903</v>
      </c>
      <c r="M118" s="31" t="s">
        <v>7931</v>
      </c>
      <c r="N118" s="30" t="s">
        <v>8239</v>
      </c>
      <c r="O118" s="31"/>
      <c r="P118" s="5" t="s">
        <v>8963</v>
      </c>
      <c r="Q118" s="31"/>
    </row>
    <row r="119" spans="1:17" s="35" customFormat="1" ht="14.25" customHeight="1">
      <c r="A119" s="31" t="s">
        <v>1015</v>
      </c>
      <c r="B119" s="30">
        <v>118</v>
      </c>
      <c r="C119" s="36" t="s">
        <v>8829</v>
      </c>
      <c r="D119" s="37" t="s">
        <v>8964</v>
      </c>
      <c r="E119" s="33">
        <v>500</v>
      </c>
      <c r="F119" s="36" t="s">
        <v>8965</v>
      </c>
      <c r="G119" s="30">
        <v>2006</v>
      </c>
      <c r="H119" s="36"/>
      <c r="I119" s="36" t="s">
        <v>8471</v>
      </c>
      <c r="J119" s="36" t="s">
        <v>8966</v>
      </c>
      <c r="K119" s="34" t="s">
        <v>8967</v>
      </c>
      <c r="L119" s="36" t="s">
        <v>8834</v>
      </c>
      <c r="M119" s="36" t="s">
        <v>8835</v>
      </c>
      <c r="N119" s="30" t="s">
        <v>8239</v>
      </c>
      <c r="O119" s="36"/>
      <c r="P119" s="5" t="s">
        <v>8968</v>
      </c>
      <c r="Q119" s="31"/>
    </row>
    <row r="120" spans="1:17" s="35" customFormat="1">
      <c r="A120" s="31" t="s">
        <v>1015</v>
      </c>
      <c r="B120" s="30">
        <v>119</v>
      </c>
      <c r="C120" s="36" t="s">
        <v>8969</v>
      </c>
      <c r="D120" s="37" t="s">
        <v>8970</v>
      </c>
      <c r="E120" s="33">
        <v>500</v>
      </c>
      <c r="F120" s="36" t="s">
        <v>8570</v>
      </c>
      <c r="G120" s="30">
        <v>2012</v>
      </c>
      <c r="H120" s="36" t="s">
        <v>8971</v>
      </c>
      <c r="I120" s="36" t="s">
        <v>8471</v>
      </c>
      <c r="J120" s="36" t="s">
        <v>8572</v>
      </c>
      <c r="K120" s="34" t="s">
        <v>8972</v>
      </c>
      <c r="L120" s="36" t="s">
        <v>8893</v>
      </c>
      <c r="M120" s="36" t="s">
        <v>8973</v>
      </c>
      <c r="N120" s="30" t="s">
        <v>8239</v>
      </c>
      <c r="O120" s="36"/>
      <c r="P120" s="5" t="s">
        <v>8346</v>
      </c>
      <c r="Q120" s="31"/>
    </row>
    <row r="121" spans="1:17" s="35" customFormat="1">
      <c r="A121" s="31" t="s">
        <v>1015</v>
      </c>
      <c r="B121" s="30">
        <v>120</v>
      </c>
      <c r="C121" s="31" t="s">
        <v>8974</v>
      </c>
      <c r="D121" s="32" t="s">
        <v>8975</v>
      </c>
      <c r="E121" s="33">
        <v>500</v>
      </c>
      <c r="F121" s="31" t="s">
        <v>8486</v>
      </c>
      <c r="G121" s="30">
        <v>2013</v>
      </c>
      <c r="H121" s="31"/>
      <c r="I121" s="31" t="s">
        <v>8940</v>
      </c>
      <c r="J121" s="31" t="s">
        <v>8976</v>
      </c>
      <c r="K121" s="34" t="s">
        <v>8977</v>
      </c>
      <c r="L121" s="5" t="s">
        <v>8893</v>
      </c>
      <c r="M121" s="5" t="s">
        <v>8894</v>
      </c>
      <c r="N121" s="30" t="s">
        <v>8239</v>
      </c>
      <c r="O121" s="5"/>
      <c r="P121" s="5" t="s">
        <v>8347</v>
      </c>
      <c r="Q121" s="31"/>
    </row>
    <row r="122" spans="1:17" s="35" customFormat="1">
      <c r="A122" s="31" t="s">
        <v>1015</v>
      </c>
      <c r="B122" s="30">
        <v>121</v>
      </c>
      <c r="C122" s="31" t="s">
        <v>7782</v>
      </c>
      <c r="D122" s="32" t="s">
        <v>8978</v>
      </c>
      <c r="E122" s="33">
        <v>500</v>
      </c>
      <c r="F122" s="31" t="s">
        <v>8849</v>
      </c>
      <c r="G122" s="30">
        <v>2013</v>
      </c>
      <c r="H122" s="31"/>
      <c r="I122" s="31" t="s">
        <v>8471</v>
      </c>
      <c r="J122" s="31" t="s">
        <v>8979</v>
      </c>
      <c r="K122" s="34" t="s">
        <v>8980</v>
      </c>
      <c r="L122" s="5" t="s">
        <v>7932</v>
      </c>
      <c r="M122" s="5" t="s">
        <v>7933</v>
      </c>
      <c r="N122" s="30" t="s">
        <v>8239</v>
      </c>
      <c r="O122" s="5"/>
      <c r="P122" s="5" t="s">
        <v>8348</v>
      </c>
      <c r="Q122" s="31"/>
    </row>
    <row r="123" spans="1:17" s="18" customFormat="1">
      <c r="A123" s="31" t="s">
        <v>1015</v>
      </c>
      <c r="B123" s="30">
        <v>122</v>
      </c>
      <c r="C123" s="7" t="s">
        <v>8697</v>
      </c>
      <c r="D123" s="8" t="s">
        <v>8982</v>
      </c>
      <c r="E123" s="33">
        <v>500</v>
      </c>
      <c r="F123" s="7" t="s">
        <v>8576</v>
      </c>
      <c r="G123" s="30">
        <v>2012</v>
      </c>
      <c r="H123" s="7"/>
      <c r="I123" s="7" t="s">
        <v>8471</v>
      </c>
      <c r="J123" s="7" t="s">
        <v>8577</v>
      </c>
      <c r="K123" s="34" t="s">
        <v>8983</v>
      </c>
      <c r="L123" s="9" t="s">
        <v>8774</v>
      </c>
      <c r="M123" s="9" t="s">
        <v>8984</v>
      </c>
      <c r="N123" s="30" t="s">
        <v>8239</v>
      </c>
      <c r="O123" s="9"/>
      <c r="P123" s="5" t="s">
        <v>8349</v>
      </c>
      <c r="Q123" s="80"/>
    </row>
    <row r="124" spans="1:17" s="18" customFormat="1">
      <c r="A124" s="31" t="s">
        <v>1015</v>
      </c>
      <c r="B124" s="30">
        <v>123</v>
      </c>
      <c r="C124" s="13" t="s">
        <v>8985</v>
      </c>
      <c r="D124" s="14" t="s">
        <v>8986</v>
      </c>
      <c r="E124" s="33">
        <v>490</v>
      </c>
      <c r="F124" s="13" t="s">
        <v>8987</v>
      </c>
      <c r="G124" s="30">
        <v>2010</v>
      </c>
      <c r="H124" s="13"/>
      <c r="I124" s="13"/>
      <c r="J124" s="13" t="s">
        <v>8987</v>
      </c>
      <c r="K124" s="34" t="s">
        <v>8988</v>
      </c>
      <c r="L124" s="13"/>
      <c r="M124" s="13"/>
      <c r="N124" s="30" t="s">
        <v>8239</v>
      </c>
      <c r="O124" s="13"/>
      <c r="P124" s="5" t="s">
        <v>8350</v>
      </c>
      <c r="Q124" s="80"/>
    </row>
    <row r="125" spans="1:17" s="18" customFormat="1" ht="12" customHeight="1">
      <c r="A125" s="31" t="s">
        <v>1015</v>
      </c>
      <c r="B125" s="30">
        <v>124</v>
      </c>
      <c r="C125" s="13" t="s">
        <v>8985</v>
      </c>
      <c r="D125" s="14" t="s">
        <v>8989</v>
      </c>
      <c r="E125" s="33">
        <v>490</v>
      </c>
      <c r="F125" s="13" t="s">
        <v>8987</v>
      </c>
      <c r="G125" s="30">
        <v>2010</v>
      </c>
      <c r="H125" s="13"/>
      <c r="I125" s="13"/>
      <c r="J125" s="13" t="s">
        <v>8987</v>
      </c>
      <c r="K125" s="34" t="s">
        <v>8990</v>
      </c>
      <c r="L125" s="13"/>
      <c r="M125" s="13"/>
      <c r="N125" s="30" t="s">
        <v>8239</v>
      </c>
      <c r="O125" s="13"/>
      <c r="P125" s="5" t="s">
        <v>8350</v>
      </c>
      <c r="Q125" s="80"/>
    </row>
    <row r="126" spans="1:17" s="35" customFormat="1">
      <c r="A126" s="31" t="s">
        <v>1015</v>
      </c>
      <c r="B126" s="30">
        <v>125</v>
      </c>
      <c r="C126" s="31" t="s">
        <v>8974</v>
      </c>
      <c r="D126" s="32" t="s">
        <v>8991</v>
      </c>
      <c r="E126" s="33">
        <v>490</v>
      </c>
      <c r="F126" s="31" t="s">
        <v>8486</v>
      </c>
      <c r="G126" s="30">
        <v>2013</v>
      </c>
      <c r="H126" s="31"/>
      <c r="I126" s="31" t="s">
        <v>8609</v>
      </c>
      <c r="J126" s="31" t="s">
        <v>8992</v>
      </c>
      <c r="K126" s="34" t="s">
        <v>8993</v>
      </c>
      <c r="L126" s="5" t="s">
        <v>8893</v>
      </c>
      <c r="M126" s="5" t="s">
        <v>8994</v>
      </c>
      <c r="N126" s="30" t="s">
        <v>8239</v>
      </c>
      <c r="O126" s="5"/>
      <c r="P126" s="5" t="s">
        <v>8351</v>
      </c>
      <c r="Q126" s="31"/>
    </row>
    <row r="127" spans="1:17" s="18" customFormat="1" ht="12.75" customHeight="1">
      <c r="A127" s="31" t="s">
        <v>1015</v>
      </c>
      <c r="B127" s="30">
        <v>126</v>
      </c>
      <c r="C127" s="19" t="s">
        <v>8949</v>
      </c>
      <c r="D127" s="8" t="s">
        <v>8995</v>
      </c>
      <c r="E127" s="33">
        <v>486</v>
      </c>
      <c r="F127" s="7" t="s">
        <v>8996</v>
      </c>
      <c r="G127" s="30">
        <v>2007</v>
      </c>
      <c r="H127" s="7"/>
      <c r="I127" s="7" t="s">
        <v>8660</v>
      </c>
      <c r="J127" s="7" t="s">
        <v>8997</v>
      </c>
      <c r="K127" s="34" t="s">
        <v>8998</v>
      </c>
      <c r="L127" s="7" t="s">
        <v>8840</v>
      </c>
      <c r="M127" s="7" t="s">
        <v>8951</v>
      </c>
      <c r="N127" s="30" t="s">
        <v>8239</v>
      </c>
      <c r="O127" s="7"/>
      <c r="P127" s="5" t="s">
        <v>8999</v>
      </c>
      <c r="Q127" s="80"/>
    </row>
    <row r="128" spans="1:17" s="18" customFormat="1">
      <c r="A128" s="31" t="s">
        <v>1015</v>
      </c>
      <c r="B128" s="30">
        <v>127</v>
      </c>
      <c r="C128" s="7" t="s">
        <v>8509</v>
      </c>
      <c r="D128" s="8" t="s">
        <v>9000</v>
      </c>
      <c r="E128" s="33">
        <v>480</v>
      </c>
      <c r="F128" s="7" t="s">
        <v>8908</v>
      </c>
      <c r="G128" s="30">
        <v>2007</v>
      </c>
      <c r="H128" s="7"/>
      <c r="I128" s="7" t="s">
        <v>9001</v>
      </c>
      <c r="J128" s="7" t="s">
        <v>9002</v>
      </c>
      <c r="K128" s="34" t="s">
        <v>9003</v>
      </c>
      <c r="L128" s="7" t="s">
        <v>8787</v>
      </c>
      <c r="M128" s="7" t="s">
        <v>9004</v>
      </c>
      <c r="N128" s="30"/>
      <c r="O128" s="7"/>
      <c r="P128" s="5" t="s">
        <v>9005</v>
      </c>
      <c r="Q128" s="80"/>
    </row>
    <row r="129" spans="1:17" s="18" customFormat="1" ht="14.25" customHeight="1">
      <c r="A129" s="31" t="s">
        <v>1015</v>
      </c>
      <c r="B129" s="30">
        <v>128</v>
      </c>
      <c r="C129" s="13" t="s">
        <v>8618</v>
      </c>
      <c r="D129" s="14" t="s">
        <v>9006</v>
      </c>
      <c r="E129" s="33">
        <v>480</v>
      </c>
      <c r="F129" s="13" t="s">
        <v>9007</v>
      </c>
      <c r="G129" s="30">
        <v>2011</v>
      </c>
      <c r="H129" s="13" t="s">
        <v>9008</v>
      </c>
      <c r="I129" s="13" t="s">
        <v>8603</v>
      </c>
      <c r="J129" s="13" t="s">
        <v>9009</v>
      </c>
      <c r="K129" s="34" t="s">
        <v>9010</v>
      </c>
      <c r="L129" s="13" t="s">
        <v>9011</v>
      </c>
      <c r="M129" s="13" t="s">
        <v>9012</v>
      </c>
      <c r="N129" s="30" t="s">
        <v>8239</v>
      </c>
      <c r="O129" s="13"/>
      <c r="P129" s="5" t="s">
        <v>8352</v>
      </c>
      <c r="Q129" s="80"/>
    </row>
    <row r="130" spans="1:17" s="18" customFormat="1">
      <c r="A130" s="31" t="s">
        <v>1015</v>
      </c>
      <c r="B130" s="30">
        <v>129</v>
      </c>
      <c r="C130" s="7" t="s">
        <v>8697</v>
      </c>
      <c r="D130" s="8" t="s">
        <v>9013</v>
      </c>
      <c r="E130" s="33">
        <v>480</v>
      </c>
      <c r="F130" s="7" t="s">
        <v>9014</v>
      </c>
      <c r="G130" s="30">
        <v>2009</v>
      </c>
      <c r="H130" s="7" t="s">
        <v>9015</v>
      </c>
      <c r="I130" s="7" t="s">
        <v>8660</v>
      </c>
      <c r="J130" s="7" t="s">
        <v>9016</v>
      </c>
      <c r="K130" s="34" t="s">
        <v>9017</v>
      </c>
      <c r="L130" s="7" t="s">
        <v>8840</v>
      </c>
      <c r="M130" s="7" t="s">
        <v>9018</v>
      </c>
      <c r="N130" s="30"/>
      <c r="O130" s="7"/>
      <c r="P130" s="5" t="s">
        <v>9019</v>
      </c>
      <c r="Q130" s="80"/>
    </row>
    <row r="131" spans="1:17" s="18" customFormat="1">
      <c r="A131" s="31" t="s">
        <v>1015</v>
      </c>
      <c r="B131" s="30">
        <v>130</v>
      </c>
      <c r="C131" s="7" t="s">
        <v>8592</v>
      </c>
      <c r="D131" s="8" t="s">
        <v>7769</v>
      </c>
      <c r="E131" s="33">
        <v>480</v>
      </c>
      <c r="F131" s="7" t="s">
        <v>8593</v>
      </c>
      <c r="G131" s="30">
        <v>2013</v>
      </c>
      <c r="H131" s="7"/>
      <c r="I131" s="7"/>
      <c r="J131" s="7" t="s">
        <v>9020</v>
      </c>
      <c r="K131" s="34" t="s">
        <v>7768</v>
      </c>
      <c r="L131" s="7"/>
      <c r="M131" s="7"/>
      <c r="N131" s="30" t="s">
        <v>8239</v>
      </c>
      <c r="O131" s="9"/>
      <c r="P131" s="5" t="s">
        <v>8353</v>
      </c>
      <c r="Q131" s="80"/>
    </row>
    <row r="132" spans="1:17" s="18" customFormat="1">
      <c r="A132" s="31" t="s">
        <v>1015</v>
      </c>
      <c r="B132" s="30">
        <v>131</v>
      </c>
      <c r="C132" s="7" t="s">
        <v>8592</v>
      </c>
      <c r="D132" s="8" t="s">
        <v>9021</v>
      </c>
      <c r="E132" s="33">
        <v>480</v>
      </c>
      <c r="F132" s="7" t="s">
        <v>8593</v>
      </c>
      <c r="G132" s="30">
        <v>2013</v>
      </c>
      <c r="H132" s="7"/>
      <c r="I132" s="7"/>
      <c r="J132" s="7" t="s">
        <v>9022</v>
      </c>
      <c r="K132" s="34" t="s">
        <v>7766</v>
      </c>
      <c r="L132" s="7"/>
      <c r="M132" s="7"/>
      <c r="N132" s="30" t="s">
        <v>8239</v>
      </c>
      <c r="O132" s="9"/>
      <c r="P132" s="5" t="s">
        <v>8354</v>
      </c>
      <c r="Q132" s="80"/>
    </row>
    <row r="133" spans="1:17" s="18" customFormat="1">
      <c r="A133" s="31" t="s">
        <v>1015</v>
      </c>
      <c r="B133" s="30">
        <v>132</v>
      </c>
      <c r="C133" s="7" t="s">
        <v>8912</v>
      </c>
      <c r="D133" s="8" t="s">
        <v>9023</v>
      </c>
      <c r="E133" s="33">
        <v>480</v>
      </c>
      <c r="F133" s="7" t="s">
        <v>8486</v>
      </c>
      <c r="G133" s="30">
        <v>2013</v>
      </c>
      <c r="H133" s="7"/>
      <c r="I133" s="7" t="s">
        <v>8587</v>
      </c>
      <c r="J133" s="7" t="s">
        <v>9024</v>
      </c>
      <c r="K133" s="34" t="s">
        <v>9025</v>
      </c>
      <c r="L133" s="9" t="s">
        <v>8474</v>
      </c>
      <c r="M133" s="9" t="s">
        <v>9026</v>
      </c>
      <c r="N133" s="30" t="s">
        <v>8239</v>
      </c>
      <c r="O133" s="9"/>
      <c r="P133" s="5" t="s">
        <v>8355</v>
      </c>
      <c r="Q133" s="80"/>
    </row>
    <row r="134" spans="1:17" s="20" customFormat="1">
      <c r="A134" s="31" t="s">
        <v>1015</v>
      </c>
      <c r="B134" s="30">
        <v>133</v>
      </c>
      <c r="C134" s="13" t="s">
        <v>8491</v>
      </c>
      <c r="D134" s="14" t="s">
        <v>9027</v>
      </c>
      <c r="E134" s="33">
        <v>476</v>
      </c>
      <c r="F134" s="13" t="s">
        <v>8470</v>
      </c>
      <c r="G134" s="30">
        <v>2013</v>
      </c>
      <c r="H134" s="13"/>
      <c r="I134" s="13" t="s">
        <v>8471</v>
      </c>
      <c r="J134" s="13" t="s">
        <v>9028</v>
      </c>
      <c r="K134" s="34" t="s">
        <v>9029</v>
      </c>
      <c r="L134" s="15" t="s">
        <v>8495</v>
      </c>
      <c r="M134" s="15" t="s">
        <v>8496</v>
      </c>
      <c r="N134" s="30" t="s">
        <v>8237</v>
      </c>
      <c r="O134" s="15"/>
      <c r="P134" s="5" t="s">
        <v>8356</v>
      </c>
      <c r="Q134" s="91"/>
    </row>
    <row r="135" spans="1:17" s="20" customFormat="1">
      <c r="A135" s="31" t="s">
        <v>1015</v>
      </c>
      <c r="B135" s="30">
        <v>134</v>
      </c>
      <c r="C135" s="19" t="s">
        <v>8949</v>
      </c>
      <c r="D135" s="8" t="s">
        <v>9030</v>
      </c>
      <c r="E135" s="33">
        <v>473</v>
      </c>
      <c r="F135" s="7" t="s">
        <v>8996</v>
      </c>
      <c r="G135" s="30">
        <v>2007</v>
      </c>
      <c r="H135" s="7"/>
      <c r="I135" s="7" t="s">
        <v>8660</v>
      </c>
      <c r="J135" s="7" t="s">
        <v>9031</v>
      </c>
      <c r="K135" s="34" t="s">
        <v>9032</v>
      </c>
      <c r="L135" s="7" t="s">
        <v>8840</v>
      </c>
      <c r="M135" s="7" t="s">
        <v>8951</v>
      </c>
      <c r="N135" s="30" t="s">
        <v>8239</v>
      </c>
      <c r="O135" s="7"/>
      <c r="P135" s="5" t="s">
        <v>9033</v>
      </c>
      <c r="Q135" s="91"/>
    </row>
    <row r="136" spans="1:17" s="20" customFormat="1">
      <c r="A136" s="31" t="s">
        <v>1015</v>
      </c>
      <c r="B136" s="30">
        <v>135</v>
      </c>
      <c r="C136" s="7" t="s">
        <v>9034</v>
      </c>
      <c r="D136" s="8" t="s">
        <v>9035</v>
      </c>
      <c r="E136" s="33">
        <v>450</v>
      </c>
      <c r="F136" s="7" t="s">
        <v>9036</v>
      </c>
      <c r="G136" s="30">
        <v>2006</v>
      </c>
      <c r="H136" s="7" t="s">
        <v>9037</v>
      </c>
      <c r="I136" s="7" t="s">
        <v>8660</v>
      </c>
      <c r="J136" s="7" t="s">
        <v>9038</v>
      </c>
      <c r="K136" s="34" t="s">
        <v>9039</v>
      </c>
      <c r="L136" s="7" t="s">
        <v>8662</v>
      </c>
      <c r="M136" s="7" t="s">
        <v>9040</v>
      </c>
      <c r="N136" s="30" t="s">
        <v>8239</v>
      </c>
      <c r="O136" s="7"/>
      <c r="P136" s="5" t="s">
        <v>9041</v>
      </c>
      <c r="Q136" s="91"/>
    </row>
    <row r="137" spans="1:17" s="20" customFormat="1">
      <c r="A137" s="31" t="s">
        <v>1015</v>
      </c>
      <c r="B137" s="30">
        <v>136</v>
      </c>
      <c r="C137" s="7" t="s">
        <v>9034</v>
      </c>
      <c r="D137" s="8" t="s">
        <v>9042</v>
      </c>
      <c r="E137" s="33">
        <v>450</v>
      </c>
      <c r="F137" s="7" t="s">
        <v>9036</v>
      </c>
      <c r="G137" s="30">
        <v>2006</v>
      </c>
      <c r="H137" s="7" t="s">
        <v>9037</v>
      </c>
      <c r="I137" s="7" t="s">
        <v>8660</v>
      </c>
      <c r="J137" s="7" t="s">
        <v>9038</v>
      </c>
      <c r="K137" s="34" t="s">
        <v>9043</v>
      </c>
      <c r="L137" s="7" t="s">
        <v>8662</v>
      </c>
      <c r="M137" s="7" t="s">
        <v>9040</v>
      </c>
      <c r="N137" s="30" t="s">
        <v>8239</v>
      </c>
      <c r="O137" s="7"/>
      <c r="P137" s="5" t="s">
        <v>9044</v>
      </c>
      <c r="Q137" s="91"/>
    </row>
    <row r="138" spans="1:17" s="11" customFormat="1">
      <c r="A138" s="31" t="s">
        <v>1015</v>
      </c>
      <c r="B138" s="30">
        <v>137</v>
      </c>
      <c r="C138" s="7" t="s">
        <v>9034</v>
      </c>
      <c r="D138" s="8" t="s">
        <v>9045</v>
      </c>
      <c r="E138" s="33">
        <v>450</v>
      </c>
      <c r="F138" s="7" t="s">
        <v>9036</v>
      </c>
      <c r="G138" s="30">
        <v>2006</v>
      </c>
      <c r="H138" s="7" t="s">
        <v>9037</v>
      </c>
      <c r="I138" s="7" t="s">
        <v>8660</v>
      </c>
      <c r="J138" s="7" t="s">
        <v>9038</v>
      </c>
      <c r="K138" s="34" t="s">
        <v>9046</v>
      </c>
      <c r="L138" s="7" t="s">
        <v>8662</v>
      </c>
      <c r="M138" s="7" t="s">
        <v>9040</v>
      </c>
      <c r="N138" s="30" t="s">
        <v>8239</v>
      </c>
      <c r="O138" s="7"/>
      <c r="P138" s="5" t="s">
        <v>9047</v>
      </c>
      <c r="Q138" s="7"/>
    </row>
    <row r="139" spans="1:17" s="11" customFormat="1">
      <c r="A139" s="31" t="s">
        <v>1015</v>
      </c>
      <c r="B139" s="30">
        <v>138</v>
      </c>
      <c r="C139" s="7" t="s">
        <v>8836</v>
      </c>
      <c r="D139" s="8" t="s">
        <v>9048</v>
      </c>
      <c r="E139" s="33">
        <v>450</v>
      </c>
      <c r="F139" s="7" t="s">
        <v>9049</v>
      </c>
      <c r="G139" s="30">
        <v>2012</v>
      </c>
      <c r="H139" s="7" t="s">
        <v>9050</v>
      </c>
      <c r="I139" s="7" t="s">
        <v>8660</v>
      </c>
      <c r="J139" s="7" t="s">
        <v>9051</v>
      </c>
      <c r="K139" s="34" t="s">
        <v>9052</v>
      </c>
      <c r="L139" s="7" t="s">
        <v>8840</v>
      </c>
      <c r="M139" s="7" t="s">
        <v>9053</v>
      </c>
      <c r="N139" s="30" t="s">
        <v>8239</v>
      </c>
      <c r="O139" s="7"/>
      <c r="P139" s="5" t="s">
        <v>8357</v>
      </c>
      <c r="Q139" s="7"/>
    </row>
    <row r="140" spans="1:17" s="35" customFormat="1">
      <c r="A140" s="31" t="s">
        <v>1015</v>
      </c>
      <c r="B140" s="30">
        <v>139</v>
      </c>
      <c r="C140" s="31" t="s">
        <v>8876</v>
      </c>
      <c r="D140" s="32" t="s">
        <v>9054</v>
      </c>
      <c r="E140" s="33">
        <v>450</v>
      </c>
      <c r="F140" s="31" t="s">
        <v>8849</v>
      </c>
      <c r="G140" s="30">
        <v>2011</v>
      </c>
      <c r="H140" s="31"/>
      <c r="I140" s="31" t="s">
        <v>8471</v>
      </c>
      <c r="J140" s="31" t="s">
        <v>9055</v>
      </c>
      <c r="K140" s="34" t="s">
        <v>9056</v>
      </c>
      <c r="L140" s="5" t="s">
        <v>8878</v>
      </c>
      <c r="M140" s="5" t="s">
        <v>9057</v>
      </c>
      <c r="N140" s="30" t="s">
        <v>8239</v>
      </c>
      <c r="O140" s="5"/>
      <c r="P140" s="5" t="s">
        <v>9058</v>
      </c>
      <c r="Q140" s="31"/>
    </row>
    <row r="141" spans="1:17" s="11" customFormat="1">
      <c r="A141" s="31" t="s">
        <v>1015</v>
      </c>
      <c r="B141" s="30">
        <v>140</v>
      </c>
      <c r="C141" s="19" t="s">
        <v>8949</v>
      </c>
      <c r="D141" s="8" t="s">
        <v>9059</v>
      </c>
      <c r="E141" s="33">
        <v>450</v>
      </c>
      <c r="F141" s="7" t="s">
        <v>9060</v>
      </c>
      <c r="G141" s="30">
        <v>2008</v>
      </c>
      <c r="H141" s="7"/>
      <c r="I141" s="7" t="s">
        <v>8660</v>
      </c>
      <c r="J141" s="7" t="s">
        <v>9061</v>
      </c>
      <c r="K141" s="34" t="s">
        <v>9062</v>
      </c>
      <c r="L141" s="7" t="s">
        <v>8840</v>
      </c>
      <c r="M141" s="7" t="s">
        <v>8951</v>
      </c>
      <c r="N141" s="30" t="s">
        <v>8239</v>
      </c>
      <c r="O141" s="7"/>
      <c r="P141" s="5" t="s">
        <v>9063</v>
      </c>
      <c r="Q141" s="7"/>
    </row>
    <row r="142" spans="1:17" s="11" customFormat="1" ht="18" customHeight="1">
      <c r="A142" s="31" t="s">
        <v>1015</v>
      </c>
      <c r="B142" s="30">
        <v>141</v>
      </c>
      <c r="C142" s="7" t="s">
        <v>8912</v>
      </c>
      <c r="D142" s="8" t="s">
        <v>9064</v>
      </c>
      <c r="E142" s="33">
        <v>450</v>
      </c>
      <c r="F142" s="7" t="s">
        <v>9065</v>
      </c>
      <c r="G142" s="30">
        <v>2012</v>
      </c>
      <c r="H142" s="7"/>
      <c r="I142" s="7"/>
      <c r="J142" s="7" t="s">
        <v>9065</v>
      </c>
      <c r="K142" s="34" t="s">
        <v>9066</v>
      </c>
      <c r="L142" s="7"/>
      <c r="M142" s="7"/>
      <c r="N142" s="30" t="s">
        <v>8239</v>
      </c>
      <c r="O142" s="7"/>
      <c r="P142" s="5" t="s">
        <v>8358</v>
      </c>
      <c r="Q142" s="7"/>
    </row>
    <row r="143" spans="1:17" s="11" customFormat="1" ht="18" customHeight="1">
      <c r="A143" s="31" t="s">
        <v>1015</v>
      </c>
      <c r="B143" s="30">
        <v>142</v>
      </c>
      <c r="C143" s="7" t="s">
        <v>8912</v>
      </c>
      <c r="D143" s="8" t="s">
        <v>9067</v>
      </c>
      <c r="E143" s="33">
        <v>450</v>
      </c>
      <c r="F143" s="7" t="s">
        <v>9068</v>
      </c>
      <c r="G143" s="30">
        <v>2010</v>
      </c>
      <c r="H143" s="7"/>
      <c r="I143" s="7"/>
      <c r="J143" s="7" t="s">
        <v>9068</v>
      </c>
      <c r="K143" s="34" t="s">
        <v>9069</v>
      </c>
      <c r="L143" s="7"/>
      <c r="M143" s="7"/>
      <c r="N143" s="30" t="s">
        <v>8239</v>
      </c>
      <c r="O143" s="7"/>
      <c r="P143" s="5" t="s">
        <v>8359</v>
      </c>
      <c r="Q143" s="7"/>
    </row>
    <row r="144" spans="1:17" s="11" customFormat="1" ht="18" customHeight="1">
      <c r="A144" s="31" t="s">
        <v>1015</v>
      </c>
      <c r="B144" s="30">
        <v>143</v>
      </c>
      <c r="C144" s="16" t="s">
        <v>9070</v>
      </c>
      <c r="D144" s="17" t="s">
        <v>9071</v>
      </c>
      <c r="E144" s="33">
        <v>450</v>
      </c>
      <c r="F144" s="16" t="s">
        <v>9072</v>
      </c>
      <c r="G144" s="30">
        <v>2010</v>
      </c>
      <c r="H144" s="16"/>
      <c r="I144" s="16"/>
      <c r="J144" s="16" t="s">
        <v>9073</v>
      </c>
      <c r="K144" s="34" t="s">
        <v>9074</v>
      </c>
      <c r="L144" s="16"/>
      <c r="M144" s="16"/>
      <c r="N144" s="30" t="s">
        <v>8239</v>
      </c>
      <c r="O144" s="16"/>
      <c r="P144" s="5" t="s">
        <v>8360</v>
      </c>
      <c r="Q144" s="7"/>
    </row>
    <row r="145" spans="1:17" s="11" customFormat="1" ht="18" customHeight="1">
      <c r="A145" s="31" t="s">
        <v>1015</v>
      </c>
      <c r="B145" s="30">
        <v>144</v>
      </c>
      <c r="C145" s="7" t="s">
        <v>8502</v>
      </c>
      <c r="D145" s="8" t="s">
        <v>9075</v>
      </c>
      <c r="E145" s="33">
        <v>450</v>
      </c>
      <c r="F145" s="7" t="s">
        <v>8926</v>
      </c>
      <c r="G145" s="30">
        <v>2011</v>
      </c>
      <c r="H145" s="7"/>
      <c r="I145" s="7" t="s">
        <v>8471</v>
      </c>
      <c r="J145" s="7" t="s">
        <v>9076</v>
      </c>
      <c r="K145" s="34" t="s">
        <v>9077</v>
      </c>
      <c r="L145" s="9" t="s">
        <v>8682</v>
      </c>
      <c r="M145" s="9" t="s">
        <v>9078</v>
      </c>
      <c r="N145" s="30" t="s">
        <v>8242</v>
      </c>
      <c r="O145" s="9"/>
      <c r="P145" s="5" t="s">
        <v>8361</v>
      </c>
      <c r="Q145" s="7"/>
    </row>
    <row r="146" spans="1:17" s="11" customFormat="1" ht="18" customHeight="1">
      <c r="A146" s="31" t="s">
        <v>1015</v>
      </c>
      <c r="B146" s="30">
        <v>145</v>
      </c>
      <c r="C146" s="16" t="s">
        <v>8829</v>
      </c>
      <c r="D146" s="17" t="s">
        <v>9079</v>
      </c>
      <c r="E146" s="33">
        <v>449</v>
      </c>
      <c r="F146" s="16" t="s">
        <v>9080</v>
      </c>
      <c r="G146" s="30">
        <v>2009</v>
      </c>
      <c r="H146" s="16" t="s">
        <v>9081</v>
      </c>
      <c r="I146" s="16" t="s">
        <v>8471</v>
      </c>
      <c r="J146" s="16" t="s">
        <v>9082</v>
      </c>
      <c r="K146" s="34" t="s">
        <v>9083</v>
      </c>
      <c r="L146" s="16" t="s">
        <v>8834</v>
      </c>
      <c r="M146" s="16" t="s">
        <v>8835</v>
      </c>
      <c r="N146" s="30" t="s">
        <v>8239</v>
      </c>
      <c r="O146" s="16"/>
      <c r="P146" s="5" t="s">
        <v>9084</v>
      </c>
      <c r="Q146" s="7"/>
    </row>
    <row r="147" spans="1:17" s="11" customFormat="1" ht="18" customHeight="1">
      <c r="A147" s="31" t="s">
        <v>1015</v>
      </c>
      <c r="B147" s="30">
        <v>146</v>
      </c>
      <c r="C147" s="7" t="s">
        <v>8836</v>
      </c>
      <c r="D147" s="8" t="s">
        <v>9085</v>
      </c>
      <c r="E147" s="33">
        <v>440</v>
      </c>
      <c r="F147" s="7" t="s">
        <v>9086</v>
      </c>
      <c r="G147" s="30">
        <v>2007</v>
      </c>
      <c r="H147" s="7"/>
      <c r="I147" s="7" t="s">
        <v>8914</v>
      </c>
      <c r="J147" s="7" t="s">
        <v>9087</v>
      </c>
      <c r="K147" s="34" t="s">
        <v>9088</v>
      </c>
      <c r="L147" s="7" t="s">
        <v>8840</v>
      </c>
      <c r="M147" s="7" t="s">
        <v>8841</v>
      </c>
      <c r="N147" s="30" t="s">
        <v>8239</v>
      </c>
      <c r="O147" s="7"/>
      <c r="P147" s="5" t="s">
        <v>9089</v>
      </c>
      <c r="Q147" s="7"/>
    </row>
    <row r="148" spans="1:17" s="11" customFormat="1" ht="18" customHeight="1">
      <c r="A148" s="31" t="s">
        <v>1015</v>
      </c>
      <c r="B148" s="30">
        <v>147</v>
      </c>
      <c r="C148" s="7" t="s">
        <v>9090</v>
      </c>
      <c r="D148" s="8" t="s">
        <v>9091</v>
      </c>
      <c r="E148" s="33">
        <v>430</v>
      </c>
      <c r="F148" s="7" t="s">
        <v>9092</v>
      </c>
      <c r="G148" s="30">
        <v>2012</v>
      </c>
      <c r="H148" s="7"/>
      <c r="I148" s="7"/>
      <c r="J148" s="7" t="s">
        <v>9093</v>
      </c>
      <c r="K148" s="34" t="s">
        <v>9094</v>
      </c>
      <c r="L148" s="7" t="s">
        <v>9095</v>
      </c>
      <c r="M148" s="7" t="s">
        <v>9096</v>
      </c>
      <c r="N148" s="30" t="s">
        <v>8239</v>
      </c>
      <c r="O148" s="7"/>
      <c r="P148" s="5" t="s">
        <v>8362</v>
      </c>
      <c r="Q148" s="7"/>
    </row>
    <row r="149" spans="1:17" s="11" customFormat="1" ht="18" customHeight="1">
      <c r="A149" s="31" t="s">
        <v>1015</v>
      </c>
      <c r="B149" s="30">
        <v>148</v>
      </c>
      <c r="C149" s="19" t="s">
        <v>8949</v>
      </c>
      <c r="D149" s="8" t="s">
        <v>9097</v>
      </c>
      <c r="E149" s="33">
        <v>420</v>
      </c>
      <c r="F149" s="7" t="s">
        <v>9098</v>
      </c>
      <c r="G149" s="30">
        <v>2006</v>
      </c>
      <c r="H149" s="7"/>
      <c r="I149" s="7" t="s">
        <v>8660</v>
      </c>
      <c r="J149" s="7" t="s">
        <v>9099</v>
      </c>
      <c r="K149" s="34" t="s">
        <v>9100</v>
      </c>
      <c r="L149" s="7" t="s">
        <v>8840</v>
      </c>
      <c r="M149" s="7" t="s">
        <v>8951</v>
      </c>
      <c r="N149" s="30" t="s">
        <v>8239</v>
      </c>
      <c r="O149" s="7"/>
      <c r="P149" s="5" t="s">
        <v>9101</v>
      </c>
      <c r="Q149" s="7"/>
    </row>
    <row r="150" spans="1:17" s="11" customFormat="1" ht="18" customHeight="1">
      <c r="A150" s="31" t="s">
        <v>1015</v>
      </c>
      <c r="B150" s="30">
        <v>149</v>
      </c>
      <c r="C150" s="7" t="s">
        <v>8592</v>
      </c>
      <c r="D150" s="8" t="s">
        <v>9102</v>
      </c>
      <c r="E150" s="33">
        <v>420</v>
      </c>
      <c r="F150" s="7" t="s">
        <v>8827</v>
      </c>
      <c r="G150" s="30">
        <v>2010</v>
      </c>
      <c r="H150" s="7"/>
      <c r="I150" s="7"/>
      <c r="J150" s="7" t="s">
        <v>8827</v>
      </c>
      <c r="K150" s="34" t="s">
        <v>9103</v>
      </c>
      <c r="L150" s="7"/>
      <c r="M150" s="7"/>
      <c r="N150" s="30" t="s">
        <v>8239</v>
      </c>
      <c r="O150" s="7"/>
      <c r="P150" s="5" t="s">
        <v>8363</v>
      </c>
      <c r="Q150" s="7"/>
    </row>
    <row r="151" spans="1:17" s="11" customFormat="1" ht="18" customHeight="1">
      <c r="A151" s="31" t="s">
        <v>1015</v>
      </c>
      <c r="B151" s="30">
        <v>150</v>
      </c>
      <c r="C151" s="7" t="s">
        <v>8497</v>
      </c>
      <c r="D151" s="8" t="s">
        <v>9104</v>
      </c>
      <c r="E151" s="33">
        <v>420</v>
      </c>
      <c r="F151" s="7" t="s">
        <v>9105</v>
      </c>
      <c r="G151" s="30">
        <v>2010</v>
      </c>
      <c r="H151" s="7"/>
      <c r="I151" s="7" t="s">
        <v>8660</v>
      </c>
      <c r="J151" s="7" t="s">
        <v>9106</v>
      </c>
      <c r="K151" s="34" t="s">
        <v>9107</v>
      </c>
      <c r="L151" s="7" t="s">
        <v>8662</v>
      </c>
      <c r="M151" s="7" t="s">
        <v>8663</v>
      </c>
      <c r="N151" s="30" t="s">
        <v>8239</v>
      </c>
      <c r="O151" s="7"/>
      <c r="P151" s="5" t="s">
        <v>8364</v>
      </c>
      <c r="Q151" s="7"/>
    </row>
    <row r="152" spans="1:17" s="11" customFormat="1" ht="18" customHeight="1">
      <c r="A152" s="31" t="s">
        <v>1015</v>
      </c>
      <c r="B152" s="30">
        <v>151</v>
      </c>
      <c r="C152" s="7" t="s">
        <v>8592</v>
      </c>
      <c r="D152" s="8" t="s">
        <v>9108</v>
      </c>
      <c r="E152" s="33">
        <v>420</v>
      </c>
      <c r="F152" s="7" t="s">
        <v>8926</v>
      </c>
      <c r="G152" s="30">
        <v>2012</v>
      </c>
      <c r="H152" s="7" t="s">
        <v>9109</v>
      </c>
      <c r="I152" s="7" t="s">
        <v>8471</v>
      </c>
      <c r="J152" s="7" t="s">
        <v>9110</v>
      </c>
      <c r="K152" s="34" t="s">
        <v>9111</v>
      </c>
      <c r="L152" s="9" t="s">
        <v>8561</v>
      </c>
      <c r="M152" s="9" t="s">
        <v>9112</v>
      </c>
      <c r="N152" s="30" t="s">
        <v>8242</v>
      </c>
      <c r="O152" s="9"/>
      <c r="P152" s="5" t="s">
        <v>8365</v>
      </c>
      <c r="Q152" s="7"/>
    </row>
    <row r="153" spans="1:17" s="11" customFormat="1" ht="18" customHeight="1">
      <c r="A153" s="31" t="s">
        <v>1015</v>
      </c>
      <c r="B153" s="30">
        <v>152</v>
      </c>
      <c r="C153" s="13" t="s">
        <v>8491</v>
      </c>
      <c r="D153" s="14" t="s">
        <v>9113</v>
      </c>
      <c r="E153" s="33">
        <v>406</v>
      </c>
      <c r="F153" s="13" t="s">
        <v>8470</v>
      </c>
      <c r="G153" s="30">
        <v>2013</v>
      </c>
      <c r="H153" s="13"/>
      <c r="I153" s="13" t="s">
        <v>8471</v>
      </c>
      <c r="J153" s="13" t="s">
        <v>9114</v>
      </c>
      <c r="K153" s="34" t="s">
        <v>9115</v>
      </c>
      <c r="L153" s="15" t="s">
        <v>8495</v>
      </c>
      <c r="M153" s="15" t="s">
        <v>8496</v>
      </c>
      <c r="N153" s="30" t="s">
        <v>8237</v>
      </c>
      <c r="O153" s="15"/>
      <c r="P153" s="5" t="s">
        <v>8366</v>
      </c>
      <c r="Q153" s="7"/>
    </row>
    <row r="154" spans="1:17" s="11" customFormat="1" ht="18" customHeight="1">
      <c r="A154" s="31" t="s">
        <v>1015</v>
      </c>
      <c r="B154" s="30">
        <v>153</v>
      </c>
      <c r="C154" s="7" t="s">
        <v>8509</v>
      </c>
      <c r="D154" s="8" t="s">
        <v>9116</v>
      </c>
      <c r="E154" s="33">
        <v>400</v>
      </c>
      <c r="F154" s="7" t="s">
        <v>9117</v>
      </c>
      <c r="G154" s="30">
        <v>2009</v>
      </c>
      <c r="H154" s="7"/>
      <c r="I154" s="7" t="s">
        <v>8660</v>
      </c>
      <c r="J154" s="7" t="s">
        <v>9118</v>
      </c>
      <c r="K154" s="34" t="s">
        <v>9119</v>
      </c>
      <c r="L154" s="7" t="s">
        <v>8787</v>
      </c>
      <c r="M154" s="7" t="s">
        <v>9004</v>
      </c>
      <c r="N154" s="30" t="s">
        <v>8239</v>
      </c>
      <c r="O154" s="7"/>
      <c r="P154" s="5" t="s">
        <v>9120</v>
      </c>
      <c r="Q154" s="7"/>
    </row>
    <row r="155" spans="1:17" s="11" customFormat="1" ht="18" customHeight="1">
      <c r="A155" s="31" t="s">
        <v>1015</v>
      </c>
      <c r="B155" s="30">
        <v>154</v>
      </c>
      <c r="C155" s="7" t="s">
        <v>8509</v>
      </c>
      <c r="D155" s="8" t="s">
        <v>9121</v>
      </c>
      <c r="E155" s="33">
        <v>400</v>
      </c>
      <c r="F155" s="7" t="s">
        <v>9122</v>
      </c>
      <c r="G155" s="30">
        <v>2007</v>
      </c>
      <c r="H155" s="7"/>
      <c r="I155" s="7" t="s">
        <v>9123</v>
      </c>
      <c r="J155" s="7" t="s">
        <v>9124</v>
      </c>
      <c r="K155" s="34" t="s">
        <v>9125</v>
      </c>
      <c r="L155" s="7" t="s">
        <v>8916</v>
      </c>
      <c r="M155" s="7" t="s">
        <v>8962</v>
      </c>
      <c r="N155" s="30" t="s">
        <v>8239</v>
      </c>
      <c r="O155" s="7"/>
      <c r="P155" s="5" t="s">
        <v>9126</v>
      </c>
      <c r="Q155" s="7"/>
    </row>
    <row r="156" spans="1:17" s="11" customFormat="1" ht="18" customHeight="1">
      <c r="A156" s="31" t="s">
        <v>1015</v>
      </c>
      <c r="B156" s="30">
        <v>155</v>
      </c>
      <c r="C156" s="7" t="s">
        <v>8509</v>
      </c>
      <c r="D156" s="8" t="s">
        <v>9127</v>
      </c>
      <c r="E156" s="33">
        <v>400</v>
      </c>
      <c r="F156" s="7" t="s">
        <v>9060</v>
      </c>
      <c r="G156" s="30">
        <v>2006</v>
      </c>
      <c r="H156" s="7"/>
      <c r="I156" s="7" t="s">
        <v>8660</v>
      </c>
      <c r="J156" s="7" t="s">
        <v>9128</v>
      </c>
      <c r="K156" s="34" t="s">
        <v>9129</v>
      </c>
      <c r="L156" s="7" t="s">
        <v>8861</v>
      </c>
      <c r="M156" s="7" t="s">
        <v>9130</v>
      </c>
      <c r="N156" s="30" t="s">
        <v>8239</v>
      </c>
      <c r="O156" s="7"/>
      <c r="P156" s="5" t="s">
        <v>9131</v>
      </c>
      <c r="Q156" s="7"/>
    </row>
    <row r="157" spans="1:17" s="11" customFormat="1" ht="18" customHeight="1">
      <c r="A157" s="31" t="s">
        <v>1015</v>
      </c>
      <c r="B157" s="30">
        <v>156</v>
      </c>
      <c r="C157" s="7" t="s">
        <v>8836</v>
      </c>
      <c r="D157" s="8" t="s">
        <v>9132</v>
      </c>
      <c r="E157" s="33">
        <v>400</v>
      </c>
      <c r="F157" s="7" t="s">
        <v>8863</v>
      </c>
      <c r="G157" s="30">
        <v>2009</v>
      </c>
      <c r="H157" s="7"/>
      <c r="I157" s="7" t="s">
        <v>8660</v>
      </c>
      <c r="J157" s="7" t="s">
        <v>9133</v>
      </c>
      <c r="K157" s="34" t="s">
        <v>9134</v>
      </c>
      <c r="L157" s="7" t="s">
        <v>8840</v>
      </c>
      <c r="M157" s="7" t="s">
        <v>9053</v>
      </c>
      <c r="N157" s="30" t="s">
        <v>8239</v>
      </c>
      <c r="O157" s="7"/>
      <c r="P157" s="5" t="s">
        <v>8367</v>
      </c>
      <c r="Q157" s="7"/>
    </row>
    <row r="158" spans="1:17" s="35" customFormat="1" ht="18" customHeight="1">
      <c r="A158" s="31" t="s">
        <v>1015</v>
      </c>
      <c r="B158" s="30">
        <v>157</v>
      </c>
      <c r="C158" s="31" t="s">
        <v>7813</v>
      </c>
      <c r="D158" s="32" t="s">
        <v>9135</v>
      </c>
      <c r="E158" s="33">
        <v>400</v>
      </c>
      <c r="F158" s="31" t="s">
        <v>7882</v>
      </c>
      <c r="G158" s="30">
        <v>2009</v>
      </c>
      <c r="H158" s="31"/>
      <c r="I158" s="31" t="s">
        <v>7805</v>
      </c>
      <c r="J158" s="31" t="s">
        <v>7934</v>
      </c>
      <c r="K158" s="34" t="s">
        <v>9136</v>
      </c>
      <c r="L158" s="31" t="s">
        <v>7880</v>
      </c>
      <c r="M158" s="31" t="s">
        <v>7935</v>
      </c>
      <c r="N158" s="30" t="s">
        <v>8239</v>
      </c>
      <c r="O158" s="31"/>
      <c r="P158" s="5" t="s">
        <v>9138</v>
      </c>
      <c r="Q158" s="31"/>
    </row>
    <row r="159" spans="1:17" s="35" customFormat="1">
      <c r="A159" s="31" t="s">
        <v>1015</v>
      </c>
      <c r="B159" s="30">
        <v>158</v>
      </c>
      <c r="C159" s="31" t="s">
        <v>8855</v>
      </c>
      <c r="D159" s="32" t="s">
        <v>9139</v>
      </c>
      <c r="E159" s="33">
        <v>400</v>
      </c>
      <c r="F159" s="31" t="s">
        <v>9140</v>
      </c>
      <c r="G159" s="30">
        <v>2008</v>
      </c>
      <c r="H159" s="31"/>
      <c r="I159" s="31" t="s">
        <v>8471</v>
      </c>
      <c r="J159" s="31" t="s">
        <v>9141</v>
      </c>
      <c r="K159" s="34" t="s">
        <v>9142</v>
      </c>
      <c r="L159" s="5" t="s">
        <v>8893</v>
      </c>
      <c r="M159" s="5" t="s">
        <v>8973</v>
      </c>
      <c r="N159" s="30" t="s">
        <v>8239</v>
      </c>
      <c r="O159" s="5"/>
      <c r="P159" s="5" t="s">
        <v>9143</v>
      </c>
      <c r="Q159" s="31"/>
    </row>
    <row r="160" spans="1:17" s="35" customFormat="1">
      <c r="A160" s="31" t="s">
        <v>1015</v>
      </c>
      <c r="B160" s="30">
        <v>159</v>
      </c>
      <c r="C160" s="31" t="s">
        <v>7936</v>
      </c>
      <c r="D160" s="32" t="s">
        <v>9144</v>
      </c>
      <c r="E160" s="33">
        <v>399</v>
      </c>
      <c r="F160" s="31" t="s">
        <v>8642</v>
      </c>
      <c r="G160" s="30">
        <v>2012</v>
      </c>
      <c r="H160" s="31"/>
      <c r="I160" s="31"/>
      <c r="J160" s="31" t="s">
        <v>8688</v>
      </c>
      <c r="K160" s="34" t="s">
        <v>9145</v>
      </c>
      <c r="L160" s="31"/>
      <c r="M160" s="31"/>
      <c r="N160" s="30" t="s">
        <v>8241</v>
      </c>
      <c r="O160" s="5"/>
      <c r="P160" s="5" t="s">
        <v>8368</v>
      </c>
      <c r="Q160" s="31"/>
    </row>
    <row r="161" spans="1:17" s="35" customFormat="1">
      <c r="A161" s="31" t="s">
        <v>1015</v>
      </c>
      <c r="B161" s="30">
        <v>160</v>
      </c>
      <c r="C161" s="31" t="s">
        <v>7937</v>
      </c>
      <c r="D161" s="32" t="s">
        <v>9146</v>
      </c>
      <c r="E161" s="33">
        <v>399</v>
      </c>
      <c r="F161" s="31" t="s">
        <v>8642</v>
      </c>
      <c r="G161" s="30">
        <v>2012</v>
      </c>
      <c r="H161" s="31"/>
      <c r="I161" s="31"/>
      <c r="J161" s="31" t="s">
        <v>8688</v>
      </c>
      <c r="K161" s="34" t="s">
        <v>9147</v>
      </c>
      <c r="L161" s="31"/>
      <c r="M161" s="31"/>
      <c r="N161" s="30" t="s">
        <v>8241</v>
      </c>
      <c r="O161" s="5"/>
      <c r="P161" s="5" t="s">
        <v>8369</v>
      </c>
      <c r="Q161" s="31"/>
    </row>
    <row r="162" spans="1:17" s="35" customFormat="1">
      <c r="A162" s="31" t="s">
        <v>1015</v>
      </c>
      <c r="B162" s="30">
        <v>161</v>
      </c>
      <c r="C162" s="31" t="s">
        <v>7820</v>
      </c>
      <c r="D162" s="32" t="s">
        <v>9148</v>
      </c>
      <c r="E162" s="33">
        <v>390</v>
      </c>
      <c r="F162" s="31" t="s">
        <v>7938</v>
      </c>
      <c r="G162" s="30">
        <v>2010</v>
      </c>
      <c r="H162" s="31"/>
      <c r="I162" s="31" t="s">
        <v>7805</v>
      </c>
      <c r="J162" s="31" t="s">
        <v>7939</v>
      </c>
      <c r="K162" s="34" t="s">
        <v>9149</v>
      </c>
      <c r="L162" s="31" t="s">
        <v>7832</v>
      </c>
      <c r="M162" s="31" t="s">
        <v>7940</v>
      </c>
      <c r="N162" s="30" t="s">
        <v>8239</v>
      </c>
      <c r="O162" s="31" t="s">
        <v>7941</v>
      </c>
      <c r="P162" s="5" t="s">
        <v>9150</v>
      </c>
      <c r="Q162" s="31"/>
    </row>
    <row r="163" spans="1:17" s="35" customFormat="1">
      <c r="A163" s="31" t="s">
        <v>1015</v>
      </c>
      <c r="B163" s="30">
        <v>162</v>
      </c>
      <c r="C163" s="31" t="s">
        <v>8974</v>
      </c>
      <c r="D163" s="32" t="s">
        <v>9151</v>
      </c>
      <c r="E163" s="33">
        <v>390</v>
      </c>
      <c r="F163" s="31" t="s">
        <v>8486</v>
      </c>
      <c r="G163" s="30">
        <v>2013</v>
      </c>
      <c r="H163" s="31"/>
      <c r="I163" s="31" t="s">
        <v>8609</v>
      </c>
      <c r="J163" s="31" t="s">
        <v>9152</v>
      </c>
      <c r="K163" s="34" t="s">
        <v>9153</v>
      </c>
      <c r="L163" s="5" t="s">
        <v>8878</v>
      </c>
      <c r="M163" s="5" t="s">
        <v>9154</v>
      </c>
      <c r="N163" s="30" t="s">
        <v>8239</v>
      </c>
      <c r="O163" s="5"/>
      <c r="P163" s="5" t="s">
        <v>8370</v>
      </c>
      <c r="Q163" s="31"/>
    </row>
    <row r="164" spans="1:17" s="35" customFormat="1">
      <c r="A164" s="31" t="s">
        <v>1015</v>
      </c>
      <c r="B164" s="30">
        <v>163</v>
      </c>
      <c r="C164" s="31" t="s">
        <v>7942</v>
      </c>
      <c r="D164" s="32" t="s">
        <v>9155</v>
      </c>
      <c r="E164" s="33">
        <v>390</v>
      </c>
      <c r="F164" s="31" t="s">
        <v>8517</v>
      </c>
      <c r="G164" s="30">
        <v>2013</v>
      </c>
      <c r="H164" s="31"/>
      <c r="I164" s="31"/>
      <c r="J164" s="31" t="s">
        <v>9156</v>
      </c>
      <c r="K164" s="34" t="s">
        <v>9157</v>
      </c>
      <c r="L164" s="31"/>
      <c r="M164" s="31" t="s">
        <v>9158</v>
      </c>
      <c r="N164" s="30" t="s">
        <v>8239</v>
      </c>
      <c r="O164" s="5"/>
      <c r="P164" s="5" t="s">
        <v>8371</v>
      </c>
      <c r="Q164" s="31"/>
    </row>
    <row r="165" spans="1:17" s="35" customFormat="1">
      <c r="A165" s="31" t="s">
        <v>1015</v>
      </c>
      <c r="B165" s="30">
        <v>164</v>
      </c>
      <c r="C165" s="31" t="s">
        <v>7781</v>
      </c>
      <c r="D165" s="32" t="s">
        <v>9159</v>
      </c>
      <c r="E165" s="33">
        <v>390</v>
      </c>
      <c r="F165" s="31" t="s">
        <v>8499</v>
      </c>
      <c r="G165" s="30">
        <v>2013</v>
      </c>
      <c r="H165" s="31"/>
      <c r="I165" s="31" t="s">
        <v>8471</v>
      </c>
      <c r="J165" s="31" t="s">
        <v>9160</v>
      </c>
      <c r="K165" s="34" t="s">
        <v>9161</v>
      </c>
      <c r="L165" s="5" t="s">
        <v>7774</v>
      </c>
      <c r="M165" s="5" t="s">
        <v>7777</v>
      </c>
      <c r="N165" s="30" t="s">
        <v>8240</v>
      </c>
      <c r="O165" s="5"/>
      <c r="P165" s="5" t="s">
        <v>8372</v>
      </c>
      <c r="Q165" s="31"/>
    </row>
    <row r="166" spans="1:17" s="35" customFormat="1">
      <c r="A166" s="31" t="s">
        <v>1015</v>
      </c>
      <c r="B166" s="30">
        <v>165</v>
      </c>
      <c r="C166" s="31" t="s">
        <v>7782</v>
      </c>
      <c r="D166" s="32" t="s">
        <v>9162</v>
      </c>
      <c r="E166" s="33">
        <v>380</v>
      </c>
      <c r="F166" s="31" t="s">
        <v>7943</v>
      </c>
      <c r="G166" s="30">
        <v>2008</v>
      </c>
      <c r="H166" s="31"/>
      <c r="I166" s="31" t="s">
        <v>7805</v>
      </c>
      <c r="J166" s="31" t="s">
        <v>7944</v>
      </c>
      <c r="K166" s="34" t="s">
        <v>9163</v>
      </c>
      <c r="L166" s="31" t="s">
        <v>7894</v>
      </c>
      <c r="M166" s="31" t="s">
        <v>7945</v>
      </c>
      <c r="N166" s="30" t="s">
        <v>8239</v>
      </c>
      <c r="O166" s="31"/>
      <c r="P166" s="5" t="s">
        <v>9164</v>
      </c>
      <c r="Q166" s="31"/>
    </row>
    <row r="167" spans="1:17" s="35" customFormat="1">
      <c r="A167" s="31" t="s">
        <v>1015</v>
      </c>
      <c r="B167" s="30">
        <v>166</v>
      </c>
      <c r="C167" s="31" t="s">
        <v>7813</v>
      </c>
      <c r="D167" s="32" t="s">
        <v>9165</v>
      </c>
      <c r="E167" s="33">
        <v>380</v>
      </c>
      <c r="F167" s="31" t="s">
        <v>7946</v>
      </c>
      <c r="G167" s="30">
        <v>2009</v>
      </c>
      <c r="H167" s="31"/>
      <c r="I167" s="31" t="s">
        <v>7805</v>
      </c>
      <c r="J167" s="31" t="s">
        <v>7947</v>
      </c>
      <c r="K167" s="34" t="s">
        <v>9167</v>
      </c>
      <c r="L167" s="31" t="s">
        <v>7863</v>
      </c>
      <c r="M167" s="31" t="s">
        <v>7948</v>
      </c>
      <c r="N167" s="30" t="s">
        <v>8239</v>
      </c>
      <c r="O167" s="31"/>
      <c r="P167" s="5" t="s">
        <v>9168</v>
      </c>
      <c r="Q167" s="31"/>
    </row>
    <row r="168" spans="1:17" s="35" customFormat="1">
      <c r="A168" s="31" t="s">
        <v>1015</v>
      </c>
      <c r="B168" s="30">
        <v>167</v>
      </c>
      <c r="C168" s="31" t="s">
        <v>7813</v>
      </c>
      <c r="D168" s="32" t="s">
        <v>9169</v>
      </c>
      <c r="E168" s="33">
        <v>380</v>
      </c>
      <c r="F168" s="31" t="s">
        <v>7949</v>
      </c>
      <c r="G168" s="30">
        <v>2008</v>
      </c>
      <c r="H168" s="31"/>
      <c r="I168" s="31" t="s">
        <v>7950</v>
      </c>
      <c r="J168" s="31" t="s">
        <v>7951</v>
      </c>
      <c r="K168" s="34" t="s">
        <v>9170</v>
      </c>
      <c r="L168" s="31" t="s">
        <v>7863</v>
      </c>
      <c r="M168" s="31" t="s">
        <v>7864</v>
      </c>
      <c r="N168" s="30" t="s">
        <v>8239</v>
      </c>
      <c r="O168" s="31"/>
      <c r="P168" s="5" t="s">
        <v>9171</v>
      </c>
      <c r="Q168" s="31"/>
    </row>
    <row r="169" spans="1:17" s="35" customFormat="1">
      <c r="A169" s="31" t="s">
        <v>1015</v>
      </c>
      <c r="B169" s="30">
        <v>168</v>
      </c>
      <c r="C169" s="31" t="s">
        <v>8974</v>
      </c>
      <c r="D169" s="32" t="s">
        <v>9172</v>
      </c>
      <c r="E169" s="33">
        <v>380</v>
      </c>
      <c r="F169" s="31" t="s">
        <v>9173</v>
      </c>
      <c r="G169" s="30">
        <v>2010</v>
      </c>
      <c r="H169" s="31" t="s">
        <v>9174</v>
      </c>
      <c r="I169" s="31" t="s">
        <v>9175</v>
      </c>
      <c r="J169" s="31" t="s">
        <v>9176</v>
      </c>
      <c r="K169" s="34" t="s">
        <v>9177</v>
      </c>
      <c r="L169" s="5" t="s">
        <v>8893</v>
      </c>
      <c r="M169" s="5" t="s">
        <v>9178</v>
      </c>
      <c r="N169" s="30" t="s">
        <v>8239</v>
      </c>
      <c r="O169" s="5"/>
      <c r="P169" s="5" t="s">
        <v>9179</v>
      </c>
      <c r="Q169" s="31"/>
    </row>
    <row r="170" spans="1:17" s="35" customFormat="1">
      <c r="A170" s="31" t="s">
        <v>1015</v>
      </c>
      <c r="B170" s="30">
        <v>169</v>
      </c>
      <c r="C170" s="36" t="s">
        <v>8829</v>
      </c>
      <c r="D170" s="37" t="s">
        <v>9180</v>
      </c>
      <c r="E170" s="33">
        <v>380</v>
      </c>
      <c r="F170" s="36" t="s">
        <v>8965</v>
      </c>
      <c r="G170" s="30">
        <v>2006</v>
      </c>
      <c r="H170" s="36"/>
      <c r="I170" s="36" t="s">
        <v>8471</v>
      </c>
      <c r="J170" s="36" t="s">
        <v>9181</v>
      </c>
      <c r="K170" s="34" t="s">
        <v>9182</v>
      </c>
      <c r="L170" s="36" t="s">
        <v>8834</v>
      </c>
      <c r="M170" s="36" t="s">
        <v>8835</v>
      </c>
      <c r="N170" s="30" t="s">
        <v>8239</v>
      </c>
      <c r="O170" s="36"/>
      <c r="P170" s="5" t="s">
        <v>9183</v>
      </c>
      <c r="Q170" s="31"/>
    </row>
    <row r="171" spans="1:17" s="35" customFormat="1">
      <c r="A171" s="31" t="s">
        <v>1015</v>
      </c>
      <c r="B171" s="30">
        <v>170</v>
      </c>
      <c r="C171" s="31" t="s">
        <v>7785</v>
      </c>
      <c r="D171" s="32" t="s">
        <v>9184</v>
      </c>
      <c r="E171" s="33">
        <v>380</v>
      </c>
      <c r="F171" s="31" t="s">
        <v>8621</v>
      </c>
      <c r="G171" s="30">
        <v>2013</v>
      </c>
      <c r="H171" s="31" t="s">
        <v>9185</v>
      </c>
      <c r="I171" s="31" t="s">
        <v>8471</v>
      </c>
      <c r="J171" s="31" t="s">
        <v>9186</v>
      </c>
      <c r="K171" s="34" t="s">
        <v>9187</v>
      </c>
      <c r="L171" s="5" t="s">
        <v>7789</v>
      </c>
      <c r="M171" s="5" t="s">
        <v>7790</v>
      </c>
      <c r="N171" s="30" t="s">
        <v>8239</v>
      </c>
      <c r="O171" s="5"/>
      <c r="P171" s="5" t="s">
        <v>8373</v>
      </c>
      <c r="Q171" s="31"/>
    </row>
    <row r="172" spans="1:17" s="35" customFormat="1">
      <c r="A172" s="31" t="s">
        <v>1015</v>
      </c>
      <c r="B172" s="30">
        <v>171</v>
      </c>
      <c r="C172" s="31" t="s">
        <v>7900</v>
      </c>
      <c r="D172" s="32" t="s">
        <v>9188</v>
      </c>
      <c r="E172" s="33">
        <v>380</v>
      </c>
      <c r="F172" s="31" t="s">
        <v>8522</v>
      </c>
      <c r="G172" s="30">
        <v>2013</v>
      </c>
      <c r="H172" s="31"/>
      <c r="I172" s="31"/>
      <c r="J172" s="31" t="s">
        <v>9189</v>
      </c>
      <c r="K172" s="34" t="s">
        <v>9190</v>
      </c>
      <c r="L172" s="31"/>
      <c r="M172" s="31"/>
      <c r="N172" s="30" t="s">
        <v>8241</v>
      </c>
      <c r="O172" s="5"/>
      <c r="P172" s="5" t="s">
        <v>8374</v>
      </c>
      <c r="Q172" s="31"/>
    </row>
    <row r="173" spans="1:17" s="35" customFormat="1">
      <c r="A173" s="31" t="s">
        <v>1015</v>
      </c>
      <c r="B173" s="30">
        <v>172</v>
      </c>
      <c r="C173" s="31" t="s">
        <v>7782</v>
      </c>
      <c r="D173" s="32" t="s">
        <v>9191</v>
      </c>
      <c r="E173" s="33">
        <v>380</v>
      </c>
      <c r="F173" s="31" t="s">
        <v>8926</v>
      </c>
      <c r="G173" s="30">
        <v>2010</v>
      </c>
      <c r="H173" s="31"/>
      <c r="I173" s="31" t="s">
        <v>8471</v>
      </c>
      <c r="J173" s="31" t="s">
        <v>9192</v>
      </c>
      <c r="K173" s="34" t="s">
        <v>9193</v>
      </c>
      <c r="L173" s="5" t="s">
        <v>7774</v>
      </c>
      <c r="M173" s="5" t="s">
        <v>7952</v>
      </c>
      <c r="N173" s="30" t="s">
        <v>8242</v>
      </c>
      <c r="O173" s="5"/>
      <c r="P173" s="5" t="s">
        <v>8375</v>
      </c>
      <c r="Q173" s="31"/>
    </row>
    <row r="174" spans="1:17" s="35" customFormat="1">
      <c r="A174" s="31" t="s">
        <v>1015</v>
      </c>
      <c r="B174" s="30">
        <v>173</v>
      </c>
      <c r="C174" s="31" t="s">
        <v>8484</v>
      </c>
      <c r="D174" s="32" t="s">
        <v>9194</v>
      </c>
      <c r="E174" s="33">
        <v>380</v>
      </c>
      <c r="F174" s="31" t="s">
        <v>8704</v>
      </c>
      <c r="G174" s="30">
        <v>2013</v>
      </c>
      <c r="H174" s="31" t="s">
        <v>9195</v>
      </c>
      <c r="I174" s="31" t="s">
        <v>8471</v>
      </c>
      <c r="J174" s="31" t="s">
        <v>9196</v>
      </c>
      <c r="K174" s="34" t="s">
        <v>9197</v>
      </c>
      <c r="L174" s="5" t="s">
        <v>7783</v>
      </c>
      <c r="M174" s="5" t="s">
        <v>7953</v>
      </c>
      <c r="N174" s="30" t="s">
        <v>8239</v>
      </c>
      <c r="O174" s="5" t="s">
        <v>7954</v>
      </c>
      <c r="P174" s="5" t="s">
        <v>8376</v>
      </c>
      <c r="Q174" s="31"/>
    </row>
    <row r="175" spans="1:17" s="35" customFormat="1">
      <c r="A175" s="31" t="s">
        <v>1015</v>
      </c>
      <c r="B175" s="30">
        <v>174</v>
      </c>
      <c r="C175" s="31" t="s">
        <v>7785</v>
      </c>
      <c r="D175" s="32" t="s">
        <v>9199</v>
      </c>
      <c r="E175" s="33">
        <v>370</v>
      </c>
      <c r="F175" s="31" t="s">
        <v>7955</v>
      </c>
      <c r="G175" s="30">
        <v>2006</v>
      </c>
      <c r="H175" s="31"/>
      <c r="I175" s="31" t="s">
        <v>7805</v>
      </c>
      <c r="J175" s="31" t="s">
        <v>7956</v>
      </c>
      <c r="K175" s="34" t="s">
        <v>9200</v>
      </c>
      <c r="L175" s="31" t="s">
        <v>7880</v>
      </c>
      <c r="M175" s="31" t="s">
        <v>7957</v>
      </c>
      <c r="N175" s="30" t="s">
        <v>8239</v>
      </c>
      <c r="O175" s="31"/>
      <c r="P175" s="5" t="s">
        <v>9201</v>
      </c>
      <c r="Q175" s="31"/>
    </row>
    <row r="176" spans="1:17" s="35" customFormat="1">
      <c r="A176" s="31" t="s">
        <v>1015</v>
      </c>
      <c r="B176" s="30">
        <v>175</v>
      </c>
      <c r="C176" s="31" t="s">
        <v>7781</v>
      </c>
      <c r="D176" s="32" t="s">
        <v>9202</v>
      </c>
      <c r="E176" s="33">
        <v>370</v>
      </c>
      <c r="F176" s="31" t="s">
        <v>8486</v>
      </c>
      <c r="G176" s="30">
        <v>2013</v>
      </c>
      <c r="H176" s="31"/>
      <c r="I176" s="31" t="s">
        <v>9203</v>
      </c>
      <c r="J176" s="31" t="s">
        <v>8597</v>
      </c>
      <c r="K176" s="34" t="s">
        <v>9204</v>
      </c>
      <c r="L176" s="5" t="s">
        <v>7774</v>
      </c>
      <c r="M176" s="5" t="s">
        <v>7777</v>
      </c>
      <c r="N176" s="30" t="s">
        <v>8239</v>
      </c>
      <c r="O176" s="5"/>
      <c r="P176" s="5" t="s">
        <v>8377</v>
      </c>
      <c r="Q176" s="31"/>
    </row>
    <row r="177" spans="1:17" s="35" customFormat="1">
      <c r="A177" s="31" t="s">
        <v>1015</v>
      </c>
      <c r="B177" s="30">
        <v>176</v>
      </c>
      <c r="C177" s="31" t="s">
        <v>7781</v>
      </c>
      <c r="D177" s="32" t="s">
        <v>9205</v>
      </c>
      <c r="E177" s="33">
        <v>369</v>
      </c>
      <c r="F177" s="31" t="s">
        <v>7958</v>
      </c>
      <c r="G177" s="30">
        <v>2007</v>
      </c>
      <c r="H177" s="31" t="s">
        <v>7959</v>
      </c>
      <c r="I177" s="31" t="s">
        <v>7805</v>
      </c>
      <c r="J177" s="31" t="s">
        <v>7960</v>
      </c>
      <c r="K177" s="34" t="s">
        <v>9207</v>
      </c>
      <c r="L177" s="31" t="s">
        <v>7832</v>
      </c>
      <c r="M177" s="31" t="s">
        <v>7833</v>
      </c>
      <c r="N177" s="30" t="s">
        <v>8239</v>
      </c>
      <c r="O177" s="31"/>
      <c r="P177" s="5" t="s">
        <v>9208</v>
      </c>
      <c r="Q177" s="31"/>
    </row>
    <row r="178" spans="1:17" s="35" customFormat="1">
      <c r="A178" s="31" t="s">
        <v>1015</v>
      </c>
      <c r="B178" s="30">
        <v>177</v>
      </c>
      <c r="C178" s="31" t="s">
        <v>7961</v>
      </c>
      <c r="D178" s="32" t="s">
        <v>9209</v>
      </c>
      <c r="E178" s="33">
        <v>364</v>
      </c>
      <c r="F178" s="31" t="s">
        <v>8470</v>
      </c>
      <c r="G178" s="30">
        <v>2013</v>
      </c>
      <c r="H178" s="31"/>
      <c r="I178" s="31" t="s">
        <v>8471</v>
      </c>
      <c r="J178" s="31" t="s">
        <v>9210</v>
      </c>
      <c r="K178" s="34" t="s">
        <v>9211</v>
      </c>
      <c r="L178" s="5" t="s">
        <v>7771</v>
      </c>
      <c r="M178" s="5" t="s">
        <v>7772</v>
      </c>
      <c r="N178" s="30" t="s">
        <v>8237</v>
      </c>
      <c r="O178" s="5"/>
      <c r="P178" s="5" t="s">
        <v>8378</v>
      </c>
      <c r="Q178" s="31"/>
    </row>
    <row r="179" spans="1:17" s="35" customFormat="1">
      <c r="A179" s="31" t="s">
        <v>1015</v>
      </c>
      <c r="B179" s="30">
        <v>178</v>
      </c>
      <c r="C179" s="31" t="s">
        <v>7962</v>
      </c>
      <c r="D179" s="32" t="s">
        <v>9212</v>
      </c>
      <c r="E179" s="33">
        <v>364</v>
      </c>
      <c r="F179" s="31" t="s">
        <v>8470</v>
      </c>
      <c r="G179" s="30">
        <v>2013</v>
      </c>
      <c r="H179" s="31"/>
      <c r="I179" s="31" t="s">
        <v>8471</v>
      </c>
      <c r="J179" s="31" t="s">
        <v>9213</v>
      </c>
      <c r="K179" s="34" t="s">
        <v>9214</v>
      </c>
      <c r="L179" s="5" t="s">
        <v>7779</v>
      </c>
      <c r="M179" s="5" t="s">
        <v>7780</v>
      </c>
      <c r="N179" s="30" t="s">
        <v>8237</v>
      </c>
      <c r="O179" s="5"/>
      <c r="P179" s="5" t="s">
        <v>8379</v>
      </c>
      <c r="Q179" s="31"/>
    </row>
    <row r="180" spans="1:17" s="35" customFormat="1">
      <c r="A180" s="31" t="s">
        <v>1015</v>
      </c>
      <c r="B180" s="30">
        <v>179</v>
      </c>
      <c r="C180" s="31" t="s">
        <v>7782</v>
      </c>
      <c r="D180" s="32" t="s">
        <v>9215</v>
      </c>
      <c r="E180" s="33">
        <v>360</v>
      </c>
      <c r="F180" s="31" t="s">
        <v>7963</v>
      </c>
      <c r="G180" s="30">
        <v>2011</v>
      </c>
      <c r="H180" s="31"/>
      <c r="I180" s="31"/>
      <c r="J180" s="31" t="s">
        <v>7963</v>
      </c>
      <c r="K180" s="34" t="s">
        <v>9216</v>
      </c>
      <c r="L180" s="31"/>
      <c r="M180" s="31"/>
      <c r="N180" s="30" t="s">
        <v>8239</v>
      </c>
      <c r="O180" s="31"/>
      <c r="P180" s="5" t="s">
        <v>8380</v>
      </c>
      <c r="Q180" s="31"/>
    </row>
    <row r="181" spans="1:17" s="35" customFormat="1">
      <c r="A181" s="31" t="s">
        <v>1015</v>
      </c>
      <c r="B181" s="30">
        <v>180</v>
      </c>
      <c r="C181" s="31" t="s">
        <v>7795</v>
      </c>
      <c r="D181" s="32" t="s">
        <v>9217</v>
      </c>
      <c r="E181" s="33">
        <v>360</v>
      </c>
      <c r="F181" s="31" t="s">
        <v>7964</v>
      </c>
      <c r="G181" s="30">
        <v>2009</v>
      </c>
      <c r="H181" s="31" t="s">
        <v>7965</v>
      </c>
      <c r="I181" s="31" t="s">
        <v>7966</v>
      </c>
      <c r="J181" s="31" t="s">
        <v>7967</v>
      </c>
      <c r="K181" s="34" t="s">
        <v>9218</v>
      </c>
      <c r="L181" s="31" t="s">
        <v>7903</v>
      </c>
      <c r="M181" s="31" t="s">
        <v>7968</v>
      </c>
      <c r="N181" s="30" t="s">
        <v>8239</v>
      </c>
      <c r="O181" s="31"/>
      <c r="P181" s="5" t="s">
        <v>9221</v>
      </c>
      <c r="Q181" s="31"/>
    </row>
    <row r="182" spans="1:17" s="35" customFormat="1">
      <c r="A182" s="31" t="s">
        <v>1015</v>
      </c>
      <c r="B182" s="30">
        <v>181</v>
      </c>
      <c r="C182" s="36" t="s">
        <v>9222</v>
      </c>
      <c r="D182" s="37" t="s">
        <v>9223</v>
      </c>
      <c r="E182" s="33">
        <v>360</v>
      </c>
      <c r="F182" s="36" t="s">
        <v>9173</v>
      </c>
      <c r="G182" s="30">
        <v>2007</v>
      </c>
      <c r="H182" s="36"/>
      <c r="I182" s="36" t="s">
        <v>8471</v>
      </c>
      <c r="J182" s="36" t="s">
        <v>9224</v>
      </c>
      <c r="K182" s="34" t="s">
        <v>9225</v>
      </c>
      <c r="L182" s="36" t="s">
        <v>8893</v>
      </c>
      <c r="M182" s="36" t="s">
        <v>9226</v>
      </c>
      <c r="N182" s="30" t="s">
        <v>8239</v>
      </c>
      <c r="O182" s="36"/>
      <c r="P182" s="5" t="s">
        <v>9227</v>
      </c>
      <c r="Q182" s="31"/>
    </row>
    <row r="183" spans="1:17" s="35" customFormat="1">
      <c r="A183" s="31" t="s">
        <v>1015</v>
      </c>
      <c r="B183" s="30">
        <v>182</v>
      </c>
      <c r="C183" s="36" t="s">
        <v>8829</v>
      </c>
      <c r="D183" s="37" t="s">
        <v>9228</v>
      </c>
      <c r="E183" s="33">
        <v>360</v>
      </c>
      <c r="F183" s="36" t="s">
        <v>8965</v>
      </c>
      <c r="G183" s="30">
        <v>2006</v>
      </c>
      <c r="H183" s="36"/>
      <c r="I183" s="36" t="s">
        <v>8471</v>
      </c>
      <c r="J183" s="36" t="s">
        <v>9229</v>
      </c>
      <c r="K183" s="34" t="s">
        <v>9230</v>
      </c>
      <c r="L183" s="36" t="s">
        <v>8834</v>
      </c>
      <c r="M183" s="36" t="s">
        <v>8835</v>
      </c>
      <c r="N183" s="30" t="s">
        <v>8239</v>
      </c>
      <c r="O183" s="36"/>
      <c r="P183" s="5" t="s">
        <v>9231</v>
      </c>
      <c r="Q183" s="31"/>
    </row>
    <row r="184" spans="1:17" s="35" customFormat="1">
      <c r="A184" s="31" t="s">
        <v>1015</v>
      </c>
      <c r="B184" s="30">
        <v>183</v>
      </c>
      <c r="C184" s="31" t="s">
        <v>7785</v>
      </c>
      <c r="D184" s="32" t="s">
        <v>9232</v>
      </c>
      <c r="E184" s="33">
        <v>360</v>
      </c>
      <c r="F184" s="31" t="s">
        <v>8478</v>
      </c>
      <c r="G184" s="30">
        <v>2013</v>
      </c>
      <c r="H184" s="31" t="s">
        <v>9233</v>
      </c>
      <c r="I184" s="31" t="s">
        <v>8471</v>
      </c>
      <c r="J184" s="31" t="s">
        <v>9234</v>
      </c>
      <c r="K184" s="34" t="s">
        <v>9235</v>
      </c>
      <c r="L184" s="5" t="s">
        <v>7786</v>
      </c>
      <c r="M184" s="5" t="s">
        <v>7787</v>
      </c>
      <c r="N184" s="30" t="s">
        <v>8239</v>
      </c>
      <c r="O184" s="5"/>
      <c r="P184" s="5" t="s">
        <v>8381</v>
      </c>
      <c r="Q184" s="31"/>
    </row>
    <row r="185" spans="1:17" s="35" customFormat="1">
      <c r="A185" s="31" t="s">
        <v>1015</v>
      </c>
      <c r="B185" s="30">
        <v>184</v>
      </c>
      <c r="C185" s="31" t="s">
        <v>7785</v>
      </c>
      <c r="D185" s="32" t="s">
        <v>9236</v>
      </c>
      <c r="E185" s="33">
        <v>360</v>
      </c>
      <c r="F185" s="31" t="s">
        <v>8478</v>
      </c>
      <c r="G185" s="30">
        <v>2012</v>
      </c>
      <c r="H185" s="31" t="s">
        <v>9237</v>
      </c>
      <c r="I185" s="31" t="s">
        <v>8471</v>
      </c>
      <c r="J185" s="31" t="s">
        <v>9238</v>
      </c>
      <c r="K185" s="34" t="s">
        <v>9239</v>
      </c>
      <c r="L185" s="5" t="s">
        <v>7786</v>
      </c>
      <c r="M185" s="5" t="s">
        <v>7787</v>
      </c>
      <c r="N185" s="30" t="s">
        <v>8239</v>
      </c>
      <c r="O185" s="5"/>
      <c r="P185" s="5" t="s">
        <v>8382</v>
      </c>
      <c r="Q185" s="31"/>
    </row>
    <row r="186" spans="1:17" s="35" customFormat="1">
      <c r="A186" s="31" t="s">
        <v>1015</v>
      </c>
      <c r="B186" s="30">
        <v>185</v>
      </c>
      <c r="C186" s="31" t="s">
        <v>7782</v>
      </c>
      <c r="D186" s="32" t="s">
        <v>9240</v>
      </c>
      <c r="E186" s="33">
        <v>360</v>
      </c>
      <c r="F186" s="31" t="s">
        <v>8684</v>
      </c>
      <c r="G186" s="30">
        <v>2013</v>
      </c>
      <c r="H186" s="31"/>
      <c r="I186" s="31"/>
      <c r="J186" s="31" t="s">
        <v>9241</v>
      </c>
      <c r="K186" s="34" t="s">
        <v>9242</v>
      </c>
      <c r="L186" s="31"/>
      <c r="M186" s="31"/>
      <c r="N186" s="30" t="s">
        <v>8241</v>
      </c>
      <c r="O186" s="5"/>
      <c r="P186" s="5" t="s">
        <v>8383</v>
      </c>
      <c r="Q186" s="31"/>
    </row>
    <row r="187" spans="1:17" s="35" customFormat="1">
      <c r="A187" s="31" t="s">
        <v>1015</v>
      </c>
      <c r="B187" s="30">
        <v>186</v>
      </c>
      <c r="C187" s="31" t="s">
        <v>7782</v>
      </c>
      <c r="D187" s="32" t="s">
        <v>9243</v>
      </c>
      <c r="E187" s="33">
        <v>360</v>
      </c>
      <c r="F187" s="31" t="s">
        <v>8522</v>
      </c>
      <c r="G187" s="30">
        <v>2012</v>
      </c>
      <c r="H187" s="31"/>
      <c r="I187" s="31"/>
      <c r="J187" s="31" t="s">
        <v>9244</v>
      </c>
      <c r="K187" s="34" t="s">
        <v>9245</v>
      </c>
      <c r="L187" s="31"/>
      <c r="M187" s="31"/>
      <c r="N187" s="30" t="s">
        <v>8241</v>
      </c>
      <c r="O187" s="5"/>
      <c r="P187" s="5" t="s">
        <v>8384</v>
      </c>
      <c r="Q187" s="31"/>
    </row>
    <row r="188" spans="1:17" s="35" customFormat="1">
      <c r="A188" s="31" t="s">
        <v>1015</v>
      </c>
      <c r="B188" s="30">
        <v>187</v>
      </c>
      <c r="C188" s="31" t="s">
        <v>7900</v>
      </c>
      <c r="D188" s="32" t="s">
        <v>9246</v>
      </c>
      <c r="E188" s="33">
        <v>360</v>
      </c>
      <c r="F188" s="31" t="s">
        <v>8522</v>
      </c>
      <c r="G188" s="30">
        <v>2013</v>
      </c>
      <c r="H188" s="31"/>
      <c r="I188" s="31"/>
      <c r="J188" s="31" t="s">
        <v>9189</v>
      </c>
      <c r="K188" s="34" t="s">
        <v>9247</v>
      </c>
      <c r="L188" s="31"/>
      <c r="M188" s="31"/>
      <c r="N188" s="30" t="s">
        <v>8241</v>
      </c>
      <c r="O188" s="5"/>
      <c r="P188" s="5" t="s">
        <v>8385</v>
      </c>
      <c r="Q188" s="31"/>
    </row>
    <row r="189" spans="1:17" s="35" customFormat="1">
      <c r="A189" s="31" t="s">
        <v>1015</v>
      </c>
      <c r="B189" s="30">
        <v>188</v>
      </c>
      <c r="C189" s="31" t="s">
        <v>7900</v>
      </c>
      <c r="D189" s="32" t="s">
        <v>9248</v>
      </c>
      <c r="E189" s="33">
        <v>360</v>
      </c>
      <c r="F189" s="31" t="s">
        <v>8522</v>
      </c>
      <c r="G189" s="30">
        <v>2013</v>
      </c>
      <c r="H189" s="31"/>
      <c r="I189" s="31"/>
      <c r="J189" s="31" t="s">
        <v>9249</v>
      </c>
      <c r="K189" s="34" t="s">
        <v>9250</v>
      </c>
      <c r="L189" s="31"/>
      <c r="M189" s="31"/>
      <c r="N189" s="30" t="s">
        <v>8241</v>
      </c>
      <c r="O189" s="5"/>
      <c r="P189" s="5" t="s">
        <v>8386</v>
      </c>
      <c r="Q189" s="31"/>
    </row>
    <row r="190" spans="1:17" s="35" customFormat="1">
      <c r="A190" s="31" t="s">
        <v>1015</v>
      </c>
      <c r="B190" s="30">
        <v>189</v>
      </c>
      <c r="C190" s="31" t="s">
        <v>7795</v>
      </c>
      <c r="D190" s="32" t="s">
        <v>9251</v>
      </c>
      <c r="E190" s="33">
        <v>360</v>
      </c>
      <c r="F190" s="31" t="s">
        <v>9173</v>
      </c>
      <c r="G190" s="30">
        <v>2013</v>
      </c>
      <c r="H190" s="31" t="s">
        <v>9252</v>
      </c>
      <c r="I190" s="31" t="s">
        <v>8471</v>
      </c>
      <c r="J190" s="31" t="s">
        <v>9253</v>
      </c>
      <c r="K190" s="34" t="s">
        <v>9254</v>
      </c>
      <c r="L190" s="5" t="s">
        <v>7786</v>
      </c>
      <c r="M190" s="5" t="s">
        <v>7849</v>
      </c>
      <c r="N190" s="30" t="s">
        <v>8243</v>
      </c>
      <c r="O190" s="5"/>
      <c r="P190" s="5" t="s">
        <v>8387</v>
      </c>
      <c r="Q190" s="31"/>
    </row>
    <row r="191" spans="1:17" s="35" customFormat="1">
      <c r="A191" s="31" t="s">
        <v>1015</v>
      </c>
      <c r="B191" s="30">
        <v>190</v>
      </c>
      <c r="C191" s="31" t="s">
        <v>8974</v>
      </c>
      <c r="D191" s="32" t="s">
        <v>9255</v>
      </c>
      <c r="E191" s="33">
        <v>360</v>
      </c>
      <c r="F191" s="31" t="s">
        <v>9173</v>
      </c>
      <c r="G191" s="30">
        <v>2013</v>
      </c>
      <c r="H191" s="31" t="s">
        <v>9256</v>
      </c>
      <c r="I191" s="31" t="s">
        <v>9203</v>
      </c>
      <c r="J191" s="31" t="s">
        <v>9257</v>
      </c>
      <c r="K191" s="34" t="s">
        <v>9258</v>
      </c>
      <c r="L191" s="5" t="s">
        <v>8893</v>
      </c>
      <c r="M191" s="5" t="s">
        <v>9178</v>
      </c>
      <c r="N191" s="30" t="s">
        <v>8243</v>
      </c>
      <c r="O191" s="5"/>
      <c r="P191" s="5" t="s">
        <v>8388</v>
      </c>
      <c r="Q191" s="31"/>
    </row>
    <row r="192" spans="1:17" s="35" customFormat="1">
      <c r="A192" s="31" t="s">
        <v>1015</v>
      </c>
      <c r="B192" s="30">
        <v>191</v>
      </c>
      <c r="C192" s="31" t="s">
        <v>8974</v>
      </c>
      <c r="D192" s="32" t="s">
        <v>9259</v>
      </c>
      <c r="E192" s="33">
        <v>360</v>
      </c>
      <c r="F192" s="31" t="s">
        <v>9173</v>
      </c>
      <c r="G192" s="30">
        <v>2013</v>
      </c>
      <c r="H192" s="31" t="s">
        <v>9260</v>
      </c>
      <c r="I192" s="31" t="s">
        <v>8487</v>
      </c>
      <c r="J192" s="31" t="s">
        <v>9261</v>
      </c>
      <c r="K192" s="34" t="s">
        <v>9262</v>
      </c>
      <c r="L192" s="5" t="s">
        <v>8893</v>
      </c>
      <c r="M192" s="5" t="s">
        <v>9178</v>
      </c>
      <c r="N192" s="30" t="s">
        <v>8243</v>
      </c>
      <c r="O192" s="5"/>
      <c r="P192" s="5" t="s">
        <v>8389</v>
      </c>
      <c r="Q192" s="31"/>
    </row>
    <row r="193" spans="1:17" s="35" customFormat="1">
      <c r="A193" s="31" t="s">
        <v>1015</v>
      </c>
      <c r="B193" s="30">
        <v>192</v>
      </c>
      <c r="C193" s="31" t="s">
        <v>7785</v>
      </c>
      <c r="D193" s="32" t="s">
        <v>9263</v>
      </c>
      <c r="E193" s="33">
        <v>360</v>
      </c>
      <c r="F193" s="31" t="s">
        <v>9264</v>
      </c>
      <c r="G193" s="30">
        <v>2011</v>
      </c>
      <c r="H193" s="31" t="s">
        <v>9265</v>
      </c>
      <c r="I193" s="31" t="s">
        <v>8471</v>
      </c>
      <c r="J193" s="31" t="s">
        <v>9266</v>
      </c>
      <c r="K193" s="34" t="s">
        <v>9267</v>
      </c>
      <c r="L193" s="5" t="s">
        <v>7792</v>
      </c>
      <c r="M193" s="31" t="s">
        <v>9268</v>
      </c>
      <c r="N193" s="30" t="s">
        <v>8239</v>
      </c>
      <c r="O193" s="5"/>
      <c r="P193" s="5" t="s">
        <v>8390</v>
      </c>
      <c r="Q193" s="31"/>
    </row>
    <row r="194" spans="1:17" s="35" customFormat="1">
      <c r="A194" s="31" t="s">
        <v>1015</v>
      </c>
      <c r="B194" s="30">
        <v>193</v>
      </c>
      <c r="C194" s="31" t="s">
        <v>7782</v>
      </c>
      <c r="D194" s="32" t="s">
        <v>9269</v>
      </c>
      <c r="E194" s="33">
        <v>350</v>
      </c>
      <c r="F194" s="31" t="s">
        <v>7946</v>
      </c>
      <c r="G194" s="30">
        <v>2010</v>
      </c>
      <c r="H194" s="31"/>
      <c r="I194" s="31" t="s">
        <v>7805</v>
      </c>
      <c r="J194" s="31" t="s">
        <v>7969</v>
      </c>
      <c r="K194" s="34" t="s">
        <v>9270</v>
      </c>
      <c r="L194" s="31" t="s">
        <v>7867</v>
      </c>
      <c r="M194" s="31" t="s">
        <v>7871</v>
      </c>
      <c r="N194" s="30" t="s">
        <v>8239</v>
      </c>
      <c r="O194" s="31"/>
      <c r="P194" s="5" t="s">
        <v>9271</v>
      </c>
      <c r="Q194" s="31"/>
    </row>
    <row r="195" spans="1:17" s="35" customFormat="1">
      <c r="A195" s="31" t="s">
        <v>1015</v>
      </c>
      <c r="B195" s="30">
        <v>194</v>
      </c>
      <c r="C195" s="31" t="s">
        <v>7820</v>
      </c>
      <c r="D195" s="32" t="s">
        <v>7970</v>
      </c>
      <c r="E195" s="33">
        <v>350</v>
      </c>
      <c r="F195" s="31" t="s">
        <v>7971</v>
      </c>
      <c r="G195" s="30">
        <v>2012</v>
      </c>
      <c r="H195" s="31"/>
      <c r="I195" s="31"/>
      <c r="J195" s="31" t="s">
        <v>7972</v>
      </c>
      <c r="K195" s="34" t="s">
        <v>9272</v>
      </c>
      <c r="L195" s="31" t="s">
        <v>7973</v>
      </c>
      <c r="M195" s="31" t="s">
        <v>7974</v>
      </c>
      <c r="N195" s="30" t="s">
        <v>8239</v>
      </c>
      <c r="O195" s="31"/>
      <c r="P195" s="5" t="s">
        <v>8391</v>
      </c>
      <c r="Q195" s="31"/>
    </row>
    <row r="196" spans="1:17" s="35" customFormat="1">
      <c r="A196" s="31" t="s">
        <v>1015</v>
      </c>
      <c r="B196" s="30">
        <v>195</v>
      </c>
      <c r="C196" s="31" t="s">
        <v>7785</v>
      </c>
      <c r="D196" s="32" t="s">
        <v>7975</v>
      </c>
      <c r="E196" s="33">
        <v>350</v>
      </c>
      <c r="F196" s="31" t="s">
        <v>7976</v>
      </c>
      <c r="G196" s="30">
        <v>2007</v>
      </c>
      <c r="H196" s="31"/>
      <c r="I196" s="31" t="s">
        <v>7805</v>
      </c>
      <c r="J196" s="31" t="s">
        <v>7977</v>
      </c>
      <c r="K196" s="34" t="s">
        <v>7764</v>
      </c>
      <c r="L196" s="31" t="s">
        <v>7853</v>
      </c>
      <c r="M196" s="31" t="s">
        <v>7978</v>
      </c>
      <c r="N196" s="30" t="s">
        <v>8239</v>
      </c>
      <c r="O196" s="31"/>
      <c r="P196" s="5" t="s">
        <v>8392</v>
      </c>
      <c r="Q196" s="31"/>
    </row>
    <row r="197" spans="1:17" s="35" customFormat="1">
      <c r="A197" s="31" t="s">
        <v>1015</v>
      </c>
      <c r="B197" s="30">
        <v>196</v>
      </c>
      <c r="C197" s="36" t="s">
        <v>8969</v>
      </c>
      <c r="D197" s="37" t="s">
        <v>9273</v>
      </c>
      <c r="E197" s="33">
        <v>350</v>
      </c>
      <c r="F197" s="36" t="s">
        <v>9274</v>
      </c>
      <c r="G197" s="30">
        <v>2006</v>
      </c>
      <c r="H197" s="36"/>
      <c r="I197" s="36" t="s">
        <v>8471</v>
      </c>
      <c r="J197" s="36" t="s">
        <v>9275</v>
      </c>
      <c r="K197" s="34" t="s">
        <v>9276</v>
      </c>
      <c r="L197" s="36" t="s">
        <v>8893</v>
      </c>
      <c r="M197" s="36" t="s">
        <v>9277</v>
      </c>
      <c r="N197" s="30"/>
      <c r="O197" s="36"/>
      <c r="P197" s="5" t="s">
        <v>9278</v>
      </c>
      <c r="Q197" s="31"/>
    </row>
    <row r="198" spans="1:17" s="35" customFormat="1">
      <c r="A198" s="31" t="s">
        <v>1015</v>
      </c>
      <c r="B198" s="30">
        <v>197</v>
      </c>
      <c r="C198" s="31" t="s">
        <v>7979</v>
      </c>
      <c r="D198" s="32" t="s">
        <v>9280</v>
      </c>
      <c r="E198" s="33">
        <v>350</v>
      </c>
      <c r="F198" s="31" t="s">
        <v>7980</v>
      </c>
      <c r="G198" s="30">
        <v>2011</v>
      </c>
      <c r="H198" s="31"/>
      <c r="I198" s="31"/>
      <c r="J198" s="31" t="s">
        <v>7980</v>
      </c>
      <c r="K198" s="34" t="s">
        <v>9282</v>
      </c>
      <c r="L198" s="31"/>
      <c r="M198" s="31"/>
      <c r="N198" s="30" t="s">
        <v>8239</v>
      </c>
      <c r="O198" s="31"/>
      <c r="P198" s="5" t="s">
        <v>8393</v>
      </c>
      <c r="Q198" s="31"/>
    </row>
    <row r="199" spans="1:17" s="35" customFormat="1">
      <c r="A199" s="31" t="s">
        <v>1015</v>
      </c>
      <c r="B199" s="30">
        <v>198</v>
      </c>
      <c r="C199" s="31" t="s">
        <v>7813</v>
      </c>
      <c r="D199" s="32" t="s">
        <v>9283</v>
      </c>
      <c r="E199" s="33">
        <v>350</v>
      </c>
      <c r="F199" s="31" t="s">
        <v>7946</v>
      </c>
      <c r="G199" s="30">
        <v>2009</v>
      </c>
      <c r="H199" s="31"/>
      <c r="I199" s="31" t="s">
        <v>7805</v>
      </c>
      <c r="J199" s="31" t="s">
        <v>7981</v>
      </c>
      <c r="K199" s="34" t="s">
        <v>9284</v>
      </c>
      <c r="L199" s="31" t="s">
        <v>7867</v>
      </c>
      <c r="M199" s="31" t="s">
        <v>7871</v>
      </c>
      <c r="N199" s="30" t="s">
        <v>8239</v>
      </c>
      <c r="O199" s="31"/>
      <c r="P199" s="5" t="s">
        <v>9285</v>
      </c>
      <c r="Q199" s="31"/>
    </row>
    <row r="200" spans="1:17" s="35" customFormat="1">
      <c r="A200" s="31" t="s">
        <v>1015</v>
      </c>
      <c r="B200" s="30">
        <v>199</v>
      </c>
      <c r="C200" s="31" t="s">
        <v>7813</v>
      </c>
      <c r="D200" s="32" t="s">
        <v>9286</v>
      </c>
      <c r="E200" s="33">
        <v>350</v>
      </c>
      <c r="F200" s="31" t="s">
        <v>7946</v>
      </c>
      <c r="G200" s="30">
        <v>2009</v>
      </c>
      <c r="H200" s="31"/>
      <c r="I200" s="31" t="s">
        <v>7805</v>
      </c>
      <c r="J200" s="31" t="s">
        <v>7982</v>
      </c>
      <c r="K200" s="34" t="s">
        <v>9287</v>
      </c>
      <c r="L200" s="31" t="s">
        <v>7863</v>
      </c>
      <c r="M200" s="31" t="s">
        <v>7948</v>
      </c>
      <c r="N200" s="30" t="s">
        <v>8239</v>
      </c>
      <c r="O200" s="31"/>
      <c r="P200" s="5" t="s">
        <v>9288</v>
      </c>
      <c r="Q200" s="31"/>
    </row>
    <row r="201" spans="1:17" s="35" customFormat="1">
      <c r="A201" s="31" t="s">
        <v>1015</v>
      </c>
      <c r="B201" s="30">
        <v>200</v>
      </c>
      <c r="C201" s="31" t="s">
        <v>7813</v>
      </c>
      <c r="D201" s="32" t="s">
        <v>9289</v>
      </c>
      <c r="E201" s="33">
        <v>350</v>
      </c>
      <c r="F201" s="31" t="s">
        <v>7946</v>
      </c>
      <c r="G201" s="30">
        <v>2009</v>
      </c>
      <c r="H201" s="31"/>
      <c r="I201" s="31" t="s">
        <v>7805</v>
      </c>
      <c r="J201" s="31" t="s">
        <v>7983</v>
      </c>
      <c r="K201" s="34" t="s">
        <v>9290</v>
      </c>
      <c r="L201" s="31" t="s">
        <v>7863</v>
      </c>
      <c r="M201" s="31" t="s">
        <v>7948</v>
      </c>
      <c r="N201" s="30" t="s">
        <v>8239</v>
      </c>
      <c r="O201" s="31"/>
      <c r="P201" s="5" t="s">
        <v>9291</v>
      </c>
      <c r="Q201" s="31"/>
    </row>
    <row r="202" spans="1:17" s="35" customFormat="1">
      <c r="A202" s="31" t="s">
        <v>1015</v>
      </c>
      <c r="B202" s="30">
        <v>201</v>
      </c>
      <c r="C202" s="31" t="s">
        <v>7813</v>
      </c>
      <c r="D202" s="32" t="s">
        <v>9292</v>
      </c>
      <c r="E202" s="33">
        <v>350</v>
      </c>
      <c r="F202" s="31" t="s">
        <v>7984</v>
      </c>
      <c r="G202" s="30">
        <v>2009</v>
      </c>
      <c r="H202" s="31"/>
      <c r="I202" s="31" t="s">
        <v>7805</v>
      </c>
      <c r="J202" s="31" t="s">
        <v>7985</v>
      </c>
      <c r="K202" s="34" t="s">
        <v>9293</v>
      </c>
      <c r="L202" s="31" t="s">
        <v>7863</v>
      </c>
      <c r="M202" s="31" t="s">
        <v>7948</v>
      </c>
      <c r="N202" s="30" t="s">
        <v>8239</v>
      </c>
      <c r="O202" s="31"/>
      <c r="P202" s="5" t="s">
        <v>9294</v>
      </c>
      <c r="Q202" s="31"/>
    </row>
    <row r="203" spans="1:17" s="35" customFormat="1">
      <c r="A203" s="31" t="s">
        <v>1015</v>
      </c>
      <c r="B203" s="30">
        <v>202</v>
      </c>
      <c r="C203" s="38" t="s">
        <v>7986</v>
      </c>
      <c r="D203" s="32" t="s">
        <v>9295</v>
      </c>
      <c r="E203" s="33">
        <v>350</v>
      </c>
      <c r="F203" s="31" t="s">
        <v>7987</v>
      </c>
      <c r="G203" s="30">
        <v>2007</v>
      </c>
      <c r="H203" s="31" t="s">
        <v>7988</v>
      </c>
      <c r="I203" s="31" t="s">
        <v>7805</v>
      </c>
      <c r="J203" s="31" t="s">
        <v>7989</v>
      </c>
      <c r="K203" s="34" t="s">
        <v>9296</v>
      </c>
      <c r="L203" s="31" t="s">
        <v>7863</v>
      </c>
      <c r="M203" s="31" t="s">
        <v>7923</v>
      </c>
      <c r="N203" s="30" t="s">
        <v>8239</v>
      </c>
      <c r="O203" s="31"/>
      <c r="P203" s="5" t="s">
        <v>9297</v>
      </c>
      <c r="Q203" s="31"/>
    </row>
    <row r="204" spans="1:17" s="35" customFormat="1">
      <c r="A204" s="31" t="s">
        <v>1015</v>
      </c>
      <c r="B204" s="30">
        <v>203</v>
      </c>
      <c r="C204" s="31" t="s">
        <v>7990</v>
      </c>
      <c r="D204" s="32" t="s">
        <v>9298</v>
      </c>
      <c r="E204" s="33">
        <v>350</v>
      </c>
      <c r="F204" s="31" t="s">
        <v>7860</v>
      </c>
      <c r="G204" s="30">
        <v>2011</v>
      </c>
      <c r="H204" s="31"/>
      <c r="I204" s="31"/>
      <c r="J204" s="31" t="s">
        <v>7860</v>
      </c>
      <c r="K204" s="34" t="s">
        <v>9299</v>
      </c>
      <c r="L204" s="31"/>
      <c r="M204" s="31"/>
      <c r="N204" s="30" t="s">
        <v>8239</v>
      </c>
      <c r="O204" s="31"/>
      <c r="P204" s="5" t="s">
        <v>8394</v>
      </c>
      <c r="Q204" s="31"/>
    </row>
    <row r="205" spans="1:17" s="35" customFormat="1">
      <c r="A205" s="31" t="s">
        <v>1015</v>
      </c>
      <c r="B205" s="30">
        <v>204</v>
      </c>
      <c r="C205" s="36" t="s">
        <v>7991</v>
      </c>
      <c r="D205" s="37" t="s">
        <v>9300</v>
      </c>
      <c r="E205" s="33">
        <v>350</v>
      </c>
      <c r="F205" s="36" t="s">
        <v>9072</v>
      </c>
      <c r="G205" s="30">
        <v>2010</v>
      </c>
      <c r="H205" s="36"/>
      <c r="I205" s="36"/>
      <c r="J205" s="36" t="s">
        <v>9301</v>
      </c>
      <c r="K205" s="34" t="s">
        <v>9302</v>
      </c>
      <c r="L205" s="36"/>
      <c r="M205" s="36"/>
      <c r="N205" s="30" t="s">
        <v>8239</v>
      </c>
      <c r="O205" s="36"/>
      <c r="P205" s="5" t="s">
        <v>8395</v>
      </c>
      <c r="Q205" s="31"/>
    </row>
    <row r="206" spans="1:17" s="35" customFormat="1">
      <c r="A206" s="31" t="s">
        <v>1015</v>
      </c>
      <c r="B206" s="30">
        <v>205</v>
      </c>
      <c r="C206" s="31" t="s">
        <v>7992</v>
      </c>
      <c r="D206" s="32" t="s">
        <v>9303</v>
      </c>
      <c r="E206" s="33">
        <v>350</v>
      </c>
      <c r="F206" s="31" t="s">
        <v>7993</v>
      </c>
      <c r="G206" s="30">
        <v>2009</v>
      </c>
      <c r="H206" s="31"/>
      <c r="I206" s="31" t="s">
        <v>7805</v>
      </c>
      <c r="J206" s="31" t="s">
        <v>7994</v>
      </c>
      <c r="K206" s="34" t="s">
        <v>9304</v>
      </c>
      <c r="L206" s="31" t="s">
        <v>7995</v>
      </c>
      <c r="M206" s="31" t="s">
        <v>7996</v>
      </c>
      <c r="N206" s="30"/>
      <c r="O206" s="31"/>
      <c r="P206" s="5" t="s">
        <v>8396</v>
      </c>
      <c r="Q206" s="31"/>
    </row>
    <row r="207" spans="1:17" s="35" customFormat="1">
      <c r="A207" s="31" t="s">
        <v>1015</v>
      </c>
      <c r="B207" s="30">
        <v>206</v>
      </c>
      <c r="C207" s="36" t="s">
        <v>8879</v>
      </c>
      <c r="D207" s="37" t="s">
        <v>9305</v>
      </c>
      <c r="E207" s="33">
        <v>350</v>
      </c>
      <c r="F207" s="36" t="s">
        <v>8922</v>
      </c>
      <c r="G207" s="30">
        <v>2006</v>
      </c>
      <c r="H207" s="36"/>
      <c r="I207" s="36" t="s">
        <v>8471</v>
      </c>
      <c r="J207" s="36" t="s">
        <v>9306</v>
      </c>
      <c r="K207" s="34" t="s">
        <v>9307</v>
      </c>
      <c r="L207" s="36" t="s">
        <v>8893</v>
      </c>
      <c r="M207" s="36" t="s">
        <v>9308</v>
      </c>
      <c r="N207" s="30" t="s">
        <v>8239</v>
      </c>
      <c r="O207" s="36"/>
      <c r="P207" s="5" t="s">
        <v>9309</v>
      </c>
      <c r="Q207" s="31"/>
    </row>
    <row r="208" spans="1:17" s="35" customFormat="1">
      <c r="A208" s="31" t="s">
        <v>1015</v>
      </c>
      <c r="B208" s="30">
        <v>207</v>
      </c>
      <c r="C208" s="31" t="s">
        <v>8879</v>
      </c>
      <c r="D208" s="32" t="s">
        <v>9310</v>
      </c>
      <c r="E208" s="33">
        <v>350</v>
      </c>
      <c r="F208" s="31" t="s">
        <v>8486</v>
      </c>
      <c r="G208" s="30">
        <v>2013</v>
      </c>
      <c r="H208" s="31"/>
      <c r="I208" s="31" t="s">
        <v>8471</v>
      </c>
      <c r="J208" s="31" t="s">
        <v>9311</v>
      </c>
      <c r="K208" s="34" t="s">
        <v>9312</v>
      </c>
      <c r="L208" s="5" t="s">
        <v>8893</v>
      </c>
      <c r="M208" s="5" t="s">
        <v>8894</v>
      </c>
      <c r="N208" s="30" t="s">
        <v>8239</v>
      </c>
      <c r="O208" s="5"/>
      <c r="P208" s="5" t="s">
        <v>8397</v>
      </c>
      <c r="Q208" s="31"/>
    </row>
    <row r="209" spans="1:17" s="35" customFormat="1">
      <c r="A209" s="31" t="s">
        <v>1015</v>
      </c>
      <c r="B209" s="30">
        <v>208</v>
      </c>
      <c r="C209" s="31" t="s">
        <v>7942</v>
      </c>
      <c r="D209" s="32" t="s">
        <v>9313</v>
      </c>
      <c r="E209" s="33">
        <v>350</v>
      </c>
      <c r="F209" s="31" t="s">
        <v>8642</v>
      </c>
      <c r="G209" s="30">
        <v>2013</v>
      </c>
      <c r="H209" s="31"/>
      <c r="I209" s="31"/>
      <c r="J209" s="31" t="s">
        <v>9314</v>
      </c>
      <c r="K209" s="34" t="s">
        <v>9315</v>
      </c>
      <c r="L209" s="31"/>
      <c r="M209" s="31"/>
      <c r="N209" s="30" t="s">
        <v>8241</v>
      </c>
      <c r="O209" s="5"/>
      <c r="P209" s="5" t="s">
        <v>8398</v>
      </c>
      <c r="Q209" s="31"/>
    </row>
    <row r="210" spans="1:17" s="35" customFormat="1">
      <c r="A210" s="31" t="s">
        <v>1015</v>
      </c>
      <c r="B210" s="30">
        <v>209</v>
      </c>
      <c r="C210" s="31" t="s">
        <v>7785</v>
      </c>
      <c r="D210" s="32" t="s">
        <v>9316</v>
      </c>
      <c r="E210" s="33">
        <v>350</v>
      </c>
      <c r="F210" s="31" t="s">
        <v>8693</v>
      </c>
      <c r="G210" s="30">
        <v>2006</v>
      </c>
      <c r="H210" s="31" t="s">
        <v>9317</v>
      </c>
      <c r="I210" s="31" t="s">
        <v>8471</v>
      </c>
      <c r="J210" s="31" t="s">
        <v>9318</v>
      </c>
      <c r="K210" s="34" t="s">
        <v>9319</v>
      </c>
      <c r="L210" s="5" t="s">
        <v>7786</v>
      </c>
      <c r="M210" s="5" t="s">
        <v>7788</v>
      </c>
      <c r="N210" s="30" t="s">
        <v>8239</v>
      </c>
      <c r="O210" s="5"/>
      <c r="P210" s="5" t="s">
        <v>8399</v>
      </c>
      <c r="Q210" s="31"/>
    </row>
    <row r="211" spans="1:17" s="35" customFormat="1">
      <c r="A211" s="31" t="s">
        <v>1015</v>
      </c>
      <c r="B211" s="30">
        <v>210</v>
      </c>
      <c r="C211" s="31" t="s">
        <v>7843</v>
      </c>
      <c r="D211" s="32" t="s">
        <v>9320</v>
      </c>
      <c r="E211" s="33">
        <v>350</v>
      </c>
      <c r="F211" s="31" t="s">
        <v>9321</v>
      </c>
      <c r="G211" s="30">
        <v>2012</v>
      </c>
      <c r="H211" s="31"/>
      <c r="I211" s="31" t="s">
        <v>8471</v>
      </c>
      <c r="J211" s="31" t="s">
        <v>9322</v>
      </c>
      <c r="K211" s="34" t="s">
        <v>9323</v>
      </c>
      <c r="L211" s="5" t="s">
        <v>7771</v>
      </c>
      <c r="M211" s="5" t="s">
        <v>7997</v>
      </c>
      <c r="N211" s="30" t="s">
        <v>8239</v>
      </c>
      <c r="O211" s="5"/>
      <c r="P211" s="5" t="s">
        <v>8400</v>
      </c>
      <c r="Q211" s="31"/>
    </row>
    <row r="212" spans="1:17" s="35" customFormat="1">
      <c r="A212" s="31" t="s">
        <v>1015</v>
      </c>
      <c r="B212" s="30">
        <v>211</v>
      </c>
      <c r="C212" s="31" t="s">
        <v>7782</v>
      </c>
      <c r="D212" s="32" t="s">
        <v>9325</v>
      </c>
      <c r="E212" s="33">
        <v>350</v>
      </c>
      <c r="F212" s="31" t="s">
        <v>8926</v>
      </c>
      <c r="G212" s="30">
        <v>2011</v>
      </c>
      <c r="H212" s="31" t="s">
        <v>9326</v>
      </c>
      <c r="I212" s="31" t="s">
        <v>8471</v>
      </c>
      <c r="J212" s="31" t="s">
        <v>9327</v>
      </c>
      <c r="K212" s="34" t="s">
        <v>9328</v>
      </c>
      <c r="L212" s="5" t="s">
        <v>7774</v>
      </c>
      <c r="M212" s="5" t="s">
        <v>7908</v>
      </c>
      <c r="N212" s="30" t="s">
        <v>8242</v>
      </c>
      <c r="O212" s="5"/>
      <c r="P212" s="5" t="s">
        <v>8401</v>
      </c>
      <c r="Q212" s="31"/>
    </row>
    <row r="213" spans="1:17" s="35" customFormat="1">
      <c r="A213" s="31" t="s">
        <v>1015</v>
      </c>
      <c r="B213" s="30">
        <v>212</v>
      </c>
      <c r="C213" s="31" t="s">
        <v>7781</v>
      </c>
      <c r="D213" s="32" t="s">
        <v>9329</v>
      </c>
      <c r="E213" s="33">
        <v>350</v>
      </c>
      <c r="F213" s="31" t="s">
        <v>8499</v>
      </c>
      <c r="G213" s="30">
        <v>2012</v>
      </c>
      <c r="H213" s="31"/>
      <c r="I213" s="31" t="s">
        <v>8471</v>
      </c>
      <c r="J213" s="31" t="s">
        <v>8616</v>
      </c>
      <c r="K213" s="34" t="s">
        <v>9330</v>
      </c>
      <c r="L213" s="5" t="s">
        <v>7774</v>
      </c>
      <c r="M213" s="5" t="s">
        <v>7777</v>
      </c>
      <c r="N213" s="30" t="s">
        <v>8240</v>
      </c>
      <c r="O213" s="5"/>
      <c r="P213" s="5" t="s">
        <v>8402</v>
      </c>
      <c r="Q213" s="31"/>
    </row>
    <row r="214" spans="1:17" s="35" customFormat="1">
      <c r="A214" s="31" t="s">
        <v>1015</v>
      </c>
      <c r="B214" s="30">
        <v>213</v>
      </c>
      <c r="C214" s="31" t="s">
        <v>7900</v>
      </c>
      <c r="D214" s="32" t="s">
        <v>9331</v>
      </c>
      <c r="E214" s="33">
        <v>330</v>
      </c>
      <c r="F214" s="31" t="s">
        <v>8486</v>
      </c>
      <c r="G214" s="30">
        <v>2013</v>
      </c>
      <c r="H214" s="31"/>
      <c r="I214" s="31" t="s">
        <v>8471</v>
      </c>
      <c r="J214" s="31" t="s">
        <v>9311</v>
      </c>
      <c r="K214" s="34" t="s">
        <v>9332</v>
      </c>
      <c r="L214" s="5" t="s">
        <v>7771</v>
      </c>
      <c r="M214" s="5" t="s">
        <v>7998</v>
      </c>
      <c r="N214" s="30" t="s">
        <v>8239</v>
      </c>
      <c r="O214" s="5"/>
      <c r="P214" s="5" t="s">
        <v>8403</v>
      </c>
      <c r="Q214" s="31"/>
    </row>
    <row r="215" spans="1:17" s="35" customFormat="1">
      <c r="A215" s="31" t="s">
        <v>1015</v>
      </c>
      <c r="B215" s="30">
        <v>214</v>
      </c>
      <c r="C215" s="31" t="s">
        <v>7782</v>
      </c>
      <c r="D215" s="32" t="s">
        <v>9333</v>
      </c>
      <c r="E215" s="33">
        <v>320</v>
      </c>
      <c r="F215" s="31" t="s">
        <v>7999</v>
      </c>
      <c r="G215" s="30">
        <v>2010</v>
      </c>
      <c r="H215" s="31" t="s">
        <v>8000</v>
      </c>
      <c r="I215" s="31" t="s">
        <v>7805</v>
      </c>
      <c r="J215" s="31" t="s">
        <v>8001</v>
      </c>
      <c r="K215" s="34" t="s">
        <v>9334</v>
      </c>
      <c r="L215" s="31" t="s">
        <v>7880</v>
      </c>
      <c r="M215" s="31" t="s">
        <v>8002</v>
      </c>
      <c r="N215" s="30" t="s">
        <v>8239</v>
      </c>
      <c r="O215" s="31"/>
      <c r="P215" s="5" t="s">
        <v>8404</v>
      </c>
      <c r="Q215" s="31"/>
    </row>
    <row r="216" spans="1:17" s="35" customFormat="1">
      <c r="A216" s="31" t="s">
        <v>1015</v>
      </c>
      <c r="B216" s="30">
        <v>215</v>
      </c>
      <c r="C216" s="31" t="s">
        <v>7782</v>
      </c>
      <c r="D216" s="32" t="s">
        <v>9335</v>
      </c>
      <c r="E216" s="33">
        <v>320</v>
      </c>
      <c r="F216" s="31" t="s">
        <v>8003</v>
      </c>
      <c r="G216" s="30">
        <v>2010</v>
      </c>
      <c r="H216" s="31"/>
      <c r="I216" s="31" t="s">
        <v>7805</v>
      </c>
      <c r="J216" s="31" t="s">
        <v>8004</v>
      </c>
      <c r="K216" s="34" t="s">
        <v>9336</v>
      </c>
      <c r="L216" s="31" t="s">
        <v>7880</v>
      </c>
      <c r="M216" s="31" t="s">
        <v>7881</v>
      </c>
      <c r="N216" s="30" t="s">
        <v>8239</v>
      </c>
      <c r="O216" s="31"/>
      <c r="P216" s="5" t="s">
        <v>9337</v>
      </c>
      <c r="Q216" s="31"/>
    </row>
    <row r="217" spans="1:17" s="35" customFormat="1">
      <c r="A217" s="31" t="s">
        <v>1015</v>
      </c>
      <c r="B217" s="30">
        <v>216</v>
      </c>
      <c r="C217" s="31" t="s">
        <v>7782</v>
      </c>
      <c r="D217" s="32" t="s">
        <v>9338</v>
      </c>
      <c r="E217" s="33">
        <v>320</v>
      </c>
      <c r="F217" s="31" t="s">
        <v>8005</v>
      </c>
      <c r="G217" s="30">
        <v>2010</v>
      </c>
      <c r="H217" s="31"/>
      <c r="I217" s="31" t="s">
        <v>7805</v>
      </c>
      <c r="J217" s="31" t="s">
        <v>8006</v>
      </c>
      <c r="K217" s="34" t="s">
        <v>9339</v>
      </c>
      <c r="L217" s="31" t="s">
        <v>7894</v>
      </c>
      <c r="M217" s="31" t="s">
        <v>8007</v>
      </c>
      <c r="N217" s="30" t="s">
        <v>8239</v>
      </c>
      <c r="O217" s="31"/>
      <c r="P217" s="5" t="s">
        <v>9341</v>
      </c>
      <c r="Q217" s="31"/>
    </row>
    <row r="218" spans="1:17" s="35" customFormat="1">
      <c r="A218" s="31" t="s">
        <v>1015</v>
      </c>
      <c r="B218" s="30">
        <v>217</v>
      </c>
      <c r="C218" s="31" t="s">
        <v>7782</v>
      </c>
      <c r="D218" s="32" t="s">
        <v>9342</v>
      </c>
      <c r="E218" s="33">
        <v>320</v>
      </c>
      <c r="F218" s="31" t="s">
        <v>8003</v>
      </c>
      <c r="G218" s="30">
        <v>2007</v>
      </c>
      <c r="H218" s="31"/>
      <c r="I218" s="31" t="s">
        <v>7805</v>
      </c>
      <c r="J218" s="31" t="s">
        <v>8008</v>
      </c>
      <c r="K218" s="34" t="s">
        <v>9343</v>
      </c>
      <c r="L218" s="31" t="s">
        <v>7880</v>
      </c>
      <c r="M218" s="31" t="s">
        <v>7881</v>
      </c>
      <c r="N218" s="30" t="s">
        <v>8239</v>
      </c>
      <c r="O218" s="31"/>
      <c r="P218" s="5" t="s">
        <v>9344</v>
      </c>
      <c r="Q218" s="31"/>
    </row>
    <row r="219" spans="1:17" s="35" customFormat="1">
      <c r="A219" s="31" t="s">
        <v>1015</v>
      </c>
      <c r="B219" s="30">
        <v>218</v>
      </c>
      <c r="C219" s="31" t="s">
        <v>7813</v>
      </c>
      <c r="D219" s="32" t="s">
        <v>9345</v>
      </c>
      <c r="E219" s="33">
        <v>320</v>
      </c>
      <c r="F219" s="31" t="s">
        <v>7946</v>
      </c>
      <c r="G219" s="30">
        <v>2009</v>
      </c>
      <c r="H219" s="31"/>
      <c r="I219" s="31" t="s">
        <v>7805</v>
      </c>
      <c r="J219" s="31" t="s">
        <v>8009</v>
      </c>
      <c r="K219" s="34" t="s">
        <v>9346</v>
      </c>
      <c r="L219" s="31" t="s">
        <v>7863</v>
      </c>
      <c r="M219" s="31" t="s">
        <v>7948</v>
      </c>
      <c r="N219" s="30" t="s">
        <v>8239</v>
      </c>
      <c r="O219" s="31"/>
      <c r="P219" s="5" t="s">
        <v>9347</v>
      </c>
      <c r="Q219" s="31"/>
    </row>
    <row r="220" spans="1:17" s="35" customFormat="1">
      <c r="A220" s="31" t="s">
        <v>1015</v>
      </c>
      <c r="B220" s="30">
        <v>219</v>
      </c>
      <c r="C220" s="31" t="s">
        <v>7813</v>
      </c>
      <c r="D220" s="32" t="s">
        <v>9348</v>
      </c>
      <c r="E220" s="33">
        <v>320</v>
      </c>
      <c r="F220" s="31" t="s">
        <v>7946</v>
      </c>
      <c r="G220" s="30">
        <v>2009</v>
      </c>
      <c r="H220" s="31"/>
      <c r="I220" s="31" t="s">
        <v>7805</v>
      </c>
      <c r="J220" s="31" t="s">
        <v>8010</v>
      </c>
      <c r="K220" s="34" t="s">
        <v>9349</v>
      </c>
      <c r="L220" s="31" t="s">
        <v>7867</v>
      </c>
      <c r="M220" s="31" t="s">
        <v>7871</v>
      </c>
      <c r="N220" s="30" t="s">
        <v>8239</v>
      </c>
      <c r="O220" s="31"/>
      <c r="P220" s="5" t="s">
        <v>9350</v>
      </c>
      <c r="Q220" s="31"/>
    </row>
    <row r="221" spans="1:17" s="35" customFormat="1">
      <c r="A221" s="31" t="s">
        <v>1015</v>
      </c>
      <c r="B221" s="30">
        <v>220</v>
      </c>
      <c r="C221" s="31" t="s">
        <v>7813</v>
      </c>
      <c r="D221" s="32" t="s">
        <v>9351</v>
      </c>
      <c r="E221" s="33">
        <v>320</v>
      </c>
      <c r="F221" s="31" t="s">
        <v>7946</v>
      </c>
      <c r="G221" s="30">
        <v>2009</v>
      </c>
      <c r="H221" s="31"/>
      <c r="I221" s="31" t="s">
        <v>7805</v>
      </c>
      <c r="J221" s="31" t="s">
        <v>8011</v>
      </c>
      <c r="K221" s="34" t="s">
        <v>9353</v>
      </c>
      <c r="L221" s="31" t="s">
        <v>7863</v>
      </c>
      <c r="M221" s="31" t="s">
        <v>7948</v>
      </c>
      <c r="N221" s="30" t="s">
        <v>8239</v>
      </c>
      <c r="O221" s="31"/>
      <c r="P221" s="5" t="s">
        <v>9354</v>
      </c>
      <c r="Q221" s="31"/>
    </row>
    <row r="222" spans="1:17" s="35" customFormat="1">
      <c r="A222" s="31" t="s">
        <v>1015</v>
      </c>
      <c r="B222" s="30">
        <v>221</v>
      </c>
      <c r="C222" s="31" t="s">
        <v>7813</v>
      </c>
      <c r="D222" s="32" t="s">
        <v>9355</v>
      </c>
      <c r="E222" s="33">
        <v>320</v>
      </c>
      <c r="F222" s="31" t="s">
        <v>7946</v>
      </c>
      <c r="G222" s="30">
        <v>2009</v>
      </c>
      <c r="H222" s="31"/>
      <c r="I222" s="31" t="s">
        <v>7805</v>
      </c>
      <c r="J222" s="31" t="s">
        <v>8012</v>
      </c>
      <c r="K222" s="34" t="s">
        <v>9356</v>
      </c>
      <c r="L222" s="31" t="s">
        <v>7863</v>
      </c>
      <c r="M222" s="31" t="s">
        <v>7948</v>
      </c>
      <c r="N222" s="30" t="s">
        <v>8239</v>
      </c>
      <c r="O222" s="31"/>
      <c r="P222" s="5" t="s">
        <v>9357</v>
      </c>
      <c r="Q222" s="31"/>
    </row>
    <row r="223" spans="1:17" s="35" customFormat="1">
      <c r="A223" s="31" t="s">
        <v>1015</v>
      </c>
      <c r="B223" s="30">
        <v>222</v>
      </c>
      <c r="C223" s="36" t="s">
        <v>8829</v>
      </c>
      <c r="D223" s="37" t="s">
        <v>8013</v>
      </c>
      <c r="E223" s="33">
        <v>320</v>
      </c>
      <c r="F223" s="36" t="s">
        <v>8014</v>
      </c>
      <c r="G223" s="30">
        <v>2011</v>
      </c>
      <c r="H223" s="36"/>
      <c r="I223" s="36"/>
      <c r="J223" s="36" t="s">
        <v>8015</v>
      </c>
      <c r="K223" s="34" t="s">
        <v>9358</v>
      </c>
      <c r="L223" s="36" t="s">
        <v>8016</v>
      </c>
      <c r="M223" s="36" t="s">
        <v>8017</v>
      </c>
      <c r="N223" s="30" t="s">
        <v>8239</v>
      </c>
      <c r="O223" s="36"/>
      <c r="P223" s="5" t="s">
        <v>8405</v>
      </c>
      <c r="Q223" s="31"/>
    </row>
    <row r="224" spans="1:17" s="35" customFormat="1">
      <c r="A224" s="31" t="s">
        <v>1015</v>
      </c>
      <c r="B224" s="30">
        <v>223</v>
      </c>
      <c r="C224" s="31" t="s">
        <v>8018</v>
      </c>
      <c r="D224" s="32" t="s">
        <v>9359</v>
      </c>
      <c r="E224" s="33">
        <v>320</v>
      </c>
      <c r="F224" s="31" t="s">
        <v>8478</v>
      </c>
      <c r="G224" s="30">
        <v>2012</v>
      </c>
      <c r="H224" s="31" t="s">
        <v>9360</v>
      </c>
      <c r="I224" s="31" t="s">
        <v>8471</v>
      </c>
      <c r="J224" s="31" t="s">
        <v>9361</v>
      </c>
      <c r="K224" s="34" t="s">
        <v>9362</v>
      </c>
      <c r="L224" s="5" t="s">
        <v>7786</v>
      </c>
      <c r="M224" s="5" t="s">
        <v>7849</v>
      </c>
      <c r="N224" s="30" t="s">
        <v>8239</v>
      </c>
      <c r="O224" s="5" t="s">
        <v>8019</v>
      </c>
      <c r="P224" s="5" t="s">
        <v>8406</v>
      </c>
      <c r="Q224" s="31"/>
    </row>
    <row r="225" spans="1:17" s="35" customFormat="1">
      <c r="A225" s="31" t="s">
        <v>1015</v>
      </c>
      <c r="B225" s="30">
        <v>224</v>
      </c>
      <c r="C225" s="31" t="s">
        <v>7785</v>
      </c>
      <c r="D225" s="32" t="s">
        <v>9363</v>
      </c>
      <c r="E225" s="33">
        <v>320</v>
      </c>
      <c r="F225" s="31" t="s">
        <v>8478</v>
      </c>
      <c r="G225" s="30">
        <v>2012</v>
      </c>
      <c r="H225" s="31" t="s">
        <v>9364</v>
      </c>
      <c r="I225" s="31" t="s">
        <v>8471</v>
      </c>
      <c r="J225" s="31" t="s">
        <v>8512</v>
      </c>
      <c r="K225" s="34" t="s">
        <v>9365</v>
      </c>
      <c r="L225" s="5" t="s">
        <v>7786</v>
      </c>
      <c r="M225" s="5" t="s">
        <v>7787</v>
      </c>
      <c r="N225" s="30" t="s">
        <v>8239</v>
      </c>
      <c r="O225" s="5"/>
      <c r="P225" s="5" t="s">
        <v>8407</v>
      </c>
      <c r="Q225" s="31"/>
    </row>
    <row r="226" spans="1:17" s="35" customFormat="1">
      <c r="A226" s="31" t="s">
        <v>1015</v>
      </c>
      <c r="B226" s="30">
        <v>225</v>
      </c>
      <c r="C226" s="31" t="s">
        <v>7785</v>
      </c>
      <c r="D226" s="32" t="s">
        <v>9366</v>
      </c>
      <c r="E226" s="33">
        <v>320</v>
      </c>
      <c r="F226" s="31" t="s">
        <v>8570</v>
      </c>
      <c r="G226" s="30">
        <v>2012</v>
      </c>
      <c r="H226" s="31" t="s">
        <v>9367</v>
      </c>
      <c r="I226" s="31" t="s">
        <v>8471</v>
      </c>
      <c r="J226" s="31" t="s">
        <v>8512</v>
      </c>
      <c r="K226" s="34" t="s">
        <v>9368</v>
      </c>
      <c r="L226" s="5" t="s">
        <v>7786</v>
      </c>
      <c r="M226" s="5" t="s">
        <v>7787</v>
      </c>
      <c r="N226" s="30" t="s">
        <v>8239</v>
      </c>
      <c r="O226" s="5"/>
      <c r="P226" s="5" t="s">
        <v>8408</v>
      </c>
      <c r="Q226" s="31"/>
    </row>
    <row r="227" spans="1:17" s="35" customFormat="1">
      <c r="A227" s="31" t="s">
        <v>1015</v>
      </c>
      <c r="B227" s="30">
        <v>226</v>
      </c>
      <c r="C227" s="31" t="s">
        <v>7785</v>
      </c>
      <c r="D227" s="32" t="s">
        <v>9369</v>
      </c>
      <c r="E227" s="33">
        <v>320</v>
      </c>
      <c r="F227" s="31" t="s">
        <v>8570</v>
      </c>
      <c r="G227" s="30">
        <v>2012</v>
      </c>
      <c r="H227" s="31" t="s">
        <v>9370</v>
      </c>
      <c r="I227" s="31" t="s">
        <v>8471</v>
      </c>
      <c r="J227" s="31" t="s">
        <v>8512</v>
      </c>
      <c r="K227" s="34" t="s">
        <v>9371</v>
      </c>
      <c r="L227" s="5" t="s">
        <v>7786</v>
      </c>
      <c r="M227" s="5" t="s">
        <v>7787</v>
      </c>
      <c r="N227" s="30" t="s">
        <v>8239</v>
      </c>
      <c r="O227" s="5"/>
      <c r="P227" s="5" t="s">
        <v>8409</v>
      </c>
      <c r="Q227" s="31"/>
    </row>
    <row r="228" spans="1:17" s="35" customFormat="1">
      <c r="A228" s="31" t="s">
        <v>1015</v>
      </c>
      <c r="B228" s="30">
        <v>227</v>
      </c>
      <c r="C228" s="31" t="s">
        <v>9372</v>
      </c>
      <c r="D228" s="32" t="s">
        <v>9373</v>
      </c>
      <c r="E228" s="33">
        <v>320</v>
      </c>
      <c r="F228" s="31" t="s">
        <v>8478</v>
      </c>
      <c r="G228" s="30">
        <v>2013</v>
      </c>
      <c r="H228" s="31" t="s">
        <v>9374</v>
      </c>
      <c r="I228" s="31" t="s">
        <v>8609</v>
      </c>
      <c r="J228" s="31" t="s">
        <v>9375</v>
      </c>
      <c r="K228" s="34" t="s">
        <v>9376</v>
      </c>
      <c r="L228" s="5" t="s">
        <v>7834</v>
      </c>
      <c r="M228" s="5" t="s">
        <v>7835</v>
      </c>
      <c r="N228" s="30" t="s">
        <v>8239</v>
      </c>
      <c r="O228" s="5"/>
      <c r="P228" s="5" t="s">
        <v>8410</v>
      </c>
      <c r="Q228" s="31"/>
    </row>
    <row r="229" spans="1:17" s="35" customFormat="1">
      <c r="A229" s="31" t="s">
        <v>1015</v>
      </c>
      <c r="B229" s="30">
        <v>228</v>
      </c>
      <c r="C229" s="31" t="s">
        <v>9372</v>
      </c>
      <c r="D229" s="32" t="s">
        <v>9377</v>
      </c>
      <c r="E229" s="33">
        <v>320</v>
      </c>
      <c r="F229" s="31" t="s">
        <v>8478</v>
      </c>
      <c r="G229" s="30">
        <v>2013</v>
      </c>
      <c r="H229" s="31" t="s">
        <v>9378</v>
      </c>
      <c r="I229" s="31" t="s">
        <v>9203</v>
      </c>
      <c r="J229" s="31" t="s">
        <v>9375</v>
      </c>
      <c r="K229" s="34" t="s">
        <v>9379</v>
      </c>
      <c r="L229" s="5" t="s">
        <v>7834</v>
      </c>
      <c r="M229" s="5" t="s">
        <v>7835</v>
      </c>
      <c r="N229" s="30" t="s">
        <v>8239</v>
      </c>
      <c r="O229" s="5"/>
      <c r="P229" s="5" t="s">
        <v>8411</v>
      </c>
      <c r="Q229" s="31"/>
    </row>
    <row r="230" spans="1:17" s="35" customFormat="1">
      <c r="A230" s="31" t="s">
        <v>1015</v>
      </c>
      <c r="B230" s="30">
        <v>229</v>
      </c>
      <c r="C230" s="31" t="s">
        <v>7900</v>
      </c>
      <c r="D230" s="32" t="s">
        <v>8020</v>
      </c>
      <c r="E230" s="33">
        <v>320</v>
      </c>
      <c r="F230" s="31" t="s">
        <v>8642</v>
      </c>
      <c r="G230" s="30">
        <v>2013</v>
      </c>
      <c r="H230" s="31"/>
      <c r="I230" s="31"/>
      <c r="J230" s="31" t="s">
        <v>9380</v>
      </c>
      <c r="K230" s="34" t="s">
        <v>9381</v>
      </c>
      <c r="L230" s="31"/>
      <c r="M230" s="31"/>
      <c r="N230" s="30" t="s">
        <v>8241</v>
      </c>
      <c r="O230" s="5"/>
      <c r="P230" s="5" t="s">
        <v>8412</v>
      </c>
      <c r="Q230" s="31"/>
    </row>
    <row r="231" spans="1:17" s="39" customFormat="1">
      <c r="A231" s="31" t="s">
        <v>1015</v>
      </c>
      <c r="B231" s="30">
        <v>230</v>
      </c>
      <c r="C231" s="31" t="s">
        <v>7785</v>
      </c>
      <c r="D231" s="32" t="s">
        <v>9382</v>
      </c>
      <c r="E231" s="33">
        <v>320</v>
      </c>
      <c r="F231" s="31" t="s">
        <v>8704</v>
      </c>
      <c r="G231" s="30">
        <v>2013</v>
      </c>
      <c r="H231" s="31" t="s">
        <v>9383</v>
      </c>
      <c r="I231" s="31" t="s">
        <v>8471</v>
      </c>
      <c r="J231" s="31" t="s">
        <v>9384</v>
      </c>
      <c r="K231" s="34" t="s">
        <v>9385</v>
      </c>
      <c r="L231" s="5" t="s">
        <v>7789</v>
      </c>
      <c r="M231" s="5" t="s">
        <v>7790</v>
      </c>
      <c r="N231" s="30" t="s">
        <v>8239</v>
      </c>
      <c r="O231" s="5" t="s">
        <v>8021</v>
      </c>
      <c r="P231" s="5" t="s">
        <v>8413</v>
      </c>
      <c r="Q231" s="36"/>
    </row>
    <row r="232" spans="1:17" s="39" customFormat="1">
      <c r="A232" s="31" t="s">
        <v>1015</v>
      </c>
      <c r="B232" s="30">
        <v>231</v>
      </c>
      <c r="C232" s="31" t="s">
        <v>7781</v>
      </c>
      <c r="D232" s="32" t="s">
        <v>9386</v>
      </c>
      <c r="E232" s="33">
        <v>320</v>
      </c>
      <c r="F232" s="31" t="s">
        <v>8770</v>
      </c>
      <c r="G232" s="30">
        <v>2013</v>
      </c>
      <c r="H232" s="31" t="s">
        <v>9387</v>
      </c>
      <c r="I232" s="31" t="s">
        <v>8471</v>
      </c>
      <c r="J232" s="31" t="s">
        <v>9388</v>
      </c>
      <c r="K232" s="34" t="s">
        <v>9389</v>
      </c>
      <c r="L232" s="5" t="s">
        <v>7774</v>
      </c>
      <c r="M232" s="5" t="s">
        <v>7777</v>
      </c>
      <c r="N232" s="30" t="s">
        <v>8241</v>
      </c>
      <c r="O232" s="5"/>
      <c r="P232" s="5" t="s">
        <v>8414</v>
      </c>
      <c r="Q232" s="36"/>
    </row>
    <row r="233" spans="1:17" s="39" customFormat="1">
      <c r="A233" s="31" t="s">
        <v>1015</v>
      </c>
      <c r="B233" s="30">
        <v>232</v>
      </c>
      <c r="C233" s="31" t="s">
        <v>8022</v>
      </c>
      <c r="D233" s="32" t="s">
        <v>8023</v>
      </c>
      <c r="E233" s="33">
        <v>320</v>
      </c>
      <c r="F233" s="31" t="s">
        <v>8024</v>
      </c>
      <c r="G233" s="30">
        <v>2012</v>
      </c>
      <c r="H233" s="31" t="s">
        <v>8025</v>
      </c>
      <c r="I233" s="31" t="s">
        <v>8471</v>
      </c>
      <c r="J233" s="31" t="s">
        <v>9390</v>
      </c>
      <c r="K233" s="34" t="s">
        <v>9391</v>
      </c>
      <c r="L233" s="5" t="s">
        <v>8930</v>
      </c>
      <c r="M233" s="31" t="s">
        <v>8520</v>
      </c>
      <c r="N233" s="30" t="s">
        <v>8239</v>
      </c>
      <c r="O233" s="10"/>
      <c r="P233" s="5" t="s">
        <v>8415</v>
      </c>
      <c r="Q233" s="36"/>
    </row>
    <row r="234" spans="1:17" s="39" customFormat="1">
      <c r="A234" s="31" t="s">
        <v>1015</v>
      </c>
      <c r="B234" s="30">
        <v>233</v>
      </c>
      <c r="C234" s="31" t="s">
        <v>8026</v>
      </c>
      <c r="D234" s="32" t="s">
        <v>9392</v>
      </c>
      <c r="E234" s="33">
        <v>315</v>
      </c>
      <c r="F234" s="31" t="s">
        <v>8470</v>
      </c>
      <c r="G234" s="30">
        <v>2013</v>
      </c>
      <c r="H234" s="31"/>
      <c r="I234" s="31" t="s">
        <v>8471</v>
      </c>
      <c r="J234" s="31" t="s">
        <v>9210</v>
      </c>
      <c r="K234" s="34" t="s">
        <v>9393</v>
      </c>
      <c r="L234" s="5" t="s">
        <v>7771</v>
      </c>
      <c r="M234" s="5" t="s">
        <v>7772</v>
      </c>
      <c r="N234" s="30" t="s">
        <v>8237</v>
      </c>
      <c r="O234" s="5"/>
      <c r="P234" s="5" t="s">
        <v>8416</v>
      </c>
      <c r="Q234" s="36"/>
    </row>
    <row r="235" spans="1:17" s="39" customFormat="1">
      <c r="A235" s="31" t="s">
        <v>1015</v>
      </c>
      <c r="B235" s="30">
        <v>234</v>
      </c>
      <c r="C235" s="31" t="s">
        <v>7781</v>
      </c>
      <c r="D235" s="32" t="s">
        <v>9394</v>
      </c>
      <c r="E235" s="33">
        <v>310</v>
      </c>
      <c r="F235" s="31" t="s">
        <v>8486</v>
      </c>
      <c r="G235" s="30">
        <v>2013</v>
      </c>
      <c r="H235" s="31"/>
      <c r="I235" s="31" t="s">
        <v>9395</v>
      </c>
      <c r="J235" s="31" t="s">
        <v>8488</v>
      </c>
      <c r="K235" s="34" t="s">
        <v>9396</v>
      </c>
      <c r="L235" s="5" t="s">
        <v>7774</v>
      </c>
      <c r="M235" s="5" t="s">
        <v>7777</v>
      </c>
      <c r="N235" s="30" t="s">
        <v>8239</v>
      </c>
      <c r="O235" s="5"/>
      <c r="P235" s="5" t="s">
        <v>8417</v>
      </c>
      <c r="Q235" s="36"/>
    </row>
    <row r="236" spans="1:17" s="39" customFormat="1">
      <c r="A236" s="31" t="s">
        <v>1015</v>
      </c>
      <c r="B236" s="30">
        <v>235</v>
      </c>
      <c r="C236" s="31" t="s">
        <v>7900</v>
      </c>
      <c r="D236" s="32" t="s">
        <v>9397</v>
      </c>
      <c r="E236" s="33">
        <v>310</v>
      </c>
      <c r="F236" s="31" t="s">
        <v>8486</v>
      </c>
      <c r="G236" s="30">
        <v>2013</v>
      </c>
      <c r="H236" s="31"/>
      <c r="I236" s="31" t="s">
        <v>8487</v>
      </c>
      <c r="J236" s="31" t="s">
        <v>9398</v>
      </c>
      <c r="K236" s="34" t="s">
        <v>9399</v>
      </c>
      <c r="L236" s="5" t="s">
        <v>7786</v>
      </c>
      <c r="M236" s="5" t="s">
        <v>7914</v>
      </c>
      <c r="N236" s="30" t="s">
        <v>8239</v>
      </c>
      <c r="O236" s="5"/>
      <c r="P236" s="5" t="s">
        <v>8418</v>
      </c>
      <c r="Q236" s="36"/>
    </row>
    <row r="237" spans="1:17" s="39" customFormat="1">
      <c r="A237" s="31" t="s">
        <v>1015</v>
      </c>
      <c r="B237" s="30">
        <v>236</v>
      </c>
      <c r="C237" s="31" t="s">
        <v>7900</v>
      </c>
      <c r="D237" s="32" t="s">
        <v>9400</v>
      </c>
      <c r="E237" s="33">
        <v>310</v>
      </c>
      <c r="F237" s="31" t="s">
        <v>8486</v>
      </c>
      <c r="G237" s="30">
        <v>2013</v>
      </c>
      <c r="H237" s="31"/>
      <c r="I237" s="31" t="s">
        <v>8940</v>
      </c>
      <c r="J237" s="31" t="s">
        <v>8488</v>
      </c>
      <c r="K237" s="34" t="s">
        <v>9401</v>
      </c>
      <c r="L237" s="5" t="s">
        <v>8027</v>
      </c>
      <c r="M237" s="5" t="s">
        <v>7998</v>
      </c>
      <c r="N237" s="30" t="s">
        <v>8239</v>
      </c>
      <c r="O237" s="5"/>
      <c r="P237" s="5" t="s">
        <v>8419</v>
      </c>
      <c r="Q237" s="36"/>
    </row>
    <row r="238" spans="1:17" s="39" customFormat="1">
      <c r="A238" s="31" t="s">
        <v>1015</v>
      </c>
      <c r="B238" s="30">
        <v>237</v>
      </c>
      <c r="C238" s="31" t="s">
        <v>7782</v>
      </c>
      <c r="D238" s="32" t="s">
        <v>9402</v>
      </c>
      <c r="E238" s="33">
        <v>300</v>
      </c>
      <c r="F238" s="31" t="s">
        <v>8028</v>
      </c>
      <c r="G238" s="30">
        <v>2011</v>
      </c>
      <c r="H238" s="31" t="s">
        <v>8029</v>
      </c>
      <c r="I238" s="31" t="s">
        <v>7805</v>
      </c>
      <c r="J238" s="31" t="s">
        <v>8030</v>
      </c>
      <c r="K238" s="34" t="s">
        <v>9403</v>
      </c>
      <c r="L238" s="31" t="s">
        <v>7880</v>
      </c>
      <c r="M238" s="31" t="s">
        <v>8031</v>
      </c>
      <c r="N238" s="30" t="s">
        <v>8239</v>
      </c>
      <c r="O238" s="31" t="s">
        <v>8032</v>
      </c>
      <c r="P238" s="5" t="s">
        <v>9404</v>
      </c>
      <c r="Q238" s="36"/>
    </row>
    <row r="239" spans="1:17" s="39" customFormat="1">
      <c r="A239" s="31" t="s">
        <v>1015</v>
      </c>
      <c r="B239" s="30">
        <v>238</v>
      </c>
      <c r="C239" s="31" t="s">
        <v>7782</v>
      </c>
      <c r="D239" s="32" t="s">
        <v>9405</v>
      </c>
      <c r="E239" s="33">
        <v>300</v>
      </c>
      <c r="F239" s="31" t="s">
        <v>8003</v>
      </c>
      <c r="G239" s="30">
        <v>2006</v>
      </c>
      <c r="H239" s="31"/>
      <c r="I239" s="31" t="s">
        <v>7805</v>
      </c>
      <c r="J239" s="31" t="s">
        <v>8004</v>
      </c>
      <c r="K239" s="34" t="s">
        <v>9406</v>
      </c>
      <c r="L239" s="31" t="s">
        <v>7880</v>
      </c>
      <c r="M239" s="31" t="s">
        <v>7881</v>
      </c>
      <c r="N239" s="30" t="s">
        <v>8239</v>
      </c>
      <c r="O239" s="31"/>
      <c r="P239" s="5" t="s">
        <v>9407</v>
      </c>
      <c r="Q239" s="36"/>
    </row>
    <row r="240" spans="1:17" s="39" customFormat="1">
      <c r="A240" s="31" t="s">
        <v>1015</v>
      </c>
      <c r="B240" s="30">
        <v>239</v>
      </c>
      <c r="C240" s="31" t="s">
        <v>7820</v>
      </c>
      <c r="D240" s="32" t="s">
        <v>9408</v>
      </c>
      <c r="E240" s="33">
        <v>300</v>
      </c>
      <c r="F240" s="31" t="s">
        <v>7821</v>
      </c>
      <c r="G240" s="30">
        <v>2009</v>
      </c>
      <c r="H240" s="31"/>
      <c r="I240" s="31"/>
      <c r="J240" s="31" t="s">
        <v>8033</v>
      </c>
      <c r="K240" s="34" t="s">
        <v>9409</v>
      </c>
      <c r="L240" s="31"/>
      <c r="M240" s="31" t="s">
        <v>9410</v>
      </c>
      <c r="N240" s="30" t="s">
        <v>8239</v>
      </c>
      <c r="O240" s="31"/>
      <c r="P240" s="5" t="s">
        <v>8420</v>
      </c>
      <c r="Q240" s="36"/>
    </row>
    <row r="241" spans="1:17" s="39" customFormat="1">
      <c r="A241" s="31" t="s">
        <v>1015</v>
      </c>
      <c r="B241" s="30">
        <v>240</v>
      </c>
      <c r="C241" s="31" t="s">
        <v>7813</v>
      </c>
      <c r="D241" s="32" t="s">
        <v>9411</v>
      </c>
      <c r="E241" s="33">
        <v>300</v>
      </c>
      <c r="F241" s="31" t="s">
        <v>7946</v>
      </c>
      <c r="G241" s="30">
        <v>2009</v>
      </c>
      <c r="H241" s="31"/>
      <c r="I241" s="31" t="s">
        <v>7805</v>
      </c>
      <c r="J241" s="31" t="s">
        <v>8034</v>
      </c>
      <c r="K241" s="34" t="s">
        <v>9412</v>
      </c>
      <c r="L241" s="31" t="s">
        <v>7863</v>
      </c>
      <c r="M241" s="31" t="s">
        <v>7948</v>
      </c>
      <c r="N241" s="30" t="s">
        <v>8239</v>
      </c>
      <c r="O241" s="31"/>
      <c r="P241" s="5" t="s">
        <v>8421</v>
      </c>
      <c r="Q241" s="36"/>
    </row>
    <row r="242" spans="1:17" s="39" customFormat="1">
      <c r="A242" s="31" t="s">
        <v>1015</v>
      </c>
      <c r="B242" s="30">
        <v>241</v>
      </c>
      <c r="C242" s="38" t="s">
        <v>8035</v>
      </c>
      <c r="D242" s="32" t="s">
        <v>9413</v>
      </c>
      <c r="E242" s="33">
        <v>300</v>
      </c>
      <c r="F242" s="31" t="s">
        <v>8036</v>
      </c>
      <c r="G242" s="30">
        <v>2006</v>
      </c>
      <c r="H242" s="31"/>
      <c r="I242" s="31" t="s">
        <v>7805</v>
      </c>
      <c r="J242" s="31" t="s">
        <v>8037</v>
      </c>
      <c r="K242" s="34" t="s">
        <v>9414</v>
      </c>
      <c r="L242" s="31" t="s">
        <v>7863</v>
      </c>
      <c r="M242" s="31" t="s">
        <v>7923</v>
      </c>
      <c r="N242" s="30" t="s">
        <v>8239</v>
      </c>
      <c r="O242" s="31"/>
      <c r="P242" s="5" t="s">
        <v>9415</v>
      </c>
      <c r="Q242" s="36"/>
    </row>
    <row r="243" spans="1:17" s="39" customFormat="1">
      <c r="A243" s="31" t="s">
        <v>1015</v>
      </c>
      <c r="B243" s="30">
        <v>242</v>
      </c>
      <c r="C243" s="31" t="s">
        <v>7900</v>
      </c>
      <c r="D243" s="32" t="s">
        <v>9416</v>
      </c>
      <c r="E243" s="33">
        <v>300</v>
      </c>
      <c r="F243" s="31" t="s">
        <v>8038</v>
      </c>
      <c r="G243" s="30">
        <v>2011</v>
      </c>
      <c r="H243" s="31"/>
      <c r="I243" s="31"/>
      <c r="J243" s="31" t="s">
        <v>8038</v>
      </c>
      <c r="K243" s="34" t="s">
        <v>9417</v>
      </c>
      <c r="L243" s="31"/>
      <c r="M243" s="31"/>
      <c r="N243" s="30" t="s">
        <v>8239</v>
      </c>
      <c r="O243" s="31"/>
      <c r="P243" s="5" t="s">
        <v>8422</v>
      </c>
      <c r="Q243" s="36"/>
    </row>
    <row r="244" spans="1:17" s="39" customFormat="1">
      <c r="A244" s="31" t="s">
        <v>1015</v>
      </c>
      <c r="B244" s="30">
        <v>243</v>
      </c>
      <c r="C244" s="31" t="s">
        <v>7850</v>
      </c>
      <c r="D244" s="32" t="s">
        <v>9418</v>
      </c>
      <c r="E244" s="33">
        <v>300</v>
      </c>
      <c r="F244" s="31" t="s">
        <v>7851</v>
      </c>
      <c r="G244" s="30">
        <v>2006</v>
      </c>
      <c r="H244" s="31"/>
      <c r="I244" s="31" t="s">
        <v>7805</v>
      </c>
      <c r="J244" s="31" t="s">
        <v>8039</v>
      </c>
      <c r="K244" s="34" t="s">
        <v>9419</v>
      </c>
      <c r="L244" s="31" t="s">
        <v>7903</v>
      </c>
      <c r="M244" s="31" t="s">
        <v>8040</v>
      </c>
      <c r="N244" s="30" t="s">
        <v>8239</v>
      </c>
      <c r="O244" s="31"/>
      <c r="P244" s="5" t="s">
        <v>9420</v>
      </c>
      <c r="Q244" s="36"/>
    </row>
    <row r="245" spans="1:17" s="39" customFormat="1">
      <c r="A245" s="31" t="s">
        <v>1015</v>
      </c>
      <c r="B245" s="30">
        <v>244</v>
      </c>
      <c r="C245" s="31" t="s">
        <v>7850</v>
      </c>
      <c r="D245" s="32" t="s">
        <v>9421</v>
      </c>
      <c r="E245" s="33">
        <v>300</v>
      </c>
      <c r="F245" s="31" t="s">
        <v>7851</v>
      </c>
      <c r="G245" s="30">
        <v>2006</v>
      </c>
      <c r="H245" s="31"/>
      <c r="I245" s="31" t="s">
        <v>7805</v>
      </c>
      <c r="J245" s="31" t="s">
        <v>8041</v>
      </c>
      <c r="K245" s="34" t="s">
        <v>9422</v>
      </c>
      <c r="L245" s="31" t="s">
        <v>7853</v>
      </c>
      <c r="M245" s="31" t="s">
        <v>7854</v>
      </c>
      <c r="N245" s="30" t="s">
        <v>8239</v>
      </c>
      <c r="O245" s="31"/>
      <c r="P245" s="5" t="s">
        <v>9423</v>
      </c>
      <c r="Q245" s="36"/>
    </row>
    <row r="246" spans="1:17" s="39" customFormat="1">
      <c r="A246" s="31" t="s">
        <v>1015</v>
      </c>
      <c r="B246" s="30">
        <v>245</v>
      </c>
      <c r="C246" s="36" t="s">
        <v>8879</v>
      </c>
      <c r="D246" s="37" t="s">
        <v>9424</v>
      </c>
      <c r="E246" s="33">
        <v>300</v>
      </c>
      <c r="F246" s="36" t="s">
        <v>8922</v>
      </c>
      <c r="G246" s="30">
        <v>2007</v>
      </c>
      <c r="H246" s="36"/>
      <c r="I246" s="36" t="s">
        <v>8609</v>
      </c>
      <c r="J246" s="36" t="s">
        <v>9425</v>
      </c>
      <c r="K246" s="34" t="s">
        <v>9426</v>
      </c>
      <c r="L246" s="36" t="s">
        <v>8883</v>
      </c>
      <c r="M246" s="36" t="s">
        <v>8884</v>
      </c>
      <c r="N246" s="30" t="s">
        <v>8239</v>
      </c>
      <c r="O246" s="36"/>
      <c r="P246" s="5" t="s">
        <v>9427</v>
      </c>
      <c r="Q246" s="36"/>
    </row>
    <row r="247" spans="1:17" s="39" customFormat="1">
      <c r="A247" s="31" t="s">
        <v>1015</v>
      </c>
      <c r="B247" s="30">
        <v>246</v>
      </c>
      <c r="C247" s="36" t="s">
        <v>8829</v>
      </c>
      <c r="D247" s="37" t="s">
        <v>9428</v>
      </c>
      <c r="E247" s="33">
        <v>300</v>
      </c>
      <c r="F247" s="36" t="s">
        <v>9429</v>
      </c>
      <c r="G247" s="30">
        <v>2008</v>
      </c>
      <c r="H247" s="36"/>
      <c r="I247" s="36" t="s">
        <v>8471</v>
      </c>
      <c r="J247" s="36" t="s">
        <v>9430</v>
      </c>
      <c r="K247" s="34" t="s">
        <v>9431</v>
      </c>
      <c r="L247" s="36" t="s">
        <v>8834</v>
      </c>
      <c r="M247" s="36" t="s">
        <v>8835</v>
      </c>
      <c r="N247" s="30"/>
      <c r="O247" s="36"/>
      <c r="P247" s="5" t="s">
        <v>9432</v>
      </c>
      <c r="Q247" s="36"/>
    </row>
    <row r="248" spans="1:17" s="39" customFormat="1">
      <c r="A248" s="31" t="s">
        <v>1015</v>
      </c>
      <c r="B248" s="30">
        <v>247</v>
      </c>
      <c r="C248" s="31" t="s">
        <v>7781</v>
      </c>
      <c r="D248" s="32" t="s">
        <v>9433</v>
      </c>
      <c r="E248" s="33">
        <v>300</v>
      </c>
      <c r="F248" s="31" t="s">
        <v>7958</v>
      </c>
      <c r="G248" s="30">
        <v>2007</v>
      </c>
      <c r="H248" s="31"/>
      <c r="I248" s="31" t="s">
        <v>7805</v>
      </c>
      <c r="J248" s="31" t="s">
        <v>9434</v>
      </c>
      <c r="K248" s="34" t="s">
        <v>9435</v>
      </c>
      <c r="L248" s="31" t="s">
        <v>7832</v>
      </c>
      <c r="M248" s="31" t="s">
        <v>7833</v>
      </c>
      <c r="N248" s="30" t="s">
        <v>8239</v>
      </c>
      <c r="O248" s="31"/>
      <c r="P248" s="5" t="s">
        <v>9436</v>
      </c>
      <c r="Q248" s="36"/>
    </row>
    <row r="249" spans="1:17" s="39" customFormat="1">
      <c r="A249" s="31" t="s">
        <v>1015</v>
      </c>
      <c r="B249" s="30">
        <v>248</v>
      </c>
      <c r="C249" s="31" t="s">
        <v>7782</v>
      </c>
      <c r="D249" s="32" t="s">
        <v>9437</v>
      </c>
      <c r="E249" s="33">
        <v>300</v>
      </c>
      <c r="F249" s="31" t="s">
        <v>8684</v>
      </c>
      <c r="G249" s="30">
        <v>2013</v>
      </c>
      <c r="H249" s="31"/>
      <c r="I249" s="31"/>
      <c r="J249" s="31" t="s">
        <v>9438</v>
      </c>
      <c r="K249" s="34" t="s">
        <v>9439</v>
      </c>
      <c r="L249" s="31"/>
      <c r="M249" s="31"/>
      <c r="N249" s="30" t="s">
        <v>8241</v>
      </c>
      <c r="O249" s="5"/>
      <c r="P249" s="5" t="s">
        <v>8423</v>
      </c>
      <c r="Q249" s="36"/>
    </row>
    <row r="250" spans="1:17" s="39" customFormat="1">
      <c r="A250" s="31" t="s">
        <v>1015</v>
      </c>
      <c r="B250" s="30">
        <v>249</v>
      </c>
      <c r="C250" s="31" t="s">
        <v>8042</v>
      </c>
      <c r="D250" s="32" t="s">
        <v>9440</v>
      </c>
      <c r="E250" s="33">
        <v>300</v>
      </c>
      <c r="F250" s="31" t="s">
        <v>8684</v>
      </c>
      <c r="G250" s="30">
        <v>2012</v>
      </c>
      <c r="H250" s="31"/>
      <c r="I250" s="31"/>
      <c r="J250" s="31" t="s">
        <v>9441</v>
      </c>
      <c r="K250" s="34" t="s">
        <v>9442</v>
      </c>
      <c r="L250" s="31"/>
      <c r="M250" s="31"/>
      <c r="N250" s="30" t="s">
        <v>8241</v>
      </c>
      <c r="O250" s="5"/>
      <c r="P250" s="5" t="s">
        <v>8424</v>
      </c>
      <c r="Q250" s="36"/>
    </row>
    <row r="251" spans="1:17" s="39" customFormat="1">
      <c r="A251" s="31" t="s">
        <v>1015</v>
      </c>
      <c r="B251" s="30">
        <v>250</v>
      </c>
      <c r="C251" s="31" t="s">
        <v>8043</v>
      </c>
      <c r="D251" s="32" t="s">
        <v>9443</v>
      </c>
      <c r="E251" s="33">
        <v>300</v>
      </c>
      <c r="F251" s="31" t="s">
        <v>8684</v>
      </c>
      <c r="G251" s="30">
        <v>2012</v>
      </c>
      <c r="H251" s="31"/>
      <c r="I251" s="31"/>
      <c r="J251" s="31" t="s">
        <v>8685</v>
      </c>
      <c r="K251" s="34" t="s">
        <v>9444</v>
      </c>
      <c r="L251" s="31"/>
      <c r="M251" s="31"/>
      <c r="N251" s="30" t="s">
        <v>8241</v>
      </c>
      <c r="O251" s="5"/>
      <c r="P251" s="5" t="s">
        <v>8425</v>
      </c>
      <c r="Q251" s="36"/>
    </row>
    <row r="252" spans="1:17" s="39" customFormat="1">
      <c r="A252" s="31" t="s">
        <v>1015</v>
      </c>
      <c r="B252" s="30">
        <v>251</v>
      </c>
      <c r="C252" s="31" t="s">
        <v>8484</v>
      </c>
      <c r="D252" s="32" t="s">
        <v>9445</v>
      </c>
      <c r="E252" s="33">
        <v>300</v>
      </c>
      <c r="F252" s="31" t="s">
        <v>8522</v>
      </c>
      <c r="G252" s="30">
        <v>2013</v>
      </c>
      <c r="H252" s="31"/>
      <c r="I252" s="31"/>
      <c r="J252" s="31" t="s">
        <v>9446</v>
      </c>
      <c r="K252" s="34" t="s">
        <v>9447</v>
      </c>
      <c r="L252" s="31"/>
      <c r="M252" s="31"/>
      <c r="N252" s="30" t="s">
        <v>8241</v>
      </c>
      <c r="O252" s="5"/>
      <c r="P252" s="5" t="s">
        <v>8426</v>
      </c>
      <c r="Q252" s="36"/>
    </row>
    <row r="253" spans="1:17" s="39" customFormat="1">
      <c r="A253" s="31" t="s">
        <v>1015</v>
      </c>
      <c r="B253" s="30">
        <v>252</v>
      </c>
      <c r="C253" s="31" t="s">
        <v>7782</v>
      </c>
      <c r="D253" s="32" t="s">
        <v>9448</v>
      </c>
      <c r="E253" s="33">
        <v>300</v>
      </c>
      <c r="F253" s="31" t="s">
        <v>8522</v>
      </c>
      <c r="G253" s="30">
        <v>2012</v>
      </c>
      <c r="H253" s="31"/>
      <c r="I253" s="31"/>
      <c r="J253" s="31" t="s">
        <v>9449</v>
      </c>
      <c r="K253" s="34" t="s">
        <v>9450</v>
      </c>
      <c r="L253" s="31"/>
      <c r="M253" s="31"/>
      <c r="N253" s="30" t="s">
        <v>8241</v>
      </c>
      <c r="O253" s="5"/>
      <c r="P253" s="5" t="s">
        <v>8427</v>
      </c>
      <c r="Q253" s="36"/>
    </row>
    <row r="254" spans="1:17" s="39" customFormat="1">
      <c r="A254" s="31" t="s">
        <v>1015</v>
      </c>
      <c r="B254" s="30">
        <v>253</v>
      </c>
      <c r="C254" s="31" t="s">
        <v>7900</v>
      </c>
      <c r="D254" s="32" t="s">
        <v>9451</v>
      </c>
      <c r="E254" s="33">
        <v>300</v>
      </c>
      <c r="F254" s="31" t="s">
        <v>8522</v>
      </c>
      <c r="G254" s="30">
        <v>2013</v>
      </c>
      <c r="H254" s="31"/>
      <c r="I254" s="31"/>
      <c r="J254" s="31" t="s">
        <v>9189</v>
      </c>
      <c r="K254" s="34" t="s">
        <v>9452</v>
      </c>
      <c r="L254" s="31"/>
      <c r="M254" s="31"/>
      <c r="N254" s="30" t="s">
        <v>8241</v>
      </c>
      <c r="O254" s="5"/>
      <c r="P254" s="5" t="s">
        <v>8428</v>
      </c>
      <c r="Q254" s="36"/>
    </row>
    <row r="255" spans="1:17" s="39" customFormat="1">
      <c r="A255" s="31" t="s">
        <v>1015</v>
      </c>
      <c r="B255" s="30">
        <v>254</v>
      </c>
      <c r="C255" s="31" t="s">
        <v>7795</v>
      </c>
      <c r="D255" s="32" t="s">
        <v>9453</v>
      </c>
      <c r="E255" s="33">
        <v>300</v>
      </c>
      <c r="F255" s="31" t="s">
        <v>9454</v>
      </c>
      <c r="G255" s="30">
        <v>2012</v>
      </c>
      <c r="H255" s="31" t="s">
        <v>9455</v>
      </c>
      <c r="I255" s="31" t="s">
        <v>8471</v>
      </c>
      <c r="J255" s="31" t="s">
        <v>9456</v>
      </c>
      <c r="K255" s="34" t="s">
        <v>9457</v>
      </c>
      <c r="L255" s="5" t="s">
        <v>8044</v>
      </c>
      <c r="M255" s="5" t="s">
        <v>8045</v>
      </c>
      <c r="N255" s="30" t="s">
        <v>8239</v>
      </c>
      <c r="O255" s="5"/>
      <c r="P255" s="5" t="s">
        <v>8429</v>
      </c>
      <c r="Q255" s="36"/>
    </row>
    <row r="256" spans="1:17" s="39" customFormat="1">
      <c r="A256" s="31" t="s">
        <v>1015</v>
      </c>
      <c r="B256" s="30">
        <v>255</v>
      </c>
      <c r="C256" s="31" t="s">
        <v>7795</v>
      </c>
      <c r="D256" s="32" t="s">
        <v>9458</v>
      </c>
      <c r="E256" s="33">
        <v>300</v>
      </c>
      <c r="F256" s="31" t="s">
        <v>9459</v>
      </c>
      <c r="G256" s="30">
        <v>2013</v>
      </c>
      <c r="H256" s="31" t="s">
        <v>9460</v>
      </c>
      <c r="I256" s="31" t="s">
        <v>8471</v>
      </c>
      <c r="J256" s="31" t="s">
        <v>9461</v>
      </c>
      <c r="K256" s="34" t="s">
        <v>9462</v>
      </c>
      <c r="L256" s="5" t="s">
        <v>7786</v>
      </c>
      <c r="M256" s="5" t="s">
        <v>7849</v>
      </c>
      <c r="N256" s="30" t="s">
        <v>8239</v>
      </c>
      <c r="O256" s="5"/>
      <c r="P256" s="5" t="s">
        <v>8430</v>
      </c>
      <c r="Q256" s="36"/>
    </row>
    <row r="257" spans="1:17" s="39" customFormat="1">
      <c r="A257" s="31" t="s">
        <v>1015</v>
      </c>
      <c r="B257" s="30">
        <v>256</v>
      </c>
      <c r="C257" s="31" t="s">
        <v>7820</v>
      </c>
      <c r="D257" s="32" t="s">
        <v>9463</v>
      </c>
      <c r="E257" s="33">
        <v>299</v>
      </c>
      <c r="F257" s="31" t="s">
        <v>8046</v>
      </c>
      <c r="G257" s="30">
        <v>2006</v>
      </c>
      <c r="H257" s="31" t="s">
        <v>8047</v>
      </c>
      <c r="I257" s="31" t="s">
        <v>7805</v>
      </c>
      <c r="J257" s="31" t="s">
        <v>8048</v>
      </c>
      <c r="K257" s="34" t="s">
        <v>9464</v>
      </c>
      <c r="L257" s="31" t="s">
        <v>7832</v>
      </c>
      <c r="M257" s="31" t="s">
        <v>8049</v>
      </c>
      <c r="N257" s="30" t="s">
        <v>8239</v>
      </c>
      <c r="O257" s="31"/>
      <c r="P257" s="5" t="s">
        <v>9465</v>
      </c>
      <c r="Q257" s="36"/>
    </row>
    <row r="258" spans="1:17" s="39" customFormat="1">
      <c r="A258" s="31" t="s">
        <v>1015</v>
      </c>
      <c r="B258" s="30">
        <v>257</v>
      </c>
      <c r="C258" s="36" t="s">
        <v>8879</v>
      </c>
      <c r="D258" s="37" t="s">
        <v>9466</v>
      </c>
      <c r="E258" s="33">
        <v>299</v>
      </c>
      <c r="F258" s="36" t="s">
        <v>8470</v>
      </c>
      <c r="G258" s="30">
        <v>2009</v>
      </c>
      <c r="H258" s="36"/>
      <c r="I258" s="36" t="s">
        <v>8471</v>
      </c>
      <c r="J258" s="36" t="s">
        <v>9467</v>
      </c>
      <c r="K258" s="34" t="s">
        <v>9468</v>
      </c>
      <c r="L258" s="36" t="s">
        <v>8883</v>
      </c>
      <c r="M258" s="36" t="s">
        <v>8884</v>
      </c>
      <c r="N258" s="30"/>
      <c r="O258" s="36"/>
      <c r="P258" s="5" t="s">
        <v>8431</v>
      </c>
      <c r="Q258" s="36"/>
    </row>
    <row r="259" spans="1:17" s="39" customFormat="1">
      <c r="A259" s="31" t="s">
        <v>1015</v>
      </c>
      <c r="B259" s="30">
        <v>258</v>
      </c>
      <c r="C259" s="31" t="s">
        <v>8484</v>
      </c>
      <c r="D259" s="32" t="s">
        <v>9469</v>
      </c>
      <c r="E259" s="33">
        <v>299</v>
      </c>
      <c r="F259" s="31" t="s">
        <v>8713</v>
      </c>
      <c r="G259" s="30">
        <v>2013</v>
      </c>
      <c r="H259" s="31" t="s">
        <v>9470</v>
      </c>
      <c r="I259" s="31" t="s">
        <v>8471</v>
      </c>
      <c r="J259" s="31" t="s">
        <v>9471</v>
      </c>
      <c r="K259" s="34" t="s">
        <v>9472</v>
      </c>
      <c r="L259" s="5" t="s">
        <v>7783</v>
      </c>
      <c r="M259" s="5" t="s">
        <v>7784</v>
      </c>
      <c r="N259" s="30" t="s">
        <v>8239</v>
      </c>
      <c r="O259" s="5"/>
      <c r="P259" s="5" t="s">
        <v>8432</v>
      </c>
      <c r="Q259" s="36"/>
    </row>
    <row r="260" spans="1:17" s="39" customFormat="1">
      <c r="A260" s="31" t="s">
        <v>1015</v>
      </c>
      <c r="B260" s="30">
        <v>259</v>
      </c>
      <c r="C260" s="31" t="s">
        <v>8484</v>
      </c>
      <c r="D260" s="32" t="s">
        <v>9473</v>
      </c>
      <c r="E260" s="33">
        <v>299</v>
      </c>
      <c r="F260" s="31" t="s">
        <v>8713</v>
      </c>
      <c r="G260" s="30">
        <v>2012</v>
      </c>
      <c r="H260" s="31" t="s">
        <v>9474</v>
      </c>
      <c r="I260" s="31" t="s">
        <v>8471</v>
      </c>
      <c r="J260" s="31" t="s">
        <v>9475</v>
      </c>
      <c r="K260" s="34" t="s">
        <v>9476</v>
      </c>
      <c r="L260" s="5" t="s">
        <v>7783</v>
      </c>
      <c r="M260" s="5" t="s">
        <v>7784</v>
      </c>
      <c r="N260" s="30" t="s">
        <v>8239</v>
      </c>
      <c r="O260" s="5"/>
      <c r="P260" s="5" t="s">
        <v>8433</v>
      </c>
      <c r="Q260" s="36"/>
    </row>
    <row r="261" spans="1:17" s="39" customFormat="1">
      <c r="A261" s="31" t="s">
        <v>1015</v>
      </c>
      <c r="B261" s="30">
        <v>260</v>
      </c>
      <c r="C261" s="31" t="s">
        <v>7782</v>
      </c>
      <c r="D261" s="32" t="s">
        <v>9477</v>
      </c>
      <c r="E261" s="33">
        <v>290</v>
      </c>
      <c r="F261" s="31" t="s">
        <v>7999</v>
      </c>
      <c r="G261" s="30">
        <v>2009</v>
      </c>
      <c r="H261" s="31"/>
      <c r="I261" s="31" t="s">
        <v>7805</v>
      </c>
      <c r="J261" s="31" t="s">
        <v>8050</v>
      </c>
      <c r="K261" s="34" t="s">
        <v>9478</v>
      </c>
      <c r="L261" s="31" t="s">
        <v>7867</v>
      </c>
      <c r="M261" s="31" t="s">
        <v>7871</v>
      </c>
      <c r="N261" s="30" t="s">
        <v>8239</v>
      </c>
      <c r="O261" s="31"/>
      <c r="P261" s="5" t="s">
        <v>9479</v>
      </c>
      <c r="Q261" s="36"/>
    </row>
    <row r="262" spans="1:17" s="39" customFormat="1">
      <c r="A262" s="31" t="s">
        <v>1015</v>
      </c>
      <c r="B262" s="30">
        <v>261</v>
      </c>
      <c r="C262" s="31" t="s">
        <v>7785</v>
      </c>
      <c r="D262" s="32" t="s">
        <v>9480</v>
      </c>
      <c r="E262" s="33">
        <v>290</v>
      </c>
      <c r="F262" s="31" t="s">
        <v>8051</v>
      </c>
      <c r="G262" s="30">
        <v>2008</v>
      </c>
      <c r="H262" s="31" t="s">
        <v>8052</v>
      </c>
      <c r="I262" s="31" t="s">
        <v>7805</v>
      </c>
      <c r="J262" s="31" t="s">
        <v>9481</v>
      </c>
      <c r="K262" s="34" t="s">
        <v>9482</v>
      </c>
      <c r="L262" s="31" t="s">
        <v>7867</v>
      </c>
      <c r="M262" s="31" t="s">
        <v>8053</v>
      </c>
      <c r="N262" s="30" t="s">
        <v>8239</v>
      </c>
      <c r="O262" s="31"/>
      <c r="P262" s="5" t="s">
        <v>9484</v>
      </c>
      <c r="Q262" s="36"/>
    </row>
    <row r="263" spans="1:17" s="39" customFormat="1">
      <c r="A263" s="31" t="s">
        <v>1015</v>
      </c>
      <c r="B263" s="30">
        <v>262</v>
      </c>
      <c r="C263" s="31" t="s">
        <v>7782</v>
      </c>
      <c r="D263" s="32" t="s">
        <v>9485</v>
      </c>
      <c r="E263" s="33">
        <v>290</v>
      </c>
      <c r="F263" s="31" t="s">
        <v>8926</v>
      </c>
      <c r="G263" s="30">
        <v>2011</v>
      </c>
      <c r="H263" s="31" t="s">
        <v>8927</v>
      </c>
      <c r="I263" s="31" t="s">
        <v>8471</v>
      </c>
      <c r="J263" s="31" t="s">
        <v>9486</v>
      </c>
      <c r="K263" s="34" t="s">
        <v>9487</v>
      </c>
      <c r="L263" s="5" t="s">
        <v>7774</v>
      </c>
      <c r="M263" s="5" t="s">
        <v>8054</v>
      </c>
      <c r="N263" s="30" t="s">
        <v>8242</v>
      </c>
      <c r="O263" s="5"/>
      <c r="P263" s="5" t="s">
        <v>8434</v>
      </c>
      <c r="Q263" s="36"/>
    </row>
    <row r="264" spans="1:17" s="39" customFormat="1">
      <c r="A264" s="31" t="s">
        <v>1015</v>
      </c>
      <c r="B264" s="30">
        <v>263</v>
      </c>
      <c r="C264" s="31" t="s">
        <v>7782</v>
      </c>
      <c r="D264" s="32" t="s">
        <v>9488</v>
      </c>
      <c r="E264" s="33">
        <v>290</v>
      </c>
      <c r="F264" s="31" t="s">
        <v>8709</v>
      </c>
      <c r="G264" s="30">
        <v>2012</v>
      </c>
      <c r="H264" s="31" t="s">
        <v>9489</v>
      </c>
      <c r="I264" s="31" t="s">
        <v>8471</v>
      </c>
      <c r="J264" s="31" t="s">
        <v>9490</v>
      </c>
      <c r="K264" s="34" t="s">
        <v>9491</v>
      </c>
      <c r="L264" s="5" t="s">
        <v>7834</v>
      </c>
      <c r="M264" s="5" t="s">
        <v>8055</v>
      </c>
      <c r="N264" s="30" t="s">
        <v>8241</v>
      </c>
      <c r="O264" s="5"/>
      <c r="P264" s="5" t="s">
        <v>8435</v>
      </c>
      <c r="Q264" s="36"/>
    </row>
    <row r="265" spans="1:17" s="39" customFormat="1">
      <c r="A265" s="31" t="s">
        <v>1015</v>
      </c>
      <c r="B265" s="30">
        <v>264</v>
      </c>
      <c r="C265" s="31" t="s">
        <v>8056</v>
      </c>
      <c r="D265" s="32" t="s">
        <v>9493</v>
      </c>
      <c r="E265" s="33">
        <v>288</v>
      </c>
      <c r="F265" s="31" t="s">
        <v>8057</v>
      </c>
      <c r="G265" s="30">
        <v>2006</v>
      </c>
      <c r="H265" s="31"/>
      <c r="I265" s="31"/>
      <c r="J265" s="31" t="s">
        <v>7829</v>
      </c>
      <c r="K265" s="34" t="s">
        <v>9494</v>
      </c>
      <c r="L265" s="31"/>
      <c r="M265" s="31"/>
      <c r="N265" s="30" t="s">
        <v>8239</v>
      </c>
      <c r="O265" s="31"/>
      <c r="P265" s="5" t="s">
        <v>8436</v>
      </c>
      <c r="Q265" s="36"/>
    </row>
    <row r="266" spans="1:17" s="39" customFormat="1">
      <c r="A266" s="31" t="s">
        <v>1015</v>
      </c>
      <c r="B266" s="30">
        <v>265</v>
      </c>
      <c r="C266" s="31" t="s">
        <v>7782</v>
      </c>
      <c r="D266" s="32" t="s">
        <v>9495</v>
      </c>
      <c r="E266" s="33">
        <v>280</v>
      </c>
      <c r="F266" s="31" t="s">
        <v>8058</v>
      </c>
      <c r="G266" s="30">
        <v>2012</v>
      </c>
      <c r="H266" s="31" t="s">
        <v>8059</v>
      </c>
      <c r="I266" s="31" t="s">
        <v>7805</v>
      </c>
      <c r="J266" s="31" t="s">
        <v>8060</v>
      </c>
      <c r="K266" s="34" t="s">
        <v>9496</v>
      </c>
      <c r="L266" s="31" t="s">
        <v>7894</v>
      </c>
      <c r="M266" s="31" t="s">
        <v>8061</v>
      </c>
      <c r="N266" s="30"/>
      <c r="O266" s="31"/>
      <c r="P266" s="5" t="s">
        <v>8437</v>
      </c>
      <c r="Q266" s="36"/>
    </row>
    <row r="267" spans="1:17" s="39" customFormat="1">
      <c r="A267" s="31" t="s">
        <v>1015</v>
      </c>
      <c r="B267" s="30">
        <v>266</v>
      </c>
      <c r="C267" s="31" t="s">
        <v>7782</v>
      </c>
      <c r="D267" s="32" t="s">
        <v>9498</v>
      </c>
      <c r="E267" s="33">
        <v>280</v>
      </c>
      <c r="F267" s="31" t="s">
        <v>8062</v>
      </c>
      <c r="G267" s="30">
        <v>2012</v>
      </c>
      <c r="H267" s="31" t="s">
        <v>8063</v>
      </c>
      <c r="I267" s="31" t="s">
        <v>7805</v>
      </c>
      <c r="J267" s="31" t="s">
        <v>8064</v>
      </c>
      <c r="K267" s="34" t="s">
        <v>9500</v>
      </c>
      <c r="L267" s="31" t="s">
        <v>7894</v>
      </c>
      <c r="M267" s="31" t="s">
        <v>7895</v>
      </c>
      <c r="N267" s="30"/>
      <c r="O267" s="31"/>
      <c r="P267" s="5" t="s">
        <v>8438</v>
      </c>
      <c r="Q267" s="36"/>
    </row>
    <row r="268" spans="1:17" s="35" customFormat="1" ht="18" customHeight="1">
      <c r="A268" s="31" t="s">
        <v>1015</v>
      </c>
      <c r="B268" s="30">
        <v>267</v>
      </c>
      <c r="C268" s="31" t="s">
        <v>8065</v>
      </c>
      <c r="D268" s="32" t="s">
        <v>8066</v>
      </c>
      <c r="E268" s="33">
        <v>280</v>
      </c>
      <c r="F268" s="31" t="s">
        <v>8067</v>
      </c>
      <c r="G268" s="30">
        <v>2012</v>
      </c>
      <c r="H268" s="31"/>
      <c r="I268" s="31"/>
      <c r="J268" s="31" t="s">
        <v>8068</v>
      </c>
      <c r="K268" s="34" t="s">
        <v>9502</v>
      </c>
      <c r="L268" s="31" t="s">
        <v>8069</v>
      </c>
      <c r="M268" s="31" t="s">
        <v>8070</v>
      </c>
      <c r="N268" s="30" t="s">
        <v>8239</v>
      </c>
      <c r="O268" s="31"/>
      <c r="P268" s="5" t="s">
        <v>8439</v>
      </c>
      <c r="Q268" s="31"/>
    </row>
    <row r="269" spans="1:17" s="35" customFormat="1">
      <c r="A269" s="31" t="s">
        <v>1015</v>
      </c>
      <c r="B269" s="30">
        <v>268</v>
      </c>
      <c r="C269" s="31" t="s">
        <v>7782</v>
      </c>
      <c r="D269" s="32" t="s">
        <v>9503</v>
      </c>
      <c r="E269" s="33">
        <v>280</v>
      </c>
      <c r="F269" s="31" t="s">
        <v>8071</v>
      </c>
      <c r="G269" s="30">
        <v>2012</v>
      </c>
      <c r="H269" s="31" t="s">
        <v>9504</v>
      </c>
      <c r="I269" s="31" t="s">
        <v>7805</v>
      </c>
      <c r="J269" s="31" t="s">
        <v>8072</v>
      </c>
      <c r="K269" s="34" t="s">
        <v>9505</v>
      </c>
      <c r="L269" s="31" t="s">
        <v>7880</v>
      </c>
      <c r="M269" s="31" t="s">
        <v>7957</v>
      </c>
      <c r="N269" s="30" t="s">
        <v>8239</v>
      </c>
      <c r="O269" s="31"/>
      <c r="P269" s="5" t="s">
        <v>8440</v>
      </c>
      <c r="Q269" s="31"/>
    </row>
    <row r="270" spans="1:17" s="35" customFormat="1">
      <c r="A270" s="31" t="s">
        <v>1015</v>
      </c>
      <c r="B270" s="30">
        <v>269</v>
      </c>
      <c r="C270" s="31" t="s">
        <v>7798</v>
      </c>
      <c r="D270" s="32" t="s">
        <v>9506</v>
      </c>
      <c r="E270" s="33">
        <v>280</v>
      </c>
      <c r="F270" s="31" t="s">
        <v>8062</v>
      </c>
      <c r="G270" s="30">
        <v>2012</v>
      </c>
      <c r="H270" s="31"/>
      <c r="I270" s="31"/>
      <c r="J270" s="31" t="s">
        <v>8073</v>
      </c>
      <c r="K270" s="34" t="s">
        <v>9507</v>
      </c>
      <c r="L270" s="31">
        <v>2012</v>
      </c>
      <c r="M270" s="31" t="s">
        <v>9508</v>
      </c>
      <c r="N270" s="30"/>
      <c r="O270" s="31"/>
      <c r="P270" s="5" t="s">
        <v>8441</v>
      </c>
      <c r="Q270" s="31"/>
    </row>
    <row r="271" spans="1:17" s="35" customFormat="1">
      <c r="A271" s="31" t="s">
        <v>1015</v>
      </c>
      <c r="B271" s="30">
        <v>270</v>
      </c>
      <c r="C271" s="31" t="s">
        <v>7820</v>
      </c>
      <c r="D271" s="32" t="s">
        <v>9509</v>
      </c>
      <c r="E271" s="33">
        <v>280</v>
      </c>
      <c r="F271" s="31" t="s">
        <v>7955</v>
      </c>
      <c r="G271" s="30">
        <v>2009</v>
      </c>
      <c r="H271" s="31"/>
      <c r="I271" s="31" t="s">
        <v>7805</v>
      </c>
      <c r="J271" s="31" t="s">
        <v>8074</v>
      </c>
      <c r="K271" s="34" t="s">
        <v>9510</v>
      </c>
      <c r="L271" s="31" t="s">
        <v>7832</v>
      </c>
      <c r="M271" s="31" t="s">
        <v>8049</v>
      </c>
      <c r="N271" s="30" t="s">
        <v>8239</v>
      </c>
      <c r="O271" s="31"/>
      <c r="P271" s="5" t="s">
        <v>8442</v>
      </c>
      <c r="Q271" s="31"/>
    </row>
    <row r="272" spans="1:17" s="35" customFormat="1">
      <c r="A272" s="31" t="s">
        <v>1015</v>
      </c>
      <c r="B272" s="30">
        <v>271</v>
      </c>
      <c r="C272" s="31" t="s">
        <v>7820</v>
      </c>
      <c r="D272" s="32" t="s">
        <v>9511</v>
      </c>
      <c r="E272" s="33">
        <v>280</v>
      </c>
      <c r="F272" s="31" t="s">
        <v>8075</v>
      </c>
      <c r="G272" s="30">
        <v>2007</v>
      </c>
      <c r="H272" s="31"/>
      <c r="I272" s="31" t="s">
        <v>7805</v>
      </c>
      <c r="J272" s="31" t="s">
        <v>8076</v>
      </c>
      <c r="K272" s="34" t="s">
        <v>9512</v>
      </c>
      <c r="L272" s="31" t="s">
        <v>7832</v>
      </c>
      <c r="M272" s="31" t="s">
        <v>8049</v>
      </c>
      <c r="N272" s="30" t="s">
        <v>8239</v>
      </c>
      <c r="O272" s="31"/>
      <c r="P272" s="5" t="s">
        <v>9513</v>
      </c>
      <c r="Q272" s="31"/>
    </row>
    <row r="273" spans="1:17" s="35" customFormat="1">
      <c r="A273" s="31" t="s">
        <v>1015</v>
      </c>
      <c r="B273" s="30">
        <v>272</v>
      </c>
      <c r="C273" s="31" t="s">
        <v>7820</v>
      </c>
      <c r="D273" s="32" t="s">
        <v>9514</v>
      </c>
      <c r="E273" s="33">
        <v>280</v>
      </c>
      <c r="F273" s="31" t="s">
        <v>7804</v>
      </c>
      <c r="G273" s="30">
        <v>2006</v>
      </c>
      <c r="H273" s="31"/>
      <c r="I273" s="31" t="s">
        <v>7805</v>
      </c>
      <c r="J273" s="31" t="s">
        <v>8077</v>
      </c>
      <c r="K273" s="34" t="s">
        <v>9515</v>
      </c>
      <c r="L273" s="31" t="s">
        <v>7832</v>
      </c>
      <c r="M273" s="31" t="s">
        <v>7940</v>
      </c>
      <c r="N273" s="30" t="s">
        <v>8239</v>
      </c>
      <c r="O273" s="31"/>
      <c r="P273" s="5" t="s">
        <v>9516</v>
      </c>
      <c r="Q273" s="31"/>
    </row>
    <row r="274" spans="1:17" s="35" customFormat="1">
      <c r="A274" s="31" t="s">
        <v>1015</v>
      </c>
      <c r="B274" s="30">
        <v>273</v>
      </c>
      <c r="C274" s="31" t="s">
        <v>7843</v>
      </c>
      <c r="D274" s="32" t="s">
        <v>9517</v>
      </c>
      <c r="E274" s="33">
        <v>280</v>
      </c>
      <c r="F274" s="31" t="s">
        <v>8078</v>
      </c>
      <c r="G274" s="30">
        <v>2006</v>
      </c>
      <c r="H274" s="31"/>
      <c r="I274" s="31" t="s">
        <v>7805</v>
      </c>
      <c r="J274" s="31" t="s">
        <v>8079</v>
      </c>
      <c r="K274" s="34" t="s">
        <v>9518</v>
      </c>
      <c r="L274" s="31" t="s">
        <v>7995</v>
      </c>
      <c r="M274" s="31" t="s">
        <v>8080</v>
      </c>
      <c r="N274" s="30"/>
      <c r="O274" s="31"/>
      <c r="P274" s="5" t="s">
        <v>8443</v>
      </c>
      <c r="Q274" s="31"/>
    </row>
    <row r="275" spans="1:17" s="35" customFormat="1">
      <c r="A275" s="31" t="s">
        <v>1015</v>
      </c>
      <c r="B275" s="30">
        <v>274</v>
      </c>
      <c r="C275" s="31" t="s">
        <v>7813</v>
      </c>
      <c r="D275" s="32" t="s">
        <v>9519</v>
      </c>
      <c r="E275" s="33">
        <v>280</v>
      </c>
      <c r="F275" s="31" t="s">
        <v>8058</v>
      </c>
      <c r="G275" s="30">
        <v>2012</v>
      </c>
      <c r="H275" s="31"/>
      <c r="I275" s="31" t="s">
        <v>7805</v>
      </c>
      <c r="J275" s="31" t="s">
        <v>8081</v>
      </c>
      <c r="K275" s="34" t="s">
        <v>9520</v>
      </c>
      <c r="L275" s="31" t="s">
        <v>7863</v>
      </c>
      <c r="M275" s="31" t="s">
        <v>8082</v>
      </c>
      <c r="N275" s="30"/>
      <c r="O275" s="31"/>
      <c r="P275" s="5" t="s">
        <v>8444</v>
      </c>
      <c r="Q275" s="31"/>
    </row>
    <row r="276" spans="1:17" s="35" customFormat="1">
      <c r="A276" s="31" t="s">
        <v>1015</v>
      </c>
      <c r="B276" s="30">
        <v>275</v>
      </c>
      <c r="C276" s="31" t="s">
        <v>7813</v>
      </c>
      <c r="D276" s="32" t="s">
        <v>9522</v>
      </c>
      <c r="E276" s="33">
        <v>280</v>
      </c>
      <c r="F276" s="38" t="s">
        <v>7794</v>
      </c>
      <c r="G276" s="30">
        <v>2011</v>
      </c>
      <c r="H276" s="31" t="s">
        <v>8083</v>
      </c>
      <c r="I276" s="31" t="s">
        <v>7805</v>
      </c>
      <c r="J276" s="31" t="s">
        <v>8084</v>
      </c>
      <c r="K276" s="34" t="s">
        <v>9523</v>
      </c>
      <c r="L276" s="31" t="s">
        <v>7807</v>
      </c>
      <c r="M276" s="31" t="s">
        <v>7808</v>
      </c>
      <c r="N276" s="30" t="s">
        <v>8239</v>
      </c>
      <c r="O276" s="31"/>
      <c r="P276" s="5" t="s">
        <v>8445</v>
      </c>
      <c r="Q276" s="31"/>
    </row>
    <row r="277" spans="1:17" s="35" customFormat="1">
      <c r="A277" s="31" t="s">
        <v>1015</v>
      </c>
      <c r="B277" s="30">
        <v>276</v>
      </c>
      <c r="C277" s="31" t="s">
        <v>7813</v>
      </c>
      <c r="D277" s="32" t="s">
        <v>9524</v>
      </c>
      <c r="E277" s="33">
        <v>280</v>
      </c>
      <c r="F277" s="31" t="s">
        <v>7946</v>
      </c>
      <c r="G277" s="30">
        <v>2009</v>
      </c>
      <c r="H277" s="31"/>
      <c r="I277" s="31" t="s">
        <v>7805</v>
      </c>
      <c r="J277" s="31" t="s">
        <v>8085</v>
      </c>
      <c r="K277" s="34" t="s">
        <v>9525</v>
      </c>
      <c r="L277" s="31" t="s">
        <v>8086</v>
      </c>
      <c r="M277" s="31" t="s">
        <v>8087</v>
      </c>
      <c r="N277" s="30" t="s">
        <v>8239</v>
      </c>
      <c r="O277" s="31"/>
      <c r="P277" s="5" t="s">
        <v>9527</v>
      </c>
      <c r="Q277" s="31"/>
    </row>
    <row r="278" spans="1:17" s="35" customFormat="1">
      <c r="A278" s="31" t="s">
        <v>1015</v>
      </c>
      <c r="B278" s="30">
        <v>277</v>
      </c>
      <c r="C278" s="31" t="s">
        <v>7795</v>
      </c>
      <c r="D278" s="32" t="s">
        <v>9528</v>
      </c>
      <c r="E278" s="33">
        <v>280</v>
      </c>
      <c r="F278" s="31" t="s">
        <v>8088</v>
      </c>
      <c r="G278" s="30">
        <v>2012</v>
      </c>
      <c r="H278" s="31" t="s">
        <v>8089</v>
      </c>
      <c r="I278" s="31" t="s">
        <v>7805</v>
      </c>
      <c r="J278" s="31" t="s">
        <v>8090</v>
      </c>
      <c r="K278" s="34" t="s">
        <v>9529</v>
      </c>
      <c r="L278" s="31" t="s">
        <v>7894</v>
      </c>
      <c r="M278" s="31" t="s">
        <v>7895</v>
      </c>
      <c r="N278" s="30" t="s">
        <v>8239</v>
      </c>
      <c r="O278" s="31"/>
      <c r="P278" s="5" t="s">
        <v>8446</v>
      </c>
      <c r="Q278" s="31"/>
    </row>
    <row r="279" spans="1:17" s="35" customFormat="1">
      <c r="A279" s="31" t="s">
        <v>1015</v>
      </c>
      <c r="B279" s="30">
        <v>278</v>
      </c>
      <c r="C279" s="31" t="s">
        <v>7900</v>
      </c>
      <c r="D279" s="32" t="s">
        <v>9530</v>
      </c>
      <c r="E279" s="33">
        <v>280</v>
      </c>
      <c r="F279" s="31" t="s">
        <v>8046</v>
      </c>
      <c r="G279" s="30">
        <v>2010</v>
      </c>
      <c r="H279" s="31" t="s">
        <v>8091</v>
      </c>
      <c r="I279" s="31" t="s">
        <v>7805</v>
      </c>
      <c r="J279" s="31" t="s">
        <v>8092</v>
      </c>
      <c r="K279" s="34" t="s">
        <v>9531</v>
      </c>
      <c r="L279" s="31" t="s">
        <v>7894</v>
      </c>
      <c r="M279" s="31" t="s">
        <v>7895</v>
      </c>
      <c r="N279" s="30" t="s">
        <v>8239</v>
      </c>
      <c r="O279" s="31"/>
      <c r="P279" s="5" t="s">
        <v>9532</v>
      </c>
      <c r="Q279" s="31"/>
    </row>
    <row r="280" spans="1:17" s="35" customFormat="1">
      <c r="A280" s="31" t="s">
        <v>1015</v>
      </c>
      <c r="B280" s="30">
        <v>279</v>
      </c>
      <c r="C280" s="36" t="s">
        <v>8829</v>
      </c>
      <c r="D280" s="37" t="s">
        <v>9533</v>
      </c>
      <c r="E280" s="33">
        <v>280</v>
      </c>
      <c r="F280" s="36" t="s">
        <v>9534</v>
      </c>
      <c r="G280" s="30">
        <v>2008</v>
      </c>
      <c r="H280" s="36" t="s">
        <v>9535</v>
      </c>
      <c r="I280" s="36" t="s">
        <v>8471</v>
      </c>
      <c r="J280" s="36" t="s">
        <v>9536</v>
      </c>
      <c r="K280" s="34" t="s">
        <v>9537</v>
      </c>
      <c r="L280" s="36" t="s">
        <v>8834</v>
      </c>
      <c r="M280" s="36" t="s">
        <v>8835</v>
      </c>
      <c r="N280" s="30" t="s">
        <v>8239</v>
      </c>
      <c r="O280" s="36"/>
      <c r="P280" s="5" t="s">
        <v>9538</v>
      </c>
      <c r="Q280" s="31"/>
    </row>
    <row r="281" spans="1:17" s="35" customFormat="1">
      <c r="A281" s="31" t="s">
        <v>1015</v>
      </c>
      <c r="B281" s="30">
        <v>280</v>
      </c>
      <c r="C281" s="31" t="s">
        <v>7782</v>
      </c>
      <c r="D281" s="32" t="s">
        <v>9539</v>
      </c>
      <c r="E281" s="33">
        <v>280</v>
      </c>
      <c r="F281" s="31" t="s">
        <v>8478</v>
      </c>
      <c r="G281" s="30">
        <v>2012</v>
      </c>
      <c r="H281" s="31" t="s">
        <v>9540</v>
      </c>
      <c r="I281" s="31" t="s">
        <v>8471</v>
      </c>
      <c r="J281" s="31" t="s">
        <v>9541</v>
      </c>
      <c r="K281" s="34" t="s">
        <v>9542</v>
      </c>
      <c r="L281" s="5" t="s">
        <v>7834</v>
      </c>
      <c r="M281" s="5" t="s">
        <v>8055</v>
      </c>
      <c r="N281" s="30" t="s">
        <v>8239</v>
      </c>
      <c r="O281" s="5"/>
      <c r="P281" s="5" t="s">
        <v>8447</v>
      </c>
      <c r="Q281" s="31"/>
    </row>
    <row r="282" spans="1:17" s="35" customFormat="1">
      <c r="A282" s="31" t="s">
        <v>1015</v>
      </c>
      <c r="B282" s="30">
        <v>281</v>
      </c>
      <c r="C282" s="31" t="s">
        <v>7785</v>
      </c>
      <c r="D282" s="32" t="s">
        <v>9543</v>
      </c>
      <c r="E282" s="33">
        <v>280</v>
      </c>
      <c r="F282" s="31" t="s">
        <v>8486</v>
      </c>
      <c r="G282" s="30">
        <v>2013</v>
      </c>
      <c r="H282" s="31"/>
      <c r="I282" s="31" t="s">
        <v>8487</v>
      </c>
      <c r="J282" s="31" t="s">
        <v>8610</v>
      </c>
      <c r="K282" s="34" t="s">
        <v>9544</v>
      </c>
      <c r="L282" s="5" t="s">
        <v>7786</v>
      </c>
      <c r="M282" s="5" t="s">
        <v>7810</v>
      </c>
      <c r="N282" s="30" t="s">
        <v>8239</v>
      </c>
      <c r="O282" s="5"/>
      <c r="P282" s="5" t="s">
        <v>8448</v>
      </c>
      <c r="Q282" s="31"/>
    </row>
    <row r="283" spans="1:17" s="35" customFormat="1">
      <c r="A283" s="31" t="s">
        <v>1015</v>
      </c>
      <c r="B283" s="30">
        <v>282</v>
      </c>
      <c r="C283" s="31" t="s">
        <v>7782</v>
      </c>
      <c r="D283" s="32" t="s">
        <v>8093</v>
      </c>
      <c r="E283" s="33">
        <v>280</v>
      </c>
      <c r="F283" s="31" t="s">
        <v>8684</v>
      </c>
      <c r="G283" s="30">
        <v>2013</v>
      </c>
      <c r="H283" s="31"/>
      <c r="I283" s="31"/>
      <c r="J283" s="31" t="s">
        <v>9545</v>
      </c>
      <c r="K283" s="34" t="s">
        <v>9546</v>
      </c>
      <c r="L283" s="31"/>
      <c r="M283" s="31"/>
      <c r="N283" s="30" t="s">
        <v>8241</v>
      </c>
      <c r="O283" s="5"/>
      <c r="P283" s="5" t="s">
        <v>8449</v>
      </c>
      <c r="Q283" s="31"/>
    </row>
    <row r="284" spans="1:17" s="35" customFormat="1">
      <c r="A284" s="31" t="s">
        <v>1015</v>
      </c>
      <c r="B284" s="30">
        <v>283</v>
      </c>
      <c r="C284" s="31" t="s">
        <v>7782</v>
      </c>
      <c r="D284" s="32" t="s">
        <v>9547</v>
      </c>
      <c r="E284" s="33">
        <v>280</v>
      </c>
      <c r="F284" s="31" t="s">
        <v>8522</v>
      </c>
      <c r="G284" s="30">
        <v>2012</v>
      </c>
      <c r="H284" s="31"/>
      <c r="I284" s="31"/>
      <c r="J284" s="31" t="s">
        <v>9548</v>
      </c>
      <c r="K284" s="34" t="s">
        <v>9549</v>
      </c>
      <c r="L284" s="31"/>
      <c r="M284" s="31"/>
      <c r="N284" s="30" t="s">
        <v>8241</v>
      </c>
      <c r="O284" s="5"/>
      <c r="P284" s="5" t="s">
        <v>8450</v>
      </c>
      <c r="Q284" s="31"/>
    </row>
    <row r="285" spans="1:17" s="35" customFormat="1">
      <c r="A285" s="31" t="s">
        <v>1015</v>
      </c>
      <c r="B285" s="30">
        <v>284</v>
      </c>
      <c r="C285" s="31" t="s">
        <v>7782</v>
      </c>
      <c r="D285" s="32" t="s">
        <v>9550</v>
      </c>
      <c r="E285" s="33">
        <v>280</v>
      </c>
      <c r="F285" s="31" t="s">
        <v>8522</v>
      </c>
      <c r="G285" s="30">
        <v>2012</v>
      </c>
      <c r="H285" s="31"/>
      <c r="I285" s="31"/>
      <c r="J285" s="31" t="s">
        <v>9449</v>
      </c>
      <c r="K285" s="34" t="s">
        <v>9551</v>
      </c>
      <c r="L285" s="31"/>
      <c r="M285" s="31"/>
      <c r="N285" s="30" t="s">
        <v>8241</v>
      </c>
      <c r="O285" s="5"/>
      <c r="P285" s="5" t="s">
        <v>8451</v>
      </c>
      <c r="Q285" s="31"/>
    </row>
    <row r="286" spans="1:17" s="35" customFormat="1">
      <c r="A286" s="31" t="s">
        <v>1015</v>
      </c>
      <c r="B286" s="30">
        <v>285</v>
      </c>
      <c r="C286" s="31" t="s">
        <v>7785</v>
      </c>
      <c r="D286" s="32" t="s">
        <v>9552</v>
      </c>
      <c r="E286" s="33">
        <v>280</v>
      </c>
      <c r="F286" s="31" t="s">
        <v>8526</v>
      </c>
      <c r="G286" s="30">
        <v>2013</v>
      </c>
      <c r="H286" s="31" t="s">
        <v>9553</v>
      </c>
      <c r="I286" s="31" t="s">
        <v>8471</v>
      </c>
      <c r="J286" s="31" t="s">
        <v>9554</v>
      </c>
      <c r="K286" s="34" t="s">
        <v>9555</v>
      </c>
      <c r="L286" s="5" t="s">
        <v>7789</v>
      </c>
      <c r="M286" s="5" t="s">
        <v>7790</v>
      </c>
      <c r="N286" s="30" t="s">
        <v>8237</v>
      </c>
      <c r="O286" s="5"/>
      <c r="P286" s="5" t="s">
        <v>8452</v>
      </c>
      <c r="Q286" s="31"/>
    </row>
    <row r="287" spans="1:17" s="35" customFormat="1">
      <c r="A287" s="31" t="s">
        <v>1015</v>
      </c>
      <c r="B287" s="30">
        <v>286</v>
      </c>
      <c r="C287" s="31" t="s">
        <v>8484</v>
      </c>
      <c r="D287" s="32" t="s">
        <v>9556</v>
      </c>
      <c r="E287" s="33">
        <v>280</v>
      </c>
      <c r="F287" s="31" t="s">
        <v>8499</v>
      </c>
      <c r="G287" s="30">
        <v>2013</v>
      </c>
      <c r="H287" s="31"/>
      <c r="I287" s="31"/>
      <c r="J287" s="31" t="s">
        <v>9557</v>
      </c>
      <c r="K287" s="34" t="s">
        <v>9558</v>
      </c>
      <c r="L287" s="31"/>
      <c r="M287" s="31"/>
      <c r="N287" s="30" t="s">
        <v>8240</v>
      </c>
      <c r="O287" s="5"/>
      <c r="P287" s="5" t="s">
        <v>8453</v>
      </c>
      <c r="Q287" s="31"/>
    </row>
    <row r="288" spans="1:17" s="35" customFormat="1">
      <c r="A288" s="31" t="s">
        <v>1015</v>
      </c>
      <c r="B288" s="30">
        <v>287</v>
      </c>
      <c r="C288" s="31" t="s">
        <v>7781</v>
      </c>
      <c r="D288" s="32" t="s">
        <v>9559</v>
      </c>
      <c r="E288" s="33">
        <v>280</v>
      </c>
      <c r="F288" s="31" t="s">
        <v>8499</v>
      </c>
      <c r="G288" s="30">
        <v>2013</v>
      </c>
      <c r="H288" s="31"/>
      <c r="I288" s="31"/>
      <c r="J288" s="31" t="s">
        <v>9560</v>
      </c>
      <c r="K288" s="34" t="s">
        <v>9561</v>
      </c>
      <c r="L288" s="31"/>
      <c r="M288" s="31"/>
      <c r="N288" s="30" t="s">
        <v>8240</v>
      </c>
      <c r="O288" s="5"/>
      <c r="P288" s="5" t="s">
        <v>8454</v>
      </c>
      <c r="Q288" s="31"/>
    </row>
    <row r="289" spans="1:17" s="35" customFormat="1">
      <c r="A289" s="31" t="s">
        <v>1015</v>
      </c>
      <c r="B289" s="30">
        <v>288</v>
      </c>
      <c r="C289" s="31" t="s">
        <v>7785</v>
      </c>
      <c r="D289" s="32" t="s">
        <v>9562</v>
      </c>
      <c r="E289" s="33">
        <v>280</v>
      </c>
      <c r="F289" s="31" t="s">
        <v>8557</v>
      </c>
      <c r="G289" s="30">
        <v>2013</v>
      </c>
      <c r="H289" s="31" t="s">
        <v>9563</v>
      </c>
      <c r="I289" s="31" t="s">
        <v>8471</v>
      </c>
      <c r="J289" s="31" t="s">
        <v>9564</v>
      </c>
      <c r="K289" s="34" t="s">
        <v>9565</v>
      </c>
      <c r="L289" s="5" t="s">
        <v>7834</v>
      </c>
      <c r="M289" s="5" t="s">
        <v>7835</v>
      </c>
      <c r="N289" s="30" t="s">
        <v>8241</v>
      </c>
      <c r="O289" s="5"/>
      <c r="P289" s="5" t="s">
        <v>8455</v>
      </c>
      <c r="Q289" s="31"/>
    </row>
    <row r="290" spans="1:17" s="35" customFormat="1">
      <c r="A290" s="31" t="s">
        <v>1015</v>
      </c>
      <c r="B290" s="30">
        <v>289</v>
      </c>
      <c r="C290" s="31" t="s">
        <v>7785</v>
      </c>
      <c r="D290" s="32" t="s">
        <v>9566</v>
      </c>
      <c r="E290" s="33">
        <v>280</v>
      </c>
      <c r="F290" s="31" t="s">
        <v>8534</v>
      </c>
      <c r="G290" s="30">
        <v>2013</v>
      </c>
      <c r="H290" s="31" t="s">
        <v>9567</v>
      </c>
      <c r="I290" s="31" t="s">
        <v>8471</v>
      </c>
      <c r="J290" s="31" t="s">
        <v>9568</v>
      </c>
      <c r="K290" s="34" t="s">
        <v>9569</v>
      </c>
      <c r="L290" s="5" t="s">
        <v>7789</v>
      </c>
      <c r="M290" s="5" t="s">
        <v>7790</v>
      </c>
      <c r="N290" s="30" t="s">
        <v>8237</v>
      </c>
      <c r="O290" s="5"/>
      <c r="P290" s="5" t="s">
        <v>6492</v>
      </c>
      <c r="Q290" s="31"/>
    </row>
    <row r="291" spans="1:17" s="35" customFormat="1">
      <c r="A291" s="31" t="s">
        <v>1015</v>
      </c>
      <c r="B291" s="30">
        <v>290</v>
      </c>
      <c r="C291" s="31" t="s">
        <v>7785</v>
      </c>
      <c r="D291" s="32" t="s">
        <v>9570</v>
      </c>
      <c r="E291" s="33">
        <v>280</v>
      </c>
      <c r="F291" s="31" t="s">
        <v>9571</v>
      </c>
      <c r="G291" s="30">
        <v>2013</v>
      </c>
      <c r="H291" s="31"/>
      <c r="I291" s="31"/>
      <c r="J291" s="31" t="s">
        <v>9572</v>
      </c>
      <c r="K291" s="34" t="s">
        <v>9573</v>
      </c>
      <c r="L291" s="31"/>
      <c r="M291" s="31"/>
      <c r="N291" s="30" t="s">
        <v>8239</v>
      </c>
      <c r="O291" s="5"/>
      <c r="P291" s="5" t="s">
        <v>6493</v>
      </c>
      <c r="Q291" s="31"/>
    </row>
    <row r="292" spans="1:17" s="35" customFormat="1">
      <c r="A292" s="31" t="s">
        <v>1015</v>
      </c>
      <c r="B292" s="30">
        <v>291</v>
      </c>
      <c r="C292" s="31" t="s">
        <v>7785</v>
      </c>
      <c r="D292" s="32" t="s">
        <v>9574</v>
      </c>
      <c r="E292" s="33">
        <v>280</v>
      </c>
      <c r="F292" s="31" t="s">
        <v>9571</v>
      </c>
      <c r="G292" s="30">
        <v>2013</v>
      </c>
      <c r="H292" s="31"/>
      <c r="I292" s="31"/>
      <c r="J292" s="31" t="s">
        <v>9575</v>
      </c>
      <c r="K292" s="34" t="s">
        <v>9576</v>
      </c>
      <c r="L292" s="31"/>
      <c r="M292" s="31"/>
      <c r="N292" s="30" t="s">
        <v>8239</v>
      </c>
      <c r="O292" s="5"/>
      <c r="P292" s="5" t="s">
        <v>6494</v>
      </c>
      <c r="Q292" s="31"/>
    </row>
    <row r="293" spans="1:17" s="35" customFormat="1">
      <c r="A293" s="31" t="s">
        <v>1015</v>
      </c>
      <c r="B293" s="30">
        <v>292</v>
      </c>
      <c r="C293" s="31" t="s">
        <v>8484</v>
      </c>
      <c r="D293" s="32" t="s">
        <v>9577</v>
      </c>
      <c r="E293" s="33">
        <v>280</v>
      </c>
      <c r="F293" s="31" t="s">
        <v>8713</v>
      </c>
      <c r="G293" s="30">
        <v>2011</v>
      </c>
      <c r="H293" s="31" t="s">
        <v>9578</v>
      </c>
      <c r="I293" s="31" t="s">
        <v>8471</v>
      </c>
      <c r="J293" s="31" t="s">
        <v>9579</v>
      </c>
      <c r="K293" s="34" t="s">
        <v>9580</v>
      </c>
      <c r="L293" s="5" t="s">
        <v>7783</v>
      </c>
      <c r="M293" s="5" t="s">
        <v>8094</v>
      </c>
      <c r="N293" s="30" t="s">
        <v>8239</v>
      </c>
      <c r="O293" s="5"/>
      <c r="P293" s="5" t="s">
        <v>6495</v>
      </c>
      <c r="Q293" s="31"/>
    </row>
    <row r="294" spans="1:17" s="35" customFormat="1">
      <c r="A294" s="31" t="s">
        <v>1015</v>
      </c>
      <c r="B294" s="30">
        <v>293</v>
      </c>
      <c r="C294" s="31" t="s">
        <v>7781</v>
      </c>
      <c r="D294" s="32" t="s">
        <v>9581</v>
      </c>
      <c r="E294" s="33">
        <v>280</v>
      </c>
      <c r="F294" s="31" t="s">
        <v>9582</v>
      </c>
      <c r="G294" s="30">
        <v>2011</v>
      </c>
      <c r="H294" s="31"/>
      <c r="I294" s="31" t="s">
        <v>8471</v>
      </c>
      <c r="J294" s="31" t="s">
        <v>9583</v>
      </c>
      <c r="K294" s="34" t="s">
        <v>9584</v>
      </c>
      <c r="L294" s="5" t="s">
        <v>7774</v>
      </c>
      <c r="M294" s="5" t="s">
        <v>8095</v>
      </c>
      <c r="N294" s="30" t="s">
        <v>8237</v>
      </c>
      <c r="O294" s="5"/>
      <c r="P294" s="5" t="s">
        <v>6496</v>
      </c>
      <c r="Q294" s="31"/>
    </row>
    <row r="295" spans="1:17" s="35" customFormat="1">
      <c r="A295" s="31" t="s">
        <v>1015</v>
      </c>
      <c r="B295" s="30">
        <v>294</v>
      </c>
      <c r="C295" s="31" t="s">
        <v>7795</v>
      </c>
      <c r="D295" s="32" t="s">
        <v>9585</v>
      </c>
      <c r="E295" s="33">
        <v>280</v>
      </c>
      <c r="F295" s="31" t="s">
        <v>8699</v>
      </c>
      <c r="G295" s="30">
        <v>2012</v>
      </c>
      <c r="H295" s="31" t="s">
        <v>9586</v>
      </c>
      <c r="I295" s="31" t="s">
        <v>8471</v>
      </c>
      <c r="J295" s="31" t="s">
        <v>8736</v>
      </c>
      <c r="K295" s="34" t="s">
        <v>9587</v>
      </c>
      <c r="L295" s="5" t="s">
        <v>7789</v>
      </c>
      <c r="M295" s="5" t="s">
        <v>7790</v>
      </c>
      <c r="N295" s="30" t="s">
        <v>8239</v>
      </c>
      <c r="O295" s="5"/>
      <c r="P295" s="5" t="s">
        <v>6497</v>
      </c>
      <c r="Q295" s="31"/>
    </row>
    <row r="296" spans="1:17" s="35" customFormat="1">
      <c r="A296" s="31" t="s">
        <v>1015</v>
      </c>
      <c r="B296" s="30">
        <v>295</v>
      </c>
      <c r="C296" s="31" t="s">
        <v>7795</v>
      </c>
      <c r="D296" s="32" t="s">
        <v>9588</v>
      </c>
      <c r="E296" s="33">
        <v>280</v>
      </c>
      <c r="F296" s="31" t="s">
        <v>8699</v>
      </c>
      <c r="G296" s="30">
        <v>2013</v>
      </c>
      <c r="H296" s="31" t="s">
        <v>9589</v>
      </c>
      <c r="I296" s="31" t="s">
        <v>8471</v>
      </c>
      <c r="J296" s="31" t="s">
        <v>8701</v>
      </c>
      <c r="K296" s="34" t="s">
        <v>9590</v>
      </c>
      <c r="L296" s="5" t="s">
        <v>7786</v>
      </c>
      <c r="M296" s="5" t="s">
        <v>7849</v>
      </c>
      <c r="N296" s="30" t="s">
        <v>8239</v>
      </c>
      <c r="O296" s="5"/>
      <c r="P296" s="5" t="s">
        <v>6498</v>
      </c>
      <c r="Q296" s="31"/>
    </row>
    <row r="297" spans="1:17" s="35" customFormat="1">
      <c r="A297" s="31" t="s">
        <v>1015</v>
      </c>
      <c r="B297" s="30">
        <v>296</v>
      </c>
      <c r="C297" s="31" t="s">
        <v>7795</v>
      </c>
      <c r="D297" s="32" t="s">
        <v>8096</v>
      </c>
      <c r="E297" s="33">
        <v>280</v>
      </c>
      <c r="F297" s="31" t="s">
        <v>8699</v>
      </c>
      <c r="G297" s="30">
        <v>2013</v>
      </c>
      <c r="H297" s="31" t="s">
        <v>9591</v>
      </c>
      <c r="I297" s="31" t="s">
        <v>8471</v>
      </c>
      <c r="J297" s="31" t="s">
        <v>8701</v>
      </c>
      <c r="K297" s="34" t="s">
        <v>9592</v>
      </c>
      <c r="L297" s="5" t="s">
        <v>7786</v>
      </c>
      <c r="M297" s="5" t="s">
        <v>7849</v>
      </c>
      <c r="N297" s="30" t="s">
        <v>8239</v>
      </c>
      <c r="O297" s="5"/>
      <c r="P297" s="5" t="s">
        <v>6499</v>
      </c>
      <c r="Q297" s="31"/>
    </row>
    <row r="298" spans="1:17" s="35" customFormat="1">
      <c r="A298" s="31" t="s">
        <v>1015</v>
      </c>
      <c r="B298" s="30">
        <v>297</v>
      </c>
      <c r="C298" s="31" t="s">
        <v>8097</v>
      </c>
      <c r="D298" s="32" t="s">
        <v>9593</v>
      </c>
      <c r="E298" s="33">
        <v>280</v>
      </c>
      <c r="F298" s="31" t="s">
        <v>8699</v>
      </c>
      <c r="G298" s="30">
        <v>2013</v>
      </c>
      <c r="H298" s="31" t="s">
        <v>9594</v>
      </c>
      <c r="I298" s="31" t="s">
        <v>8471</v>
      </c>
      <c r="J298" s="31" t="s">
        <v>9595</v>
      </c>
      <c r="K298" s="34" t="s">
        <v>9596</v>
      </c>
      <c r="L298" s="5" t="s">
        <v>7783</v>
      </c>
      <c r="M298" s="5" t="s">
        <v>8098</v>
      </c>
      <c r="N298" s="30" t="s">
        <v>8239</v>
      </c>
      <c r="O298" s="5"/>
      <c r="P298" s="5" t="s">
        <v>6500</v>
      </c>
      <c r="Q298" s="31"/>
    </row>
    <row r="299" spans="1:17" s="35" customFormat="1">
      <c r="A299" s="31" t="s">
        <v>1015</v>
      </c>
      <c r="B299" s="30">
        <v>298</v>
      </c>
      <c r="C299" s="31" t="s">
        <v>7785</v>
      </c>
      <c r="D299" s="32" t="s">
        <v>9598</v>
      </c>
      <c r="E299" s="33">
        <v>280</v>
      </c>
      <c r="F299" s="31" t="s">
        <v>8704</v>
      </c>
      <c r="G299" s="30">
        <v>2013</v>
      </c>
      <c r="H299" s="31" t="s">
        <v>9599</v>
      </c>
      <c r="I299" s="31" t="s">
        <v>9203</v>
      </c>
      <c r="J299" s="31" t="s">
        <v>9600</v>
      </c>
      <c r="K299" s="34" t="s">
        <v>9601</v>
      </c>
      <c r="L299" s="5" t="s">
        <v>7789</v>
      </c>
      <c r="M299" s="5" t="s">
        <v>7791</v>
      </c>
      <c r="N299" s="30" t="s">
        <v>8239</v>
      </c>
      <c r="O299" s="5" t="s">
        <v>8099</v>
      </c>
      <c r="P299" s="5" t="s">
        <v>6501</v>
      </c>
      <c r="Q299" s="31"/>
    </row>
    <row r="300" spans="1:17" s="35" customFormat="1">
      <c r="A300" s="31" t="s">
        <v>1015</v>
      </c>
      <c r="B300" s="30">
        <v>299</v>
      </c>
      <c r="C300" s="31" t="s">
        <v>8100</v>
      </c>
      <c r="D300" s="32" t="s">
        <v>9602</v>
      </c>
      <c r="E300" s="33">
        <v>280</v>
      </c>
      <c r="F300" s="31" t="s">
        <v>8704</v>
      </c>
      <c r="G300" s="30">
        <v>2013</v>
      </c>
      <c r="H300" s="31" t="s">
        <v>9603</v>
      </c>
      <c r="I300" s="31" t="s">
        <v>8471</v>
      </c>
      <c r="J300" s="31" t="s">
        <v>9604</v>
      </c>
      <c r="K300" s="34" t="s">
        <v>9605</v>
      </c>
      <c r="L300" s="5" t="s">
        <v>7846</v>
      </c>
      <c r="M300" s="5" t="s">
        <v>7847</v>
      </c>
      <c r="N300" s="30" t="s">
        <v>8239</v>
      </c>
      <c r="O300" s="5" t="s">
        <v>8101</v>
      </c>
      <c r="P300" s="5" t="s">
        <v>6502</v>
      </c>
      <c r="Q300" s="31"/>
    </row>
    <row r="301" spans="1:17" s="35" customFormat="1">
      <c r="A301" s="31" t="s">
        <v>1015</v>
      </c>
      <c r="B301" s="30">
        <v>300</v>
      </c>
      <c r="C301" s="31" t="s">
        <v>8102</v>
      </c>
      <c r="D301" s="32" t="s">
        <v>9606</v>
      </c>
      <c r="E301" s="33">
        <v>280</v>
      </c>
      <c r="F301" s="31" t="s">
        <v>9607</v>
      </c>
      <c r="G301" s="30">
        <v>2012</v>
      </c>
      <c r="H301" s="31" t="s">
        <v>9608</v>
      </c>
      <c r="I301" s="31" t="s">
        <v>8471</v>
      </c>
      <c r="J301" s="31" t="s">
        <v>9609</v>
      </c>
      <c r="K301" s="34" t="s">
        <v>9610</v>
      </c>
      <c r="L301" s="5" t="s">
        <v>7846</v>
      </c>
      <c r="M301" s="5" t="s">
        <v>8103</v>
      </c>
      <c r="N301" s="30" t="s">
        <v>8241</v>
      </c>
      <c r="O301" s="5"/>
      <c r="P301" s="5" t="s">
        <v>6503</v>
      </c>
      <c r="Q301" s="31"/>
    </row>
    <row r="302" spans="1:17" s="35" customFormat="1">
      <c r="A302" s="31" t="s">
        <v>1015</v>
      </c>
      <c r="B302" s="30">
        <v>301</v>
      </c>
      <c r="C302" s="31" t="s">
        <v>7785</v>
      </c>
      <c r="D302" s="32" t="s">
        <v>8104</v>
      </c>
      <c r="E302" s="33">
        <v>280</v>
      </c>
      <c r="F302" s="31" t="s">
        <v>9611</v>
      </c>
      <c r="G302" s="30">
        <v>2013</v>
      </c>
      <c r="H302" s="31" t="s">
        <v>9612</v>
      </c>
      <c r="I302" s="31" t="s">
        <v>8471</v>
      </c>
      <c r="J302" s="31" t="s">
        <v>9613</v>
      </c>
      <c r="K302" s="34" t="s">
        <v>9614</v>
      </c>
      <c r="L302" s="5" t="s">
        <v>7789</v>
      </c>
      <c r="M302" s="5" t="s">
        <v>7790</v>
      </c>
      <c r="N302" s="30" t="s">
        <v>8241</v>
      </c>
      <c r="O302" s="5"/>
      <c r="P302" s="5" t="s">
        <v>6504</v>
      </c>
      <c r="Q302" s="31"/>
    </row>
    <row r="303" spans="1:17" s="35" customFormat="1">
      <c r="A303" s="31" t="s">
        <v>1015</v>
      </c>
      <c r="B303" s="30">
        <v>302</v>
      </c>
      <c r="C303" s="31" t="s">
        <v>8105</v>
      </c>
      <c r="D303" s="32" t="s">
        <v>9615</v>
      </c>
      <c r="E303" s="33">
        <v>280</v>
      </c>
      <c r="F303" s="31" t="s">
        <v>8470</v>
      </c>
      <c r="G303" s="30">
        <v>2013</v>
      </c>
      <c r="H303" s="31"/>
      <c r="I303" s="31" t="s">
        <v>8471</v>
      </c>
      <c r="J303" s="31" t="s">
        <v>9616</v>
      </c>
      <c r="K303" s="34" t="s">
        <v>9617</v>
      </c>
      <c r="L303" s="5" t="s">
        <v>7779</v>
      </c>
      <c r="M303" s="5" t="s">
        <v>7780</v>
      </c>
      <c r="N303" s="30" t="s">
        <v>8237</v>
      </c>
      <c r="O303" s="5"/>
      <c r="P303" s="5" t="s">
        <v>6505</v>
      </c>
      <c r="Q303" s="31"/>
    </row>
    <row r="304" spans="1:17" s="35" customFormat="1">
      <c r="A304" s="31" t="s">
        <v>1015</v>
      </c>
      <c r="B304" s="30">
        <v>303</v>
      </c>
      <c r="C304" s="31" t="s">
        <v>7795</v>
      </c>
      <c r="D304" s="32" t="s">
        <v>9618</v>
      </c>
      <c r="E304" s="33">
        <v>280</v>
      </c>
      <c r="F304" s="31" t="s">
        <v>9459</v>
      </c>
      <c r="G304" s="30">
        <v>2013</v>
      </c>
      <c r="H304" s="31" t="s">
        <v>9619</v>
      </c>
      <c r="I304" s="31" t="s">
        <v>8471</v>
      </c>
      <c r="J304" s="31" t="s">
        <v>9620</v>
      </c>
      <c r="K304" s="34" t="s">
        <v>9621</v>
      </c>
      <c r="L304" s="5" t="s">
        <v>7789</v>
      </c>
      <c r="M304" s="5" t="s">
        <v>7790</v>
      </c>
      <c r="N304" s="30" t="s">
        <v>8239</v>
      </c>
      <c r="O304" s="5"/>
      <c r="P304" s="5" t="s">
        <v>6506</v>
      </c>
      <c r="Q304" s="31"/>
    </row>
    <row r="305" spans="1:17" s="35" customFormat="1">
      <c r="A305" s="31" t="s">
        <v>1015</v>
      </c>
      <c r="B305" s="30">
        <v>304</v>
      </c>
      <c r="C305" s="31" t="s">
        <v>7782</v>
      </c>
      <c r="D305" s="32" t="s">
        <v>9622</v>
      </c>
      <c r="E305" s="33">
        <v>280</v>
      </c>
      <c r="F305" s="31" t="s">
        <v>9623</v>
      </c>
      <c r="G305" s="30">
        <v>2013</v>
      </c>
      <c r="H305" s="31" t="s">
        <v>9624</v>
      </c>
      <c r="I305" s="31" t="s">
        <v>8471</v>
      </c>
      <c r="J305" s="31" t="s">
        <v>9625</v>
      </c>
      <c r="K305" s="34" t="s">
        <v>9626</v>
      </c>
      <c r="L305" s="5" t="s">
        <v>7846</v>
      </c>
      <c r="M305" s="31" t="s">
        <v>9627</v>
      </c>
      <c r="N305" s="30" t="s">
        <v>8239</v>
      </c>
      <c r="O305" s="5"/>
      <c r="P305" s="5" t="s">
        <v>6507</v>
      </c>
      <c r="Q305" s="31"/>
    </row>
    <row r="306" spans="1:17" s="35" customFormat="1">
      <c r="A306" s="31" t="s">
        <v>1015</v>
      </c>
      <c r="B306" s="30">
        <v>305</v>
      </c>
      <c r="C306" s="31" t="s">
        <v>8106</v>
      </c>
      <c r="D306" s="32" t="s">
        <v>8107</v>
      </c>
      <c r="E306" s="33">
        <v>280</v>
      </c>
      <c r="F306" s="31" t="s">
        <v>8108</v>
      </c>
      <c r="G306" s="30">
        <v>2012</v>
      </c>
      <c r="H306" s="31" t="s">
        <v>8109</v>
      </c>
      <c r="I306" s="31" t="s">
        <v>8471</v>
      </c>
      <c r="J306" s="31" t="s">
        <v>8110</v>
      </c>
      <c r="K306" s="34" t="s">
        <v>9628</v>
      </c>
      <c r="L306" s="5" t="s">
        <v>9629</v>
      </c>
      <c r="M306" s="31" t="s">
        <v>9630</v>
      </c>
      <c r="N306" s="30" t="s">
        <v>8239</v>
      </c>
      <c r="O306" s="10"/>
      <c r="P306" s="5" t="s">
        <v>6508</v>
      </c>
      <c r="Q306" s="31"/>
    </row>
    <row r="307" spans="1:17" s="35" customFormat="1">
      <c r="A307" s="31" t="s">
        <v>1015</v>
      </c>
      <c r="B307" s="30">
        <v>306</v>
      </c>
      <c r="C307" s="31" t="s">
        <v>7887</v>
      </c>
      <c r="D307" s="32" t="s">
        <v>9631</v>
      </c>
      <c r="E307" s="33">
        <v>270</v>
      </c>
      <c r="F307" s="31" t="s">
        <v>8111</v>
      </c>
      <c r="G307" s="30">
        <v>2012</v>
      </c>
      <c r="H307" s="31"/>
      <c r="I307" s="31" t="s">
        <v>7805</v>
      </c>
      <c r="J307" s="31" t="s">
        <v>8112</v>
      </c>
      <c r="K307" s="34" t="s">
        <v>9632</v>
      </c>
      <c r="L307" s="31" t="s">
        <v>7863</v>
      </c>
      <c r="M307" s="31" t="s">
        <v>8082</v>
      </c>
      <c r="N307" s="30" t="s">
        <v>8239</v>
      </c>
      <c r="O307" s="31"/>
      <c r="P307" s="5" t="s">
        <v>6509</v>
      </c>
      <c r="Q307" s="31"/>
    </row>
    <row r="308" spans="1:17" s="35" customFormat="1">
      <c r="A308" s="31" t="s">
        <v>1015</v>
      </c>
      <c r="B308" s="30">
        <v>307</v>
      </c>
      <c r="C308" s="31" t="s">
        <v>7900</v>
      </c>
      <c r="D308" s="32" t="s">
        <v>9633</v>
      </c>
      <c r="E308" s="33">
        <v>270</v>
      </c>
      <c r="F308" s="31" t="s">
        <v>8486</v>
      </c>
      <c r="G308" s="30">
        <v>2013</v>
      </c>
      <c r="H308" s="31"/>
      <c r="I308" s="31" t="s">
        <v>8471</v>
      </c>
      <c r="J308" s="31" t="s">
        <v>9311</v>
      </c>
      <c r="K308" s="34" t="s">
        <v>9634</v>
      </c>
      <c r="L308" s="5" t="s">
        <v>7786</v>
      </c>
      <c r="M308" s="5" t="s">
        <v>7914</v>
      </c>
      <c r="N308" s="30" t="s">
        <v>8239</v>
      </c>
      <c r="O308" s="5"/>
      <c r="P308" s="5" t="s">
        <v>6510</v>
      </c>
      <c r="Q308" s="31"/>
    </row>
    <row r="309" spans="1:17" s="35" customFormat="1">
      <c r="A309" s="31" t="s">
        <v>1015</v>
      </c>
      <c r="B309" s="30">
        <v>308</v>
      </c>
      <c r="C309" s="31" t="s">
        <v>8113</v>
      </c>
      <c r="D309" s="32" t="s">
        <v>9635</v>
      </c>
      <c r="E309" s="33">
        <v>270</v>
      </c>
      <c r="F309" s="31" t="s">
        <v>8486</v>
      </c>
      <c r="G309" s="30">
        <v>2013</v>
      </c>
      <c r="H309" s="31"/>
      <c r="I309" s="31" t="s">
        <v>9636</v>
      </c>
      <c r="J309" s="31" t="s">
        <v>9637</v>
      </c>
      <c r="K309" s="34" t="s">
        <v>9638</v>
      </c>
      <c r="L309" s="5" t="s">
        <v>7771</v>
      </c>
      <c r="M309" s="5" t="s">
        <v>7772</v>
      </c>
      <c r="N309" s="30" t="s">
        <v>8239</v>
      </c>
      <c r="O309" s="5"/>
      <c r="P309" s="5" t="s">
        <v>6511</v>
      </c>
      <c r="Q309" s="31"/>
    </row>
    <row r="310" spans="1:17" s="35" customFormat="1">
      <c r="A310" s="31" t="s">
        <v>1015</v>
      </c>
      <c r="B310" s="30">
        <v>309</v>
      </c>
      <c r="C310" s="31" t="s">
        <v>8114</v>
      </c>
      <c r="D310" s="32" t="s">
        <v>9639</v>
      </c>
      <c r="E310" s="33">
        <v>270</v>
      </c>
      <c r="F310" s="31" t="s">
        <v>8642</v>
      </c>
      <c r="G310" s="30">
        <v>2012</v>
      </c>
      <c r="H310" s="31"/>
      <c r="I310" s="31"/>
      <c r="J310" s="31" t="s">
        <v>9640</v>
      </c>
      <c r="K310" s="34" t="s">
        <v>9641</v>
      </c>
      <c r="L310" s="31"/>
      <c r="M310" s="31"/>
      <c r="N310" s="30" t="s">
        <v>8241</v>
      </c>
      <c r="O310" s="5"/>
      <c r="P310" s="5" t="s">
        <v>6512</v>
      </c>
      <c r="Q310" s="31"/>
    </row>
    <row r="311" spans="1:17" s="35" customFormat="1">
      <c r="A311" s="31" t="s">
        <v>1015</v>
      </c>
      <c r="B311" s="30">
        <v>310</v>
      </c>
      <c r="C311" s="31" t="s">
        <v>8114</v>
      </c>
      <c r="D311" s="32" t="s">
        <v>9642</v>
      </c>
      <c r="E311" s="33">
        <v>270</v>
      </c>
      <c r="F311" s="31" t="s">
        <v>8642</v>
      </c>
      <c r="G311" s="30">
        <v>2012</v>
      </c>
      <c r="H311" s="31"/>
      <c r="I311" s="31"/>
      <c r="J311" s="31" t="s">
        <v>9640</v>
      </c>
      <c r="K311" s="34" t="s">
        <v>9643</v>
      </c>
      <c r="L311" s="31"/>
      <c r="M311" s="31"/>
      <c r="N311" s="30" t="s">
        <v>8241</v>
      </c>
      <c r="O311" s="5"/>
      <c r="P311" s="5" t="s">
        <v>6513</v>
      </c>
      <c r="Q311" s="31"/>
    </row>
    <row r="312" spans="1:17" s="35" customFormat="1">
      <c r="A312" s="31" t="s">
        <v>1015</v>
      </c>
      <c r="B312" s="30">
        <v>311</v>
      </c>
      <c r="C312" s="31" t="s">
        <v>8114</v>
      </c>
      <c r="D312" s="32" t="s">
        <v>9644</v>
      </c>
      <c r="E312" s="33">
        <v>270</v>
      </c>
      <c r="F312" s="31" t="s">
        <v>8642</v>
      </c>
      <c r="G312" s="30">
        <v>2012</v>
      </c>
      <c r="H312" s="31"/>
      <c r="I312" s="31"/>
      <c r="J312" s="31" t="s">
        <v>9640</v>
      </c>
      <c r="K312" s="34" t="s">
        <v>9645</v>
      </c>
      <c r="L312" s="31"/>
      <c r="M312" s="31"/>
      <c r="N312" s="30" t="s">
        <v>8241</v>
      </c>
      <c r="O312" s="5"/>
      <c r="P312" s="5" t="s">
        <v>6514</v>
      </c>
      <c r="Q312" s="31"/>
    </row>
    <row r="313" spans="1:17" s="35" customFormat="1">
      <c r="A313" s="31" t="s">
        <v>1015</v>
      </c>
      <c r="B313" s="30">
        <v>312</v>
      </c>
      <c r="C313" s="31" t="s">
        <v>8114</v>
      </c>
      <c r="D313" s="32" t="s">
        <v>9646</v>
      </c>
      <c r="E313" s="33">
        <v>270</v>
      </c>
      <c r="F313" s="31" t="s">
        <v>8642</v>
      </c>
      <c r="G313" s="30">
        <v>2012</v>
      </c>
      <c r="H313" s="31"/>
      <c r="I313" s="31"/>
      <c r="J313" s="31" t="s">
        <v>9640</v>
      </c>
      <c r="K313" s="34" t="s">
        <v>9647</v>
      </c>
      <c r="L313" s="31"/>
      <c r="M313" s="31"/>
      <c r="N313" s="30" t="s">
        <v>8241</v>
      </c>
      <c r="O313" s="5"/>
      <c r="P313" s="5" t="s">
        <v>6515</v>
      </c>
      <c r="Q313" s="31"/>
    </row>
    <row r="314" spans="1:17" s="35" customFormat="1">
      <c r="A314" s="31" t="s">
        <v>1015</v>
      </c>
      <c r="B314" s="30">
        <v>313</v>
      </c>
      <c r="C314" s="36" t="s">
        <v>8879</v>
      </c>
      <c r="D314" s="37" t="s">
        <v>9648</v>
      </c>
      <c r="E314" s="33">
        <v>269</v>
      </c>
      <c r="F314" s="36" t="s">
        <v>9649</v>
      </c>
      <c r="G314" s="30">
        <v>2007</v>
      </c>
      <c r="H314" s="36" t="s">
        <v>9650</v>
      </c>
      <c r="I314" s="36" t="s">
        <v>8471</v>
      </c>
      <c r="J314" s="36" t="s">
        <v>9651</v>
      </c>
      <c r="K314" s="34" t="s">
        <v>9652</v>
      </c>
      <c r="L314" s="36" t="s">
        <v>8893</v>
      </c>
      <c r="M314" s="36" t="s">
        <v>9178</v>
      </c>
      <c r="N314" s="30"/>
      <c r="O314" s="36"/>
      <c r="P314" s="5" t="s">
        <v>9653</v>
      </c>
      <c r="Q314" s="31"/>
    </row>
    <row r="315" spans="1:17" s="35" customFormat="1">
      <c r="A315" s="31" t="s">
        <v>1015</v>
      </c>
      <c r="B315" s="30">
        <v>314</v>
      </c>
      <c r="C315" s="31" t="s">
        <v>7781</v>
      </c>
      <c r="D315" s="32" t="s">
        <v>9654</v>
      </c>
      <c r="E315" s="33">
        <v>269</v>
      </c>
      <c r="F315" s="31" t="s">
        <v>8115</v>
      </c>
      <c r="G315" s="30">
        <v>2008</v>
      </c>
      <c r="H315" s="31"/>
      <c r="I315" s="31" t="s">
        <v>7805</v>
      </c>
      <c r="J315" s="31" t="s">
        <v>8116</v>
      </c>
      <c r="K315" s="34" t="s">
        <v>9655</v>
      </c>
      <c r="L315" s="31" t="s">
        <v>7832</v>
      </c>
      <c r="M315" s="31" t="s">
        <v>7833</v>
      </c>
      <c r="N315" s="30"/>
      <c r="O315" s="31"/>
      <c r="P315" s="5" t="s">
        <v>9656</v>
      </c>
      <c r="Q315" s="31"/>
    </row>
    <row r="316" spans="1:17" s="35" customFormat="1">
      <c r="A316" s="31" t="s">
        <v>1015</v>
      </c>
      <c r="B316" s="30">
        <v>315</v>
      </c>
      <c r="C316" s="31" t="s">
        <v>7782</v>
      </c>
      <c r="D316" s="32" t="s">
        <v>9657</v>
      </c>
      <c r="E316" s="33">
        <v>269</v>
      </c>
      <c r="F316" s="31" t="s">
        <v>9658</v>
      </c>
      <c r="G316" s="30">
        <v>2013</v>
      </c>
      <c r="H316" s="31" t="s">
        <v>9659</v>
      </c>
      <c r="I316" s="31" t="s">
        <v>8471</v>
      </c>
      <c r="J316" s="31" t="s">
        <v>9660</v>
      </c>
      <c r="K316" s="34" t="s">
        <v>9661</v>
      </c>
      <c r="L316" s="5" t="s">
        <v>7834</v>
      </c>
      <c r="M316" s="5" t="s">
        <v>8055</v>
      </c>
      <c r="N316" s="30" t="s">
        <v>8239</v>
      </c>
      <c r="O316" s="5"/>
      <c r="P316" s="5" t="s">
        <v>6516</v>
      </c>
      <c r="Q316" s="31"/>
    </row>
    <row r="317" spans="1:17" s="35" customFormat="1">
      <c r="A317" s="31" t="s">
        <v>1015</v>
      </c>
      <c r="B317" s="30">
        <v>316</v>
      </c>
      <c r="C317" s="31" t="s">
        <v>7850</v>
      </c>
      <c r="D317" s="32" t="s">
        <v>9662</v>
      </c>
      <c r="E317" s="33">
        <v>268</v>
      </c>
      <c r="F317" s="31" t="s">
        <v>8117</v>
      </c>
      <c r="G317" s="30">
        <v>2012</v>
      </c>
      <c r="H317" s="31"/>
      <c r="I317" s="31" t="s">
        <v>7805</v>
      </c>
      <c r="J317" s="31" t="s">
        <v>8118</v>
      </c>
      <c r="K317" s="34" t="s">
        <v>9663</v>
      </c>
      <c r="L317" s="31" t="s">
        <v>7853</v>
      </c>
      <c r="M317" s="31" t="s">
        <v>7854</v>
      </c>
      <c r="N317" s="30" t="s">
        <v>8239</v>
      </c>
      <c r="O317" s="31"/>
      <c r="P317" s="5" t="s">
        <v>6517</v>
      </c>
      <c r="Q317" s="31"/>
    </row>
    <row r="318" spans="1:17" s="35" customFormat="1">
      <c r="A318" s="31" t="s">
        <v>1015</v>
      </c>
      <c r="B318" s="30">
        <v>317</v>
      </c>
      <c r="C318" s="31" t="s">
        <v>8119</v>
      </c>
      <c r="D318" s="32" t="s">
        <v>9664</v>
      </c>
      <c r="E318" s="33">
        <v>266</v>
      </c>
      <c r="F318" s="31" t="s">
        <v>8470</v>
      </c>
      <c r="G318" s="30">
        <v>2013</v>
      </c>
      <c r="H318" s="31"/>
      <c r="I318" s="31" t="s">
        <v>8471</v>
      </c>
      <c r="J318" s="31" t="s">
        <v>9210</v>
      </c>
      <c r="K318" s="34" t="s">
        <v>9665</v>
      </c>
      <c r="L318" s="5" t="s">
        <v>7771</v>
      </c>
      <c r="M318" s="5" t="s">
        <v>7772</v>
      </c>
      <c r="N318" s="30" t="s">
        <v>8237</v>
      </c>
      <c r="O318" s="5"/>
      <c r="P318" s="5" t="s">
        <v>6518</v>
      </c>
      <c r="Q318" s="31"/>
    </row>
    <row r="319" spans="1:17" s="35" customFormat="1">
      <c r="A319" s="31" t="s">
        <v>1015</v>
      </c>
      <c r="B319" s="30">
        <v>318</v>
      </c>
      <c r="C319" s="31" t="s">
        <v>8120</v>
      </c>
      <c r="D319" s="32" t="s">
        <v>8121</v>
      </c>
      <c r="E319" s="33">
        <v>260</v>
      </c>
      <c r="F319" s="31" t="s">
        <v>8122</v>
      </c>
      <c r="G319" s="30">
        <v>2012</v>
      </c>
      <c r="H319" s="31"/>
      <c r="I319" s="31"/>
      <c r="J319" s="31" t="s">
        <v>8123</v>
      </c>
      <c r="K319" s="34" t="s">
        <v>9667</v>
      </c>
      <c r="L319" s="31">
        <v>2012</v>
      </c>
      <c r="M319" s="31" t="s">
        <v>9668</v>
      </c>
      <c r="N319" s="30" t="s">
        <v>8239</v>
      </c>
      <c r="O319" s="31"/>
      <c r="P319" s="5" t="s">
        <v>6519</v>
      </c>
      <c r="Q319" s="31"/>
    </row>
    <row r="320" spans="1:17" s="35" customFormat="1">
      <c r="A320" s="31" t="s">
        <v>1015</v>
      </c>
      <c r="B320" s="30">
        <v>319</v>
      </c>
      <c r="C320" s="38" t="s">
        <v>8124</v>
      </c>
      <c r="D320" s="32" t="s">
        <v>9669</v>
      </c>
      <c r="E320" s="33">
        <v>260</v>
      </c>
      <c r="F320" s="31" t="s">
        <v>8125</v>
      </c>
      <c r="G320" s="30">
        <v>2008</v>
      </c>
      <c r="H320" s="31"/>
      <c r="I320" s="31" t="s">
        <v>7805</v>
      </c>
      <c r="J320" s="31" t="s">
        <v>8126</v>
      </c>
      <c r="K320" s="34" t="s">
        <v>9670</v>
      </c>
      <c r="L320" s="31" t="s">
        <v>7863</v>
      </c>
      <c r="M320" s="31" t="s">
        <v>7923</v>
      </c>
      <c r="N320" s="30" t="s">
        <v>8239</v>
      </c>
      <c r="O320" s="31"/>
      <c r="P320" s="5" t="s">
        <v>9671</v>
      </c>
      <c r="Q320" s="31"/>
    </row>
    <row r="321" spans="1:17" s="35" customFormat="1">
      <c r="A321" s="31" t="s">
        <v>1015</v>
      </c>
      <c r="B321" s="30">
        <v>320</v>
      </c>
      <c r="C321" s="36" t="s">
        <v>8829</v>
      </c>
      <c r="D321" s="37" t="s">
        <v>9672</v>
      </c>
      <c r="E321" s="33">
        <v>260</v>
      </c>
      <c r="F321" s="36" t="s">
        <v>9673</v>
      </c>
      <c r="G321" s="30">
        <v>2009</v>
      </c>
      <c r="H321" s="36"/>
      <c r="I321" s="36" t="s">
        <v>8471</v>
      </c>
      <c r="J321" s="36" t="s">
        <v>9674</v>
      </c>
      <c r="K321" s="34" t="s">
        <v>9675</v>
      </c>
      <c r="L321" s="36" t="s">
        <v>8834</v>
      </c>
      <c r="M321" s="36" t="s">
        <v>8835</v>
      </c>
      <c r="N321" s="30" t="s">
        <v>8239</v>
      </c>
      <c r="O321" s="36"/>
      <c r="P321" s="5" t="s">
        <v>9676</v>
      </c>
      <c r="Q321" s="31"/>
    </row>
    <row r="322" spans="1:17" s="35" customFormat="1">
      <c r="A322" s="31" t="s">
        <v>1015</v>
      </c>
      <c r="B322" s="30">
        <v>321</v>
      </c>
      <c r="C322" s="31" t="s">
        <v>7781</v>
      </c>
      <c r="D322" s="32" t="s">
        <v>9677</v>
      </c>
      <c r="E322" s="33">
        <v>260</v>
      </c>
      <c r="F322" s="31" t="s">
        <v>8486</v>
      </c>
      <c r="G322" s="30">
        <v>2013</v>
      </c>
      <c r="H322" s="31"/>
      <c r="I322" s="31" t="s">
        <v>8940</v>
      </c>
      <c r="J322" s="31" t="s">
        <v>8597</v>
      </c>
      <c r="K322" s="34" t="s">
        <v>9678</v>
      </c>
      <c r="L322" s="5" t="s">
        <v>7774</v>
      </c>
      <c r="M322" s="5" t="s">
        <v>7777</v>
      </c>
      <c r="N322" s="30" t="s">
        <v>8239</v>
      </c>
      <c r="O322" s="5"/>
      <c r="P322" s="5" t="s">
        <v>6520</v>
      </c>
      <c r="Q322" s="31"/>
    </row>
    <row r="323" spans="1:17" s="35" customFormat="1">
      <c r="A323" s="31" t="s">
        <v>1015</v>
      </c>
      <c r="B323" s="30">
        <v>322</v>
      </c>
      <c r="C323" s="31" t="s">
        <v>7782</v>
      </c>
      <c r="D323" s="32" t="s">
        <v>9679</v>
      </c>
      <c r="E323" s="33">
        <v>260</v>
      </c>
      <c r="F323" s="31" t="s">
        <v>8684</v>
      </c>
      <c r="G323" s="30">
        <v>2013</v>
      </c>
      <c r="H323" s="31"/>
      <c r="I323" s="31"/>
      <c r="J323" s="31" t="s">
        <v>9680</v>
      </c>
      <c r="K323" s="34" t="s">
        <v>9681</v>
      </c>
      <c r="L323" s="31"/>
      <c r="M323" s="31"/>
      <c r="N323" s="30" t="s">
        <v>8241</v>
      </c>
      <c r="O323" s="5"/>
      <c r="P323" s="5" t="s">
        <v>6521</v>
      </c>
      <c r="Q323" s="31"/>
    </row>
    <row r="324" spans="1:17" s="35" customFormat="1">
      <c r="A324" s="31" t="s">
        <v>1015</v>
      </c>
      <c r="B324" s="30">
        <v>323</v>
      </c>
      <c r="C324" s="31" t="s">
        <v>7785</v>
      </c>
      <c r="D324" s="32" t="s">
        <v>9682</v>
      </c>
      <c r="E324" s="33">
        <v>260</v>
      </c>
      <c r="F324" s="31" t="s">
        <v>8526</v>
      </c>
      <c r="G324" s="30">
        <v>2013</v>
      </c>
      <c r="H324" s="31" t="s">
        <v>9683</v>
      </c>
      <c r="I324" s="31" t="s">
        <v>8471</v>
      </c>
      <c r="J324" s="31" t="s">
        <v>9684</v>
      </c>
      <c r="K324" s="34" t="s">
        <v>9685</v>
      </c>
      <c r="L324" s="5" t="s">
        <v>7789</v>
      </c>
      <c r="M324" s="5" t="s">
        <v>7791</v>
      </c>
      <c r="N324" s="30" t="s">
        <v>8237</v>
      </c>
      <c r="O324" s="5"/>
      <c r="P324" s="5" t="s">
        <v>6522</v>
      </c>
      <c r="Q324" s="31"/>
    </row>
    <row r="325" spans="1:17" s="35" customFormat="1">
      <c r="A325" s="31" t="s">
        <v>1015</v>
      </c>
      <c r="B325" s="30">
        <v>324</v>
      </c>
      <c r="C325" s="31" t="s">
        <v>7782</v>
      </c>
      <c r="D325" s="32" t="s">
        <v>9686</v>
      </c>
      <c r="E325" s="33">
        <v>250</v>
      </c>
      <c r="F325" s="31" t="s">
        <v>8127</v>
      </c>
      <c r="G325" s="30">
        <v>2010</v>
      </c>
      <c r="H325" s="31" t="s">
        <v>8128</v>
      </c>
      <c r="I325" s="31" t="s">
        <v>7805</v>
      </c>
      <c r="J325" s="31" t="s">
        <v>8129</v>
      </c>
      <c r="K325" s="34" t="s">
        <v>9687</v>
      </c>
      <c r="L325" s="31" t="s">
        <v>7894</v>
      </c>
      <c r="M325" s="31" t="s">
        <v>8061</v>
      </c>
      <c r="N325" s="30" t="s">
        <v>8239</v>
      </c>
      <c r="O325" s="31"/>
      <c r="P325" s="5" t="s">
        <v>9689</v>
      </c>
      <c r="Q325" s="31"/>
    </row>
    <row r="326" spans="1:17" s="35" customFormat="1">
      <c r="A326" s="31" t="s">
        <v>1015</v>
      </c>
      <c r="B326" s="30">
        <v>325</v>
      </c>
      <c r="C326" s="31" t="s">
        <v>7820</v>
      </c>
      <c r="D326" s="32" t="s">
        <v>9690</v>
      </c>
      <c r="E326" s="33">
        <v>250</v>
      </c>
      <c r="F326" s="31" t="s">
        <v>7821</v>
      </c>
      <c r="G326" s="30">
        <v>2010</v>
      </c>
      <c r="H326" s="31" t="s">
        <v>9692</v>
      </c>
      <c r="I326" s="31" t="s">
        <v>7805</v>
      </c>
      <c r="J326" s="31" t="s">
        <v>8130</v>
      </c>
      <c r="K326" s="34" t="s">
        <v>9693</v>
      </c>
      <c r="L326" s="31" t="s">
        <v>7894</v>
      </c>
      <c r="M326" s="31" t="s">
        <v>8061</v>
      </c>
      <c r="N326" s="30" t="s">
        <v>8239</v>
      </c>
      <c r="O326" s="31" t="s">
        <v>8131</v>
      </c>
      <c r="P326" s="5" t="s">
        <v>9694</v>
      </c>
      <c r="Q326" s="31"/>
    </row>
    <row r="327" spans="1:17" s="35" customFormat="1">
      <c r="A327" s="31" t="s">
        <v>1015</v>
      </c>
      <c r="B327" s="30">
        <v>326</v>
      </c>
      <c r="C327" s="31" t="s">
        <v>8132</v>
      </c>
      <c r="D327" s="32" t="s">
        <v>9696</v>
      </c>
      <c r="E327" s="33">
        <v>250</v>
      </c>
      <c r="F327" s="31" t="s">
        <v>8133</v>
      </c>
      <c r="G327" s="30">
        <v>2012</v>
      </c>
      <c r="H327" s="31"/>
      <c r="I327" s="31"/>
      <c r="J327" s="31" t="s">
        <v>8134</v>
      </c>
      <c r="K327" s="34" t="s">
        <v>9697</v>
      </c>
      <c r="L327" s="31"/>
      <c r="M327" s="31" t="s">
        <v>9698</v>
      </c>
      <c r="N327" s="30" t="s">
        <v>8239</v>
      </c>
      <c r="O327" s="31"/>
      <c r="P327" s="5" t="s">
        <v>6523</v>
      </c>
      <c r="Q327" s="31"/>
    </row>
    <row r="328" spans="1:17" s="35" customFormat="1">
      <c r="A328" s="31" t="s">
        <v>1015</v>
      </c>
      <c r="B328" s="30">
        <v>327</v>
      </c>
      <c r="C328" s="31" t="s">
        <v>7785</v>
      </c>
      <c r="D328" s="32" t="s">
        <v>9699</v>
      </c>
      <c r="E328" s="33">
        <v>250</v>
      </c>
      <c r="F328" s="31" t="s">
        <v>8133</v>
      </c>
      <c r="G328" s="30">
        <v>2012</v>
      </c>
      <c r="H328" s="31" t="s">
        <v>8135</v>
      </c>
      <c r="I328" s="31" t="s">
        <v>7805</v>
      </c>
      <c r="J328" s="31" t="s">
        <v>8134</v>
      </c>
      <c r="K328" s="34" t="s">
        <v>9700</v>
      </c>
      <c r="L328" s="31" t="s">
        <v>7880</v>
      </c>
      <c r="M328" s="31" t="s">
        <v>7957</v>
      </c>
      <c r="N328" s="30" t="s">
        <v>8239</v>
      </c>
      <c r="O328" s="31"/>
      <c r="P328" s="5" t="s">
        <v>6524</v>
      </c>
      <c r="Q328" s="31"/>
    </row>
    <row r="329" spans="1:17" s="35" customFormat="1">
      <c r="A329" s="31" t="s">
        <v>1015</v>
      </c>
      <c r="B329" s="30">
        <v>328</v>
      </c>
      <c r="C329" s="31" t="s">
        <v>7785</v>
      </c>
      <c r="D329" s="32" t="s">
        <v>9701</v>
      </c>
      <c r="E329" s="33">
        <v>250</v>
      </c>
      <c r="F329" s="31" t="s">
        <v>8136</v>
      </c>
      <c r="G329" s="30">
        <v>2010</v>
      </c>
      <c r="H329" s="31"/>
      <c r="I329" s="31" t="s">
        <v>7805</v>
      </c>
      <c r="J329" s="31" t="s">
        <v>8137</v>
      </c>
      <c r="K329" s="34" t="s">
        <v>9702</v>
      </c>
      <c r="L329" s="31" t="s">
        <v>7903</v>
      </c>
      <c r="M329" s="31" t="s">
        <v>7931</v>
      </c>
      <c r="N329" s="30" t="s">
        <v>8239</v>
      </c>
      <c r="O329" s="31"/>
      <c r="P329" s="5" t="s">
        <v>9704</v>
      </c>
      <c r="Q329" s="31"/>
    </row>
    <row r="330" spans="1:17" s="35" customFormat="1">
      <c r="A330" s="31" t="s">
        <v>1015</v>
      </c>
      <c r="B330" s="30">
        <v>329</v>
      </c>
      <c r="C330" s="31" t="s">
        <v>7785</v>
      </c>
      <c r="D330" s="32" t="s">
        <v>9705</v>
      </c>
      <c r="E330" s="33">
        <v>250</v>
      </c>
      <c r="F330" s="31" t="s">
        <v>8138</v>
      </c>
      <c r="G330" s="30">
        <v>2006</v>
      </c>
      <c r="H330" s="31"/>
      <c r="I330" s="31" t="s">
        <v>7805</v>
      </c>
      <c r="J330" s="31" t="s">
        <v>8139</v>
      </c>
      <c r="K330" s="34" t="s">
        <v>9707</v>
      </c>
      <c r="L330" s="31" t="s">
        <v>7863</v>
      </c>
      <c r="M330" s="31" t="s">
        <v>7899</v>
      </c>
      <c r="N330" s="30" t="s">
        <v>8239</v>
      </c>
      <c r="O330" s="31"/>
      <c r="P330" s="5" t="s">
        <v>9709</v>
      </c>
      <c r="Q330" s="31"/>
    </row>
    <row r="331" spans="1:17" s="35" customFormat="1">
      <c r="A331" s="31" t="s">
        <v>1015</v>
      </c>
      <c r="B331" s="30">
        <v>330</v>
      </c>
      <c r="C331" s="31" t="s">
        <v>7843</v>
      </c>
      <c r="D331" s="32" t="s">
        <v>9710</v>
      </c>
      <c r="E331" s="33">
        <v>250</v>
      </c>
      <c r="F331" s="31" t="s">
        <v>8140</v>
      </c>
      <c r="G331" s="30">
        <v>2006</v>
      </c>
      <c r="H331" s="31"/>
      <c r="I331" s="31" t="s">
        <v>7805</v>
      </c>
      <c r="J331" s="31" t="s">
        <v>8141</v>
      </c>
      <c r="K331" s="34" t="s">
        <v>9711</v>
      </c>
      <c r="L331" s="31" t="s">
        <v>7995</v>
      </c>
      <c r="M331" s="31" t="s">
        <v>8142</v>
      </c>
      <c r="N331" s="30" t="s">
        <v>8239</v>
      </c>
      <c r="O331" s="31"/>
      <c r="P331" s="5" t="s">
        <v>9712</v>
      </c>
      <c r="Q331" s="31"/>
    </row>
    <row r="332" spans="1:17" s="35" customFormat="1">
      <c r="A332" s="31" t="s">
        <v>1015</v>
      </c>
      <c r="B332" s="30">
        <v>331</v>
      </c>
      <c r="C332" s="31" t="s">
        <v>7813</v>
      </c>
      <c r="D332" s="32" t="s">
        <v>9713</v>
      </c>
      <c r="E332" s="33">
        <v>250</v>
      </c>
      <c r="F332" s="31" t="s">
        <v>8143</v>
      </c>
      <c r="G332" s="30">
        <v>2011</v>
      </c>
      <c r="H332" s="31" t="s">
        <v>8144</v>
      </c>
      <c r="I332" s="31" t="s">
        <v>7805</v>
      </c>
      <c r="J332" s="31" t="s">
        <v>8145</v>
      </c>
      <c r="K332" s="34" t="s">
        <v>9714</v>
      </c>
      <c r="L332" s="31" t="s">
        <v>7863</v>
      </c>
      <c r="M332" s="31" t="s">
        <v>8082</v>
      </c>
      <c r="N332" s="30" t="s">
        <v>8239</v>
      </c>
      <c r="O332" s="31"/>
      <c r="P332" s="5" t="s">
        <v>6525</v>
      </c>
      <c r="Q332" s="31"/>
    </row>
    <row r="333" spans="1:17" s="35" customFormat="1">
      <c r="A333" s="31" t="s">
        <v>1015</v>
      </c>
      <c r="B333" s="30">
        <v>332</v>
      </c>
      <c r="C333" s="31" t="s">
        <v>7813</v>
      </c>
      <c r="D333" s="32" t="s">
        <v>9715</v>
      </c>
      <c r="E333" s="33">
        <v>250</v>
      </c>
      <c r="F333" s="31" t="s">
        <v>8143</v>
      </c>
      <c r="G333" s="30">
        <v>2011</v>
      </c>
      <c r="H333" s="31" t="s">
        <v>8146</v>
      </c>
      <c r="I333" s="31" t="s">
        <v>7805</v>
      </c>
      <c r="J333" s="31" t="s">
        <v>8147</v>
      </c>
      <c r="K333" s="34" t="s">
        <v>9716</v>
      </c>
      <c r="L333" s="31" t="s">
        <v>7863</v>
      </c>
      <c r="M333" s="31" t="s">
        <v>8082</v>
      </c>
      <c r="N333" s="30" t="s">
        <v>8239</v>
      </c>
      <c r="O333" s="31"/>
      <c r="P333" s="5" t="s">
        <v>6526</v>
      </c>
      <c r="Q333" s="31"/>
    </row>
    <row r="334" spans="1:17" s="35" customFormat="1">
      <c r="A334" s="31" t="s">
        <v>1015</v>
      </c>
      <c r="B334" s="30">
        <v>333</v>
      </c>
      <c r="C334" s="31" t="s">
        <v>7813</v>
      </c>
      <c r="D334" s="32" t="s">
        <v>9717</v>
      </c>
      <c r="E334" s="33">
        <v>250</v>
      </c>
      <c r="F334" s="31" t="s">
        <v>8143</v>
      </c>
      <c r="G334" s="30">
        <v>2010</v>
      </c>
      <c r="H334" s="31" t="s">
        <v>8148</v>
      </c>
      <c r="I334" s="31" t="s">
        <v>7805</v>
      </c>
      <c r="J334" s="31" t="s">
        <v>8149</v>
      </c>
      <c r="K334" s="34" t="s">
        <v>9718</v>
      </c>
      <c r="L334" s="31" t="s">
        <v>7863</v>
      </c>
      <c r="M334" s="31" t="s">
        <v>8082</v>
      </c>
      <c r="N334" s="30" t="s">
        <v>8239</v>
      </c>
      <c r="O334" s="31"/>
      <c r="P334" s="5" t="s">
        <v>6527</v>
      </c>
      <c r="Q334" s="31"/>
    </row>
    <row r="335" spans="1:17" s="35" customFormat="1">
      <c r="A335" s="31" t="s">
        <v>1015</v>
      </c>
      <c r="B335" s="30">
        <v>334</v>
      </c>
      <c r="C335" s="31" t="s">
        <v>7813</v>
      </c>
      <c r="D335" s="32" t="s">
        <v>9719</v>
      </c>
      <c r="E335" s="33">
        <v>250</v>
      </c>
      <c r="F335" s="31" t="s">
        <v>7949</v>
      </c>
      <c r="G335" s="30">
        <v>2007</v>
      </c>
      <c r="H335" s="31"/>
      <c r="I335" s="31" t="s">
        <v>8150</v>
      </c>
      <c r="J335" s="31" t="s">
        <v>8151</v>
      </c>
      <c r="K335" s="34" t="s">
        <v>9720</v>
      </c>
      <c r="L335" s="31" t="s">
        <v>7863</v>
      </c>
      <c r="M335" s="31" t="s">
        <v>7864</v>
      </c>
      <c r="N335" s="30" t="s">
        <v>8239</v>
      </c>
      <c r="O335" s="31"/>
      <c r="P335" s="5" t="s">
        <v>9721</v>
      </c>
      <c r="Q335" s="31"/>
    </row>
    <row r="336" spans="1:17" s="35" customFormat="1">
      <c r="A336" s="31" t="s">
        <v>1015</v>
      </c>
      <c r="B336" s="30">
        <v>335</v>
      </c>
      <c r="C336" s="31" t="s">
        <v>7813</v>
      </c>
      <c r="D336" s="32" t="s">
        <v>9722</v>
      </c>
      <c r="E336" s="33">
        <v>250</v>
      </c>
      <c r="F336" s="31" t="s">
        <v>7949</v>
      </c>
      <c r="G336" s="30">
        <v>2007</v>
      </c>
      <c r="H336" s="31"/>
      <c r="I336" s="31" t="s">
        <v>8152</v>
      </c>
      <c r="J336" s="31" t="s">
        <v>7951</v>
      </c>
      <c r="K336" s="34" t="s">
        <v>9723</v>
      </c>
      <c r="L336" s="31" t="s">
        <v>7863</v>
      </c>
      <c r="M336" s="31" t="s">
        <v>7864</v>
      </c>
      <c r="N336" s="30" t="s">
        <v>8239</v>
      </c>
      <c r="O336" s="31"/>
      <c r="P336" s="5" t="s">
        <v>6528</v>
      </c>
      <c r="Q336" s="31"/>
    </row>
    <row r="337" spans="1:17" s="35" customFormat="1">
      <c r="A337" s="31" t="s">
        <v>1015</v>
      </c>
      <c r="B337" s="30">
        <v>336</v>
      </c>
      <c r="C337" s="31" t="s">
        <v>7795</v>
      </c>
      <c r="D337" s="32" t="s">
        <v>9724</v>
      </c>
      <c r="E337" s="33">
        <v>250</v>
      </c>
      <c r="F337" s="31" t="s">
        <v>8153</v>
      </c>
      <c r="G337" s="30">
        <v>2008</v>
      </c>
      <c r="H337" s="31"/>
      <c r="I337" s="31" t="s">
        <v>7805</v>
      </c>
      <c r="J337" s="31" t="s">
        <v>8154</v>
      </c>
      <c r="K337" s="34" t="s">
        <v>9725</v>
      </c>
      <c r="L337" s="31" t="s">
        <v>7863</v>
      </c>
      <c r="M337" s="31" t="s">
        <v>8155</v>
      </c>
      <c r="N337" s="30"/>
      <c r="O337" s="31"/>
      <c r="P337" s="5" t="s">
        <v>9727</v>
      </c>
      <c r="Q337" s="31"/>
    </row>
    <row r="338" spans="1:17" s="35" customFormat="1">
      <c r="A338" s="31" t="s">
        <v>1015</v>
      </c>
      <c r="B338" s="30">
        <v>337</v>
      </c>
      <c r="C338" s="31" t="s">
        <v>7795</v>
      </c>
      <c r="D338" s="32" t="s">
        <v>9728</v>
      </c>
      <c r="E338" s="33">
        <v>250</v>
      </c>
      <c r="F338" s="31" t="s">
        <v>8153</v>
      </c>
      <c r="G338" s="30">
        <v>2008</v>
      </c>
      <c r="H338" s="31"/>
      <c r="I338" s="31" t="s">
        <v>7805</v>
      </c>
      <c r="J338" s="31" t="s">
        <v>8154</v>
      </c>
      <c r="K338" s="34" t="s">
        <v>9729</v>
      </c>
      <c r="L338" s="31" t="s">
        <v>7903</v>
      </c>
      <c r="M338" s="31" t="s">
        <v>7968</v>
      </c>
      <c r="N338" s="30"/>
      <c r="O338" s="31"/>
      <c r="P338" s="5" t="s">
        <v>9731</v>
      </c>
      <c r="Q338" s="31"/>
    </row>
    <row r="339" spans="1:17" s="35" customFormat="1">
      <c r="A339" s="31" t="s">
        <v>1015</v>
      </c>
      <c r="B339" s="30">
        <v>338</v>
      </c>
      <c r="C339" s="31" t="s">
        <v>7795</v>
      </c>
      <c r="D339" s="32" t="s">
        <v>9732</v>
      </c>
      <c r="E339" s="33">
        <v>250</v>
      </c>
      <c r="F339" s="31" t="s">
        <v>8153</v>
      </c>
      <c r="G339" s="30">
        <v>2008</v>
      </c>
      <c r="H339" s="31"/>
      <c r="I339" s="31" t="s">
        <v>7805</v>
      </c>
      <c r="J339" s="31" t="s">
        <v>8154</v>
      </c>
      <c r="K339" s="34" t="s">
        <v>9733</v>
      </c>
      <c r="L339" s="31" t="s">
        <v>7863</v>
      </c>
      <c r="M339" s="31" t="s">
        <v>8156</v>
      </c>
      <c r="N339" s="30"/>
      <c r="O339" s="31"/>
      <c r="P339" s="5" t="s">
        <v>9734</v>
      </c>
      <c r="Q339" s="31"/>
    </row>
    <row r="340" spans="1:17" s="35" customFormat="1">
      <c r="A340" s="31" t="s">
        <v>1015</v>
      </c>
      <c r="B340" s="30">
        <v>339</v>
      </c>
      <c r="C340" s="31" t="s">
        <v>7795</v>
      </c>
      <c r="D340" s="32" t="s">
        <v>9735</v>
      </c>
      <c r="E340" s="33">
        <v>250</v>
      </c>
      <c r="F340" s="31" t="s">
        <v>8062</v>
      </c>
      <c r="G340" s="30">
        <v>2006</v>
      </c>
      <c r="H340" s="31"/>
      <c r="I340" s="31" t="s">
        <v>7805</v>
      </c>
      <c r="J340" s="31" t="s">
        <v>8157</v>
      </c>
      <c r="K340" s="34" t="s">
        <v>9736</v>
      </c>
      <c r="L340" s="31" t="s">
        <v>7903</v>
      </c>
      <c r="M340" s="31" t="s">
        <v>7968</v>
      </c>
      <c r="N340" s="30"/>
      <c r="O340" s="31"/>
      <c r="P340" s="5" t="s">
        <v>9737</v>
      </c>
      <c r="Q340" s="31"/>
    </row>
    <row r="341" spans="1:17" s="35" customFormat="1">
      <c r="A341" s="31" t="s">
        <v>1015</v>
      </c>
      <c r="B341" s="30">
        <v>340</v>
      </c>
      <c r="C341" s="38" t="s">
        <v>8158</v>
      </c>
      <c r="D341" s="32" t="s">
        <v>9738</v>
      </c>
      <c r="E341" s="33">
        <v>250</v>
      </c>
      <c r="F341" s="31" t="s">
        <v>8159</v>
      </c>
      <c r="G341" s="30">
        <v>2012</v>
      </c>
      <c r="H341" s="31" t="s">
        <v>8160</v>
      </c>
      <c r="I341" s="31" t="s">
        <v>7805</v>
      </c>
      <c r="J341" s="31" t="s">
        <v>8161</v>
      </c>
      <c r="K341" s="34" t="s">
        <v>9739</v>
      </c>
      <c r="L341" s="31" t="s">
        <v>7863</v>
      </c>
      <c r="M341" s="31" t="s">
        <v>7923</v>
      </c>
      <c r="N341" s="30" t="s">
        <v>8239</v>
      </c>
      <c r="O341" s="31" t="s">
        <v>8162</v>
      </c>
      <c r="P341" s="5" t="s">
        <v>6529</v>
      </c>
      <c r="Q341" s="31"/>
    </row>
    <row r="342" spans="1:17" s="35" customFormat="1">
      <c r="A342" s="31" t="s">
        <v>1015</v>
      </c>
      <c r="B342" s="30">
        <v>341</v>
      </c>
      <c r="C342" s="38" t="s">
        <v>8158</v>
      </c>
      <c r="D342" s="32" t="s">
        <v>9740</v>
      </c>
      <c r="E342" s="33">
        <v>250</v>
      </c>
      <c r="F342" s="31" t="s">
        <v>7917</v>
      </c>
      <c r="G342" s="30">
        <v>2009</v>
      </c>
      <c r="H342" s="31"/>
      <c r="I342" s="31" t="s">
        <v>7805</v>
      </c>
      <c r="J342" s="31" t="s">
        <v>8163</v>
      </c>
      <c r="K342" s="34" t="s">
        <v>9741</v>
      </c>
      <c r="L342" s="31" t="s">
        <v>7863</v>
      </c>
      <c r="M342" s="31" t="s">
        <v>7923</v>
      </c>
      <c r="N342" s="30" t="s">
        <v>8239</v>
      </c>
      <c r="O342" s="31"/>
      <c r="P342" s="5" t="s">
        <v>6530</v>
      </c>
      <c r="Q342" s="31"/>
    </row>
    <row r="343" spans="1:17" s="35" customFormat="1">
      <c r="A343" s="31" t="s">
        <v>1015</v>
      </c>
      <c r="B343" s="30">
        <v>342</v>
      </c>
      <c r="C343" s="36" t="s">
        <v>8164</v>
      </c>
      <c r="D343" s="37" t="s">
        <v>9742</v>
      </c>
      <c r="E343" s="33">
        <v>250</v>
      </c>
      <c r="F343" s="36" t="s">
        <v>9743</v>
      </c>
      <c r="G343" s="30">
        <v>2006</v>
      </c>
      <c r="H343" s="36"/>
      <c r="I343" s="36"/>
      <c r="J343" s="36" t="s">
        <v>9744</v>
      </c>
      <c r="K343" s="34" t="s">
        <v>9745</v>
      </c>
      <c r="L343" s="36" t="s">
        <v>8878</v>
      </c>
      <c r="M343" s="36" t="s">
        <v>9746</v>
      </c>
      <c r="N343" s="30" t="s">
        <v>8239</v>
      </c>
      <c r="O343" s="36"/>
      <c r="P343" s="5" t="s">
        <v>9747</v>
      </c>
      <c r="Q343" s="31"/>
    </row>
    <row r="344" spans="1:17" s="35" customFormat="1">
      <c r="A344" s="31" t="s">
        <v>1015</v>
      </c>
      <c r="B344" s="30">
        <v>343</v>
      </c>
      <c r="C344" s="36" t="s">
        <v>8165</v>
      </c>
      <c r="D344" s="37" t="s">
        <v>9748</v>
      </c>
      <c r="E344" s="33">
        <v>250</v>
      </c>
      <c r="F344" s="36" t="s">
        <v>9072</v>
      </c>
      <c r="G344" s="30">
        <v>2010</v>
      </c>
      <c r="H344" s="36"/>
      <c r="I344" s="36"/>
      <c r="J344" s="36" t="s">
        <v>9301</v>
      </c>
      <c r="K344" s="34" t="s">
        <v>9749</v>
      </c>
      <c r="L344" s="36"/>
      <c r="M344" s="36"/>
      <c r="N344" s="30" t="s">
        <v>8239</v>
      </c>
      <c r="O344" s="36"/>
      <c r="P344" s="5" t="s">
        <v>6531</v>
      </c>
      <c r="Q344" s="31"/>
    </row>
    <row r="345" spans="1:17" s="35" customFormat="1">
      <c r="A345" s="31" t="s">
        <v>1015</v>
      </c>
      <c r="B345" s="30">
        <v>344</v>
      </c>
      <c r="C345" s="36" t="s">
        <v>8879</v>
      </c>
      <c r="D345" s="37" t="s">
        <v>9750</v>
      </c>
      <c r="E345" s="33">
        <v>250</v>
      </c>
      <c r="F345" s="36" t="s">
        <v>9751</v>
      </c>
      <c r="G345" s="30">
        <v>2010</v>
      </c>
      <c r="H345" s="36"/>
      <c r="I345" s="36" t="s">
        <v>8471</v>
      </c>
      <c r="J345" s="36" t="s">
        <v>9752</v>
      </c>
      <c r="K345" s="34" t="s">
        <v>9753</v>
      </c>
      <c r="L345" s="36" t="s">
        <v>8883</v>
      </c>
      <c r="M345" s="36" t="s">
        <v>8884</v>
      </c>
      <c r="N345" s="30"/>
      <c r="O345" s="36"/>
      <c r="P345" s="5" t="s">
        <v>9754</v>
      </c>
      <c r="Q345" s="31"/>
    </row>
    <row r="346" spans="1:17" s="35" customFormat="1">
      <c r="A346" s="31" t="s">
        <v>1015</v>
      </c>
      <c r="B346" s="30">
        <v>345</v>
      </c>
      <c r="C346" s="36" t="s">
        <v>8166</v>
      </c>
      <c r="D346" s="37" t="s">
        <v>8167</v>
      </c>
      <c r="E346" s="33">
        <v>250</v>
      </c>
      <c r="F346" s="36" t="s">
        <v>8168</v>
      </c>
      <c r="G346" s="30">
        <v>2007</v>
      </c>
      <c r="H346" s="36"/>
      <c r="I346" s="36"/>
      <c r="J346" s="36" t="s">
        <v>8169</v>
      </c>
      <c r="K346" s="34" t="s">
        <v>9755</v>
      </c>
      <c r="L346" s="36"/>
      <c r="M346" s="36"/>
      <c r="N346" s="30" t="s">
        <v>8239</v>
      </c>
      <c r="O346" s="36"/>
      <c r="P346" s="5" t="s">
        <v>6532</v>
      </c>
      <c r="Q346" s="31"/>
    </row>
    <row r="347" spans="1:17" s="35" customFormat="1">
      <c r="A347" s="31" t="s">
        <v>1015</v>
      </c>
      <c r="B347" s="30">
        <v>346</v>
      </c>
      <c r="C347" s="36" t="s">
        <v>8166</v>
      </c>
      <c r="D347" s="37" t="s">
        <v>8170</v>
      </c>
      <c r="E347" s="33">
        <v>250</v>
      </c>
      <c r="F347" s="36" t="s">
        <v>8168</v>
      </c>
      <c r="G347" s="30">
        <v>2007</v>
      </c>
      <c r="H347" s="36"/>
      <c r="I347" s="36"/>
      <c r="J347" s="36" t="s">
        <v>8169</v>
      </c>
      <c r="K347" s="34" t="s">
        <v>9756</v>
      </c>
      <c r="L347" s="36"/>
      <c r="M347" s="36"/>
      <c r="N347" s="30" t="s">
        <v>8239</v>
      </c>
      <c r="O347" s="36"/>
      <c r="P347" s="5" t="s">
        <v>6533</v>
      </c>
      <c r="Q347" s="31"/>
    </row>
    <row r="348" spans="1:17" s="35" customFormat="1">
      <c r="A348" s="31" t="s">
        <v>1015</v>
      </c>
      <c r="B348" s="30">
        <v>347</v>
      </c>
      <c r="C348" s="31" t="s">
        <v>7781</v>
      </c>
      <c r="D348" s="32" t="s">
        <v>9757</v>
      </c>
      <c r="E348" s="33">
        <v>250</v>
      </c>
      <c r="F348" s="31" t="s">
        <v>8171</v>
      </c>
      <c r="G348" s="30">
        <v>2012</v>
      </c>
      <c r="H348" s="31"/>
      <c r="I348" s="31" t="s">
        <v>7805</v>
      </c>
      <c r="J348" s="31" t="s">
        <v>8172</v>
      </c>
      <c r="K348" s="34" t="s">
        <v>9758</v>
      </c>
      <c r="L348" s="31" t="s">
        <v>7832</v>
      </c>
      <c r="M348" s="31" t="s">
        <v>7833</v>
      </c>
      <c r="N348" s="30" t="s">
        <v>8239</v>
      </c>
      <c r="O348" s="31" t="s">
        <v>8173</v>
      </c>
      <c r="P348" s="5" t="s">
        <v>6534</v>
      </c>
      <c r="Q348" s="31"/>
    </row>
    <row r="349" spans="1:17" s="35" customFormat="1">
      <c r="A349" s="31" t="s">
        <v>1015</v>
      </c>
      <c r="B349" s="30">
        <v>348</v>
      </c>
      <c r="C349" s="31" t="s">
        <v>7781</v>
      </c>
      <c r="D349" s="32" t="s">
        <v>9759</v>
      </c>
      <c r="E349" s="33">
        <v>250</v>
      </c>
      <c r="F349" s="31" t="s">
        <v>7958</v>
      </c>
      <c r="G349" s="30">
        <v>2007</v>
      </c>
      <c r="H349" s="31" t="s">
        <v>7959</v>
      </c>
      <c r="I349" s="31" t="s">
        <v>7805</v>
      </c>
      <c r="J349" s="31" t="s">
        <v>7960</v>
      </c>
      <c r="K349" s="34" t="s">
        <v>9760</v>
      </c>
      <c r="L349" s="31" t="s">
        <v>7832</v>
      </c>
      <c r="M349" s="31" t="s">
        <v>7833</v>
      </c>
      <c r="N349" s="30" t="s">
        <v>8239</v>
      </c>
      <c r="O349" s="31"/>
      <c r="P349" s="5" t="s">
        <v>9761</v>
      </c>
      <c r="Q349" s="31"/>
    </row>
    <row r="350" spans="1:17" s="35" customFormat="1">
      <c r="A350" s="31" t="s">
        <v>1015</v>
      </c>
      <c r="B350" s="30">
        <v>349</v>
      </c>
      <c r="C350" s="31" t="s">
        <v>7781</v>
      </c>
      <c r="D350" s="32" t="s">
        <v>9762</v>
      </c>
      <c r="E350" s="33">
        <v>250</v>
      </c>
      <c r="F350" s="31" t="s">
        <v>7958</v>
      </c>
      <c r="G350" s="30">
        <v>2007</v>
      </c>
      <c r="H350" s="31" t="s">
        <v>7959</v>
      </c>
      <c r="I350" s="31" t="s">
        <v>7805</v>
      </c>
      <c r="J350" s="31" t="s">
        <v>7960</v>
      </c>
      <c r="K350" s="34" t="s">
        <v>9763</v>
      </c>
      <c r="L350" s="31" t="s">
        <v>7832</v>
      </c>
      <c r="M350" s="31" t="s">
        <v>7833</v>
      </c>
      <c r="N350" s="30" t="s">
        <v>8239</v>
      </c>
      <c r="O350" s="31"/>
      <c r="P350" s="5" t="s">
        <v>9764</v>
      </c>
      <c r="Q350" s="31"/>
    </row>
    <row r="351" spans="1:17" s="35" customFormat="1">
      <c r="A351" s="31" t="s">
        <v>1015</v>
      </c>
      <c r="B351" s="30">
        <v>350</v>
      </c>
      <c r="C351" s="31" t="s">
        <v>7785</v>
      </c>
      <c r="D351" s="32" t="s">
        <v>9765</v>
      </c>
      <c r="E351" s="33">
        <v>250</v>
      </c>
      <c r="F351" s="31" t="s">
        <v>8570</v>
      </c>
      <c r="G351" s="30">
        <v>2012</v>
      </c>
      <c r="H351" s="31" t="s">
        <v>9766</v>
      </c>
      <c r="I351" s="31" t="s">
        <v>8471</v>
      </c>
      <c r="J351" s="31" t="s">
        <v>9767</v>
      </c>
      <c r="K351" s="34" t="s">
        <v>9768</v>
      </c>
      <c r="L351" s="5" t="s">
        <v>7786</v>
      </c>
      <c r="M351" s="5" t="s">
        <v>7787</v>
      </c>
      <c r="N351" s="30" t="s">
        <v>8239</v>
      </c>
      <c r="O351" s="5" t="s">
        <v>8174</v>
      </c>
      <c r="P351" s="5" t="s">
        <v>6535</v>
      </c>
      <c r="Q351" s="31"/>
    </row>
    <row r="352" spans="1:17" s="35" customFormat="1">
      <c r="A352" s="31" t="s">
        <v>1015</v>
      </c>
      <c r="B352" s="30">
        <v>351</v>
      </c>
      <c r="C352" s="31" t="s">
        <v>7785</v>
      </c>
      <c r="D352" s="32" t="s">
        <v>9769</v>
      </c>
      <c r="E352" s="33">
        <v>250</v>
      </c>
      <c r="F352" s="31" t="s">
        <v>8621</v>
      </c>
      <c r="G352" s="30">
        <v>2012</v>
      </c>
      <c r="H352" s="31" t="s">
        <v>9770</v>
      </c>
      <c r="I352" s="31" t="s">
        <v>8471</v>
      </c>
      <c r="J352" s="31" t="s">
        <v>9771</v>
      </c>
      <c r="K352" s="34" t="s">
        <v>9772</v>
      </c>
      <c r="L352" s="5" t="s">
        <v>7789</v>
      </c>
      <c r="M352" s="5" t="s">
        <v>7790</v>
      </c>
      <c r="N352" s="30" t="s">
        <v>8239</v>
      </c>
      <c r="O352" s="5"/>
      <c r="P352" s="5" t="s">
        <v>6536</v>
      </c>
      <c r="Q352" s="31"/>
    </row>
    <row r="353" spans="1:17" s="35" customFormat="1">
      <c r="A353" s="31" t="s">
        <v>1015</v>
      </c>
      <c r="B353" s="30">
        <v>352</v>
      </c>
      <c r="C353" s="31" t="s">
        <v>7795</v>
      </c>
      <c r="D353" s="32" t="s">
        <v>9773</v>
      </c>
      <c r="E353" s="33">
        <v>250</v>
      </c>
      <c r="F353" s="31" t="s">
        <v>8621</v>
      </c>
      <c r="G353" s="30">
        <v>2012</v>
      </c>
      <c r="H353" s="31" t="s">
        <v>9774</v>
      </c>
      <c r="I353" s="31" t="s">
        <v>8471</v>
      </c>
      <c r="J353" s="31" t="s">
        <v>9775</v>
      </c>
      <c r="K353" s="34" t="s">
        <v>9776</v>
      </c>
      <c r="L353" s="5" t="s">
        <v>7786</v>
      </c>
      <c r="M353" s="5" t="s">
        <v>7849</v>
      </c>
      <c r="N353" s="30" t="s">
        <v>8239</v>
      </c>
      <c r="O353" s="5"/>
      <c r="P353" s="5" t="s">
        <v>6537</v>
      </c>
      <c r="Q353" s="31"/>
    </row>
    <row r="354" spans="1:17" s="35" customFormat="1">
      <c r="A354" s="31" t="s">
        <v>1015</v>
      </c>
      <c r="B354" s="30">
        <v>353</v>
      </c>
      <c r="C354" s="31" t="s">
        <v>8969</v>
      </c>
      <c r="D354" s="32" t="s">
        <v>9777</v>
      </c>
      <c r="E354" s="33">
        <v>250</v>
      </c>
      <c r="F354" s="31" t="s">
        <v>8540</v>
      </c>
      <c r="G354" s="30">
        <v>2012</v>
      </c>
      <c r="H354" s="31" t="s">
        <v>9778</v>
      </c>
      <c r="I354" s="31" t="s">
        <v>8471</v>
      </c>
      <c r="J354" s="31" t="s">
        <v>9779</v>
      </c>
      <c r="K354" s="34" t="s">
        <v>7763</v>
      </c>
      <c r="L354" s="5" t="s">
        <v>9780</v>
      </c>
      <c r="M354" s="5" t="s">
        <v>9781</v>
      </c>
      <c r="N354" s="30" t="s">
        <v>8239</v>
      </c>
      <c r="O354" s="5"/>
      <c r="P354" s="5" t="s">
        <v>6538</v>
      </c>
      <c r="Q354" s="31"/>
    </row>
    <row r="355" spans="1:17" s="35" customFormat="1">
      <c r="A355" s="31" t="s">
        <v>1015</v>
      </c>
      <c r="B355" s="30">
        <v>354</v>
      </c>
      <c r="C355" s="31" t="s">
        <v>8484</v>
      </c>
      <c r="D355" s="32" t="s">
        <v>9782</v>
      </c>
      <c r="E355" s="33">
        <v>250</v>
      </c>
      <c r="F355" s="31" t="s">
        <v>8522</v>
      </c>
      <c r="G355" s="30">
        <v>2011</v>
      </c>
      <c r="H355" s="31"/>
      <c r="I355" s="31"/>
      <c r="J355" s="31" t="s">
        <v>9783</v>
      </c>
      <c r="K355" s="34" t="s">
        <v>9784</v>
      </c>
      <c r="L355" s="31"/>
      <c r="M355" s="31"/>
      <c r="N355" s="30" t="s">
        <v>8241</v>
      </c>
      <c r="O355" s="5"/>
      <c r="P355" s="5" t="s">
        <v>6539</v>
      </c>
      <c r="Q355" s="31"/>
    </row>
    <row r="356" spans="1:17" s="39" customFormat="1">
      <c r="A356" s="31" t="s">
        <v>1015</v>
      </c>
      <c r="B356" s="30">
        <v>355</v>
      </c>
      <c r="C356" s="31" t="s">
        <v>8484</v>
      </c>
      <c r="D356" s="32" t="s">
        <v>9785</v>
      </c>
      <c r="E356" s="33">
        <v>250</v>
      </c>
      <c r="F356" s="31" t="s">
        <v>8499</v>
      </c>
      <c r="G356" s="30">
        <v>2013</v>
      </c>
      <c r="H356" s="31"/>
      <c r="I356" s="31"/>
      <c r="J356" s="31" t="s">
        <v>8499</v>
      </c>
      <c r="K356" s="34" t="s">
        <v>9786</v>
      </c>
      <c r="L356" s="31"/>
      <c r="M356" s="31"/>
      <c r="N356" s="30" t="s">
        <v>8240</v>
      </c>
      <c r="O356" s="5"/>
      <c r="P356" s="5" t="s">
        <v>6540</v>
      </c>
      <c r="Q356" s="36"/>
    </row>
    <row r="357" spans="1:17" s="39" customFormat="1">
      <c r="A357" s="31" t="s">
        <v>1015</v>
      </c>
      <c r="B357" s="30">
        <v>356</v>
      </c>
      <c r="C357" s="31" t="s">
        <v>7785</v>
      </c>
      <c r="D357" s="32" t="s">
        <v>9787</v>
      </c>
      <c r="E357" s="33">
        <v>250</v>
      </c>
      <c r="F357" s="31" t="s">
        <v>9788</v>
      </c>
      <c r="G357" s="30">
        <v>2013</v>
      </c>
      <c r="H357" s="31" t="s">
        <v>9789</v>
      </c>
      <c r="I357" s="31" t="s">
        <v>8471</v>
      </c>
      <c r="J357" s="31" t="s">
        <v>9790</v>
      </c>
      <c r="K357" s="34" t="s">
        <v>9791</v>
      </c>
      <c r="L357" s="5" t="s">
        <v>7774</v>
      </c>
      <c r="M357" s="5" t="s">
        <v>7775</v>
      </c>
      <c r="N357" s="30" t="s">
        <v>8239</v>
      </c>
      <c r="O357" s="5"/>
      <c r="P357" s="5" t="s">
        <v>6541</v>
      </c>
      <c r="Q357" s="36"/>
    </row>
    <row r="358" spans="1:17" s="39" customFormat="1">
      <c r="A358" s="31" t="s">
        <v>1015</v>
      </c>
      <c r="B358" s="30">
        <v>357</v>
      </c>
      <c r="C358" s="31" t="s">
        <v>7785</v>
      </c>
      <c r="D358" s="32" t="s">
        <v>9792</v>
      </c>
      <c r="E358" s="33">
        <v>250</v>
      </c>
      <c r="F358" s="31" t="s">
        <v>8534</v>
      </c>
      <c r="G358" s="30">
        <v>2013</v>
      </c>
      <c r="H358" s="31"/>
      <c r="I358" s="31" t="s">
        <v>8471</v>
      </c>
      <c r="J358" s="31" t="s">
        <v>9793</v>
      </c>
      <c r="K358" s="34" t="s">
        <v>9794</v>
      </c>
      <c r="L358" s="5" t="s">
        <v>7789</v>
      </c>
      <c r="M358" s="5" t="s">
        <v>7790</v>
      </c>
      <c r="N358" s="30" t="s">
        <v>8237</v>
      </c>
      <c r="O358" s="5"/>
      <c r="P358" s="5" t="s">
        <v>6542</v>
      </c>
      <c r="Q358" s="36"/>
    </row>
    <row r="359" spans="1:17" s="39" customFormat="1">
      <c r="A359" s="31" t="s">
        <v>1015</v>
      </c>
      <c r="B359" s="30">
        <v>358</v>
      </c>
      <c r="C359" s="31" t="s">
        <v>7785</v>
      </c>
      <c r="D359" s="32" t="s">
        <v>9795</v>
      </c>
      <c r="E359" s="33">
        <v>250</v>
      </c>
      <c r="F359" s="31" t="s">
        <v>9796</v>
      </c>
      <c r="G359" s="30">
        <v>2012</v>
      </c>
      <c r="H359" s="31"/>
      <c r="I359" s="31" t="s">
        <v>8471</v>
      </c>
      <c r="J359" s="31" t="s">
        <v>9797</v>
      </c>
      <c r="K359" s="34" t="s">
        <v>9798</v>
      </c>
      <c r="L359" s="5" t="s">
        <v>7789</v>
      </c>
      <c r="M359" s="5" t="s">
        <v>7790</v>
      </c>
      <c r="N359" s="30" t="s">
        <v>8239</v>
      </c>
      <c r="O359" s="5"/>
      <c r="P359" s="5" t="s">
        <v>6543</v>
      </c>
      <c r="Q359" s="36"/>
    </row>
    <row r="360" spans="1:17" s="39" customFormat="1">
      <c r="A360" s="31" t="s">
        <v>1015</v>
      </c>
      <c r="B360" s="30">
        <v>359</v>
      </c>
      <c r="C360" s="31" t="s">
        <v>7795</v>
      </c>
      <c r="D360" s="32" t="s">
        <v>9799</v>
      </c>
      <c r="E360" s="33">
        <v>250</v>
      </c>
      <c r="F360" s="31" t="s">
        <v>8699</v>
      </c>
      <c r="G360" s="30">
        <v>2013</v>
      </c>
      <c r="H360" s="31" t="s">
        <v>9800</v>
      </c>
      <c r="I360" s="31" t="s">
        <v>8471</v>
      </c>
      <c r="J360" s="31" t="s">
        <v>8701</v>
      </c>
      <c r="K360" s="34" t="s">
        <v>9801</v>
      </c>
      <c r="L360" s="5" t="s">
        <v>7786</v>
      </c>
      <c r="M360" s="5" t="s">
        <v>7849</v>
      </c>
      <c r="N360" s="30" t="s">
        <v>8239</v>
      </c>
      <c r="O360" s="5"/>
      <c r="P360" s="5" t="s">
        <v>6544</v>
      </c>
      <c r="Q360" s="36"/>
    </row>
    <row r="361" spans="1:17" s="39" customFormat="1">
      <c r="A361" s="31" t="s">
        <v>1015</v>
      </c>
      <c r="B361" s="30">
        <v>360</v>
      </c>
      <c r="C361" s="31" t="s">
        <v>7785</v>
      </c>
      <c r="D361" s="32" t="s">
        <v>9802</v>
      </c>
      <c r="E361" s="33">
        <v>250</v>
      </c>
      <c r="F361" s="31" t="s">
        <v>8699</v>
      </c>
      <c r="G361" s="30">
        <v>2013</v>
      </c>
      <c r="H361" s="31" t="s">
        <v>9803</v>
      </c>
      <c r="I361" s="31" t="s">
        <v>8471</v>
      </c>
      <c r="J361" s="31" t="s">
        <v>8724</v>
      </c>
      <c r="K361" s="34" t="s">
        <v>9804</v>
      </c>
      <c r="L361" s="5" t="s">
        <v>7789</v>
      </c>
      <c r="M361" s="5" t="s">
        <v>7790</v>
      </c>
      <c r="N361" s="30" t="s">
        <v>8239</v>
      </c>
      <c r="O361" s="5"/>
      <c r="P361" s="5" t="s">
        <v>6545</v>
      </c>
      <c r="Q361" s="36"/>
    </row>
    <row r="362" spans="1:17" s="39" customFormat="1">
      <c r="A362" s="31" t="s">
        <v>1015</v>
      </c>
      <c r="B362" s="30">
        <v>361</v>
      </c>
      <c r="C362" s="31" t="s">
        <v>7795</v>
      </c>
      <c r="D362" s="32" t="s">
        <v>9805</v>
      </c>
      <c r="E362" s="33">
        <v>250</v>
      </c>
      <c r="F362" s="31" t="s">
        <v>8699</v>
      </c>
      <c r="G362" s="30">
        <v>2013</v>
      </c>
      <c r="H362" s="31" t="s">
        <v>9806</v>
      </c>
      <c r="I362" s="31" t="s">
        <v>8471</v>
      </c>
      <c r="J362" s="31" t="s">
        <v>9807</v>
      </c>
      <c r="K362" s="34" t="s">
        <v>9808</v>
      </c>
      <c r="L362" s="5" t="s">
        <v>7786</v>
      </c>
      <c r="M362" s="5" t="s">
        <v>7849</v>
      </c>
      <c r="N362" s="30" t="s">
        <v>8239</v>
      </c>
      <c r="O362" s="5"/>
      <c r="P362" s="5" t="s">
        <v>6546</v>
      </c>
      <c r="Q362" s="36"/>
    </row>
    <row r="363" spans="1:17" s="39" customFormat="1">
      <c r="A363" s="31" t="s">
        <v>1015</v>
      </c>
      <c r="B363" s="30">
        <v>362</v>
      </c>
      <c r="C363" s="31" t="s">
        <v>7785</v>
      </c>
      <c r="D363" s="32" t="s">
        <v>9809</v>
      </c>
      <c r="E363" s="33">
        <v>250</v>
      </c>
      <c r="F363" s="31" t="s">
        <v>8770</v>
      </c>
      <c r="G363" s="30">
        <v>2013</v>
      </c>
      <c r="H363" s="31" t="s">
        <v>9810</v>
      </c>
      <c r="I363" s="31" t="s">
        <v>8471</v>
      </c>
      <c r="J363" s="31" t="s">
        <v>9811</v>
      </c>
      <c r="K363" s="34" t="s">
        <v>9812</v>
      </c>
      <c r="L363" s="5" t="s">
        <v>7786</v>
      </c>
      <c r="M363" s="5" t="s">
        <v>7787</v>
      </c>
      <c r="N363" s="30" t="s">
        <v>8241</v>
      </c>
      <c r="O363" s="5"/>
      <c r="P363" s="5" t="s">
        <v>6547</v>
      </c>
      <c r="Q363" s="36"/>
    </row>
    <row r="364" spans="1:17" s="39" customFormat="1">
      <c r="A364" s="31" t="s">
        <v>1015</v>
      </c>
      <c r="B364" s="30">
        <v>363</v>
      </c>
      <c r="C364" s="31" t="s">
        <v>7785</v>
      </c>
      <c r="D364" s="32" t="s">
        <v>9813</v>
      </c>
      <c r="E364" s="33">
        <v>250</v>
      </c>
      <c r="F364" s="31" t="s">
        <v>8557</v>
      </c>
      <c r="G364" s="30">
        <v>2013</v>
      </c>
      <c r="H364" s="31" t="s">
        <v>9814</v>
      </c>
      <c r="I364" s="31" t="s">
        <v>8471</v>
      </c>
      <c r="J364" s="31" t="s">
        <v>9815</v>
      </c>
      <c r="K364" s="34" t="s">
        <v>9816</v>
      </c>
      <c r="L364" s="5" t="s">
        <v>7834</v>
      </c>
      <c r="M364" s="5" t="s">
        <v>7835</v>
      </c>
      <c r="N364" s="30" t="s">
        <v>8241</v>
      </c>
      <c r="O364" s="5"/>
      <c r="P364" s="5" t="s">
        <v>6548</v>
      </c>
      <c r="Q364" s="36"/>
    </row>
    <row r="365" spans="1:17" s="39" customFormat="1">
      <c r="A365" s="31" t="s">
        <v>1015</v>
      </c>
      <c r="B365" s="30">
        <v>364</v>
      </c>
      <c r="C365" s="31" t="s">
        <v>7782</v>
      </c>
      <c r="D365" s="32" t="s">
        <v>9817</v>
      </c>
      <c r="E365" s="33">
        <v>250</v>
      </c>
      <c r="F365" s="31" t="s">
        <v>8565</v>
      </c>
      <c r="G365" s="30">
        <v>2011</v>
      </c>
      <c r="H365" s="31"/>
      <c r="I365" s="31"/>
      <c r="J365" s="31" t="s">
        <v>9818</v>
      </c>
      <c r="K365" s="34" t="s">
        <v>9819</v>
      </c>
      <c r="L365" s="31"/>
      <c r="M365" s="31" t="s">
        <v>9820</v>
      </c>
      <c r="N365" s="30" t="s">
        <v>8239</v>
      </c>
      <c r="O365" s="5"/>
      <c r="P365" s="5" t="s">
        <v>6549</v>
      </c>
      <c r="Q365" s="36"/>
    </row>
    <row r="366" spans="1:17" s="39" customFormat="1">
      <c r="A366" s="31" t="s">
        <v>1015</v>
      </c>
      <c r="B366" s="30">
        <v>365</v>
      </c>
      <c r="C366" s="31" t="s">
        <v>7785</v>
      </c>
      <c r="D366" s="32" t="s">
        <v>9821</v>
      </c>
      <c r="E366" s="33">
        <v>249</v>
      </c>
      <c r="F366" s="31" t="s">
        <v>8175</v>
      </c>
      <c r="G366" s="30">
        <v>2010</v>
      </c>
      <c r="H366" s="31" t="s">
        <v>8176</v>
      </c>
      <c r="I366" s="31" t="s">
        <v>8177</v>
      </c>
      <c r="J366" s="31" t="s">
        <v>8178</v>
      </c>
      <c r="K366" s="34" t="s">
        <v>9822</v>
      </c>
      <c r="L366" s="31" t="s">
        <v>7903</v>
      </c>
      <c r="M366" s="31" t="s">
        <v>7931</v>
      </c>
      <c r="N366" s="30" t="s">
        <v>8239</v>
      </c>
      <c r="O366" s="31"/>
      <c r="P366" s="5" t="s">
        <v>9823</v>
      </c>
      <c r="Q366" s="36"/>
    </row>
    <row r="367" spans="1:17" s="39" customFormat="1">
      <c r="A367" s="31" t="s">
        <v>1015</v>
      </c>
      <c r="B367" s="30">
        <v>366</v>
      </c>
      <c r="C367" s="31" t="s">
        <v>7785</v>
      </c>
      <c r="D367" s="32" t="s">
        <v>9824</v>
      </c>
      <c r="E367" s="33">
        <v>249</v>
      </c>
      <c r="F367" s="31" t="s">
        <v>8179</v>
      </c>
      <c r="G367" s="30">
        <v>2009</v>
      </c>
      <c r="H367" s="31"/>
      <c r="I367" s="31" t="s">
        <v>7805</v>
      </c>
      <c r="J367" s="31" t="s">
        <v>9825</v>
      </c>
      <c r="K367" s="34" t="s">
        <v>9826</v>
      </c>
      <c r="L367" s="31" t="s">
        <v>7863</v>
      </c>
      <c r="M367" s="31" t="s">
        <v>7899</v>
      </c>
      <c r="N367" s="30" t="s">
        <v>8239</v>
      </c>
      <c r="O367" s="31"/>
      <c r="P367" s="5" t="s">
        <v>9827</v>
      </c>
      <c r="Q367" s="36"/>
    </row>
    <row r="368" spans="1:17" s="39" customFormat="1">
      <c r="A368" s="31" t="s">
        <v>1015</v>
      </c>
      <c r="B368" s="30">
        <v>367</v>
      </c>
      <c r="C368" s="36" t="s">
        <v>8829</v>
      </c>
      <c r="D368" s="37" t="s">
        <v>9828</v>
      </c>
      <c r="E368" s="33">
        <v>249</v>
      </c>
      <c r="F368" s="36" t="s">
        <v>9534</v>
      </c>
      <c r="G368" s="30">
        <v>2008</v>
      </c>
      <c r="H368" s="36" t="s">
        <v>9829</v>
      </c>
      <c r="I368" s="36" t="s">
        <v>8471</v>
      </c>
      <c r="J368" s="36" t="s">
        <v>9536</v>
      </c>
      <c r="K368" s="34" t="s">
        <v>9830</v>
      </c>
      <c r="L368" s="36" t="s">
        <v>8834</v>
      </c>
      <c r="M368" s="36" t="s">
        <v>8835</v>
      </c>
      <c r="N368" s="30" t="s">
        <v>8239</v>
      </c>
      <c r="O368" s="36"/>
      <c r="P368" s="5" t="s">
        <v>9831</v>
      </c>
      <c r="Q368" s="36"/>
    </row>
    <row r="369" spans="1:17" s="39" customFormat="1">
      <c r="A369" s="31" t="s">
        <v>1015</v>
      </c>
      <c r="B369" s="30">
        <v>368</v>
      </c>
      <c r="C369" s="31" t="s">
        <v>7782</v>
      </c>
      <c r="D369" s="32" t="s">
        <v>9832</v>
      </c>
      <c r="E369" s="33">
        <v>240</v>
      </c>
      <c r="F369" s="31" t="s">
        <v>8180</v>
      </c>
      <c r="G369" s="30">
        <v>2011</v>
      </c>
      <c r="H369" s="31" t="s">
        <v>8181</v>
      </c>
      <c r="I369" s="31" t="s">
        <v>7805</v>
      </c>
      <c r="J369" s="31" t="s">
        <v>8182</v>
      </c>
      <c r="K369" s="34" t="s">
        <v>9835</v>
      </c>
      <c r="L369" s="31" t="s">
        <v>7894</v>
      </c>
      <c r="M369" s="31" t="s">
        <v>8061</v>
      </c>
      <c r="N369" s="30" t="s">
        <v>8239</v>
      </c>
      <c r="O369" s="31"/>
      <c r="P369" s="5" t="s">
        <v>6550</v>
      </c>
      <c r="Q369" s="36"/>
    </row>
    <row r="370" spans="1:17" s="39" customFormat="1">
      <c r="A370" s="31" t="s">
        <v>1015</v>
      </c>
      <c r="B370" s="30">
        <v>369</v>
      </c>
      <c r="C370" s="31" t="s">
        <v>7782</v>
      </c>
      <c r="D370" s="32" t="s">
        <v>9836</v>
      </c>
      <c r="E370" s="33">
        <v>240</v>
      </c>
      <c r="F370" s="31" t="s">
        <v>8183</v>
      </c>
      <c r="G370" s="30">
        <v>2009</v>
      </c>
      <c r="H370" s="31"/>
      <c r="I370" s="31" t="s">
        <v>7805</v>
      </c>
      <c r="J370" s="31" t="s">
        <v>8184</v>
      </c>
      <c r="K370" s="34" t="s">
        <v>9837</v>
      </c>
      <c r="L370" s="31" t="s">
        <v>8086</v>
      </c>
      <c r="M370" s="31" t="s">
        <v>8185</v>
      </c>
      <c r="N370" s="30" t="s">
        <v>8239</v>
      </c>
      <c r="O370" s="31"/>
      <c r="P370" s="5" t="s">
        <v>9839</v>
      </c>
      <c r="Q370" s="36"/>
    </row>
    <row r="371" spans="1:17" s="39" customFormat="1">
      <c r="A371" s="31" t="s">
        <v>1015</v>
      </c>
      <c r="B371" s="30">
        <v>370</v>
      </c>
      <c r="C371" s="31" t="s">
        <v>7782</v>
      </c>
      <c r="D371" s="32" t="s">
        <v>8186</v>
      </c>
      <c r="E371" s="33">
        <v>240</v>
      </c>
      <c r="F371" s="31" t="s">
        <v>8187</v>
      </c>
      <c r="G371" s="30">
        <v>2008</v>
      </c>
      <c r="H371" s="31" t="s">
        <v>8188</v>
      </c>
      <c r="I371" s="31" t="s">
        <v>8189</v>
      </c>
      <c r="J371" s="31" t="s">
        <v>8190</v>
      </c>
      <c r="K371" s="34" t="s">
        <v>9842</v>
      </c>
      <c r="L371" s="31" t="s">
        <v>7863</v>
      </c>
      <c r="M371" s="31" t="s">
        <v>7948</v>
      </c>
      <c r="N371" s="30" t="s">
        <v>8239</v>
      </c>
      <c r="O371" s="31"/>
      <c r="P371" s="5" t="s">
        <v>6551</v>
      </c>
      <c r="Q371" s="36"/>
    </row>
    <row r="372" spans="1:17" s="39" customFormat="1">
      <c r="A372" s="31" t="s">
        <v>1015</v>
      </c>
      <c r="B372" s="30">
        <v>371</v>
      </c>
      <c r="C372" s="31" t="s">
        <v>8191</v>
      </c>
      <c r="D372" s="32" t="s">
        <v>9843</v>
      </c>
      <c r="E372" s="33">
        <v>240</v>
      </c>
      <c r="F372" s="31" t="s">
        <v>8192</v>
      </c>
      <c r="G372" s="30">
        <v>2009</v>
      </c>
      <c r="H372" s="31"/>
      <c r="I372" s="31"/>
      <c r="J372" s="31" t="s">
        <v>8193</v>
      </c>
      <c r="K372" s="34" t="s">
        <v>9844</v>
      </c>
      <c r="L372" s="31"/>
      <c r="M372" s="31"/>
      <c r="N372" s="30" t="s">
        <v>8239</v>
      </c>
      <c r="O372" s="31"/>
      <c r="P372" s="5" t="s">
        <v>6552</v>
      </c>
      <c r="Q372" s="36"/>
    </row>
    <row r="373" spans="1:17" s="39" customFormat="1">
      <c r="A373" s="31" t="s">
        <v>1015</v>
      </c>
      <c r="B373" s="30">
        <v>372</v>
      </c>
      <c r="C373" s="31" t="s">
        <v>7813</v>
      </c>
      <c r="D373" s="32" t="s">
        <v>9845</v>
      </c>
      <c r="E373" s="33">
        <v>240</v>
      </c>
      <c r="F373" s="31" t="s">
        <v>7946</v>
      </c>
      <c r="G373" s="30">
        <v>2010</v>
      </c>
      <c r="H373" s="31"/>
      <c r="I373" s="31" t="s">
        <v>7805</v>
      </c>
      <c r="J373" s="31" t="s">
        <v>8011</v>
      </c>
      <c r="K373" s="34" t="s">
        <v>9846</v>
      </c>
      <c r="L373" s="31" t="s">
        <v>7863</v>
      </c>
      <c r="M373" s="31" t="s">
        <v>7948</v>
      </c>
      <c r="N373" s="30" t="s">
        <v>8239</v>
      </c>
      <c r="O373" s="31"/>
      <c r="P373" s="5" t="s">
        <v>9847</v>
      </c>
      <c r="Q373" s="36"/>
    </row>
    <row r="374" spans="1:17">
      <c r="A374" s="31" t="s">
        <v>1015</v>
      </c>
      <c r="B374" s="30">
        <v>373</v>
      </c>
      <c r="C374" s="13" t="s">
        <v>8574</v>
      </c>
      <c r="D374" s="14" t="s">
        <v>9848</v>
      </c>
      <c r="E374" s="33">
        <v>240</v>
      </c>
      <c r="F374" s="13" t="s">
        <v>9849</v>
      </c>
      <c r="G374" s="30">
        <v>2008</v>
      </c>
      <c r="H374" s="13"/>
      <c r="I374" s="13" t="s">
        <v>8603</v>
      </c>
      <c r="J374" s="13" t="s">
        <v>9850</v>
      </c>
      <c r="K374" s="34" t="s">
        <v>9851</v>
      </c>
      <c r="L374" s="13" t="s">
        <v>9011</v>
      </c>
      <c r="M374" s="13" t="s">
        <v>9852</v>
      </c>
      <c r="N374" s="30" t="s">
        <v>8239</v>
      </c>
      <c r="O374" s="13"/>
      <c r="P374" s="5" t="s">
        <v>9853</v>
      </c>
      <c r="Q374" s="16"/>
    </row>
    <row r="375" spans="1:17">
      <c r="A375" s="31" t="s">
        <v>1015</v>
      </c>
      <c r="B375" s="30">
        <v>374</v>
      </c>
      <c r="C375" s="7" t="s">
        <v>8509</v>
      </c>
      <c r="D375" s="8" t="s">
        <v>9854</v>
      </c>
      <c r="E375" s="33">
        <v>240</v>
      </c>
      <c r="F375" s="7" t="s">
        <v>8478</v>
      </c>
      <c r="G375" s="30">
        <v>2012</v>
      </c>
      <c r="H375" s="7" t="s">
        <v>9855</v>
      </c>
      <c r="I375" s="7" t="s">
        <v>8471</v>
      </c>
      <c r="J375" s="7" t="s">
        <v>9856</v>
      </c>
      <c r="K375" s="34" t="s">
        <v>9857</v>
      </c>
      <c r="L375" s="9" t="s">
        <v>8544</v>
      </c>
      <c r="M375" s="9" t="s">
        <v>8545</v>
      </c>
      <c r="N375" s="30" t="s">
        <v>8239</v>
      </c>
      <c r="O375" s="9" t="s">
        <v>9858</v>
      </c>
      <c r="P375" s="5" t="s">
        <v>6553</v>
      </c>
      <c r="Q375" s="16"/>
    </row>
    <row r="376" spans="1:17">
      <c r="A376" s="31" t="s">
        <v>1015</v>
      </c>
      <c r="B376" s="30">
        <v>375</v>
      </c>
      <c r="C376" s="7" t="s">
        <v>8742</v>
      </c>
      <c r="D376" s="8" t="s">
        <v>9859</v>
      </c>
      <c r="E376" s="33">
        <v>240</v>
      </c>
      <c r="F376" s="7" t="s">
        <v>9860</v>
      </c>
      <c r="G376" s="30">
        <v>2012</v>
      </c>
      <c r="H376" s="7" t="s">
        <v>9861</v>
      </c>
      <c r="I376" s="7" t="s">
        <v>8471</v>
      </c>
      <c r="J376" s="7" t="s">
        <v>9862</v>
      </c>
      <c r="K376" s="34" t="s">
        <v>9863</v>
      </c>
      <c r="L376" s="9" t="s">
        <v>8514</v>
      </c>
      <c r="M376" s="9" t="s">
        <v>9864</v>
      </c>
      <c r="N376" s="30" t="s">
        <v>8239</v>
      </c>
      <c r="O376" s="9"/>
      <c r="P376" s="5" t="s">
        <v>6554</v>
      </c>
      <c r="Q376" s="16"/>
    </row>
    <row r="377" spans="1:17">
      <c r="A377" s="31" t="s">
        <v>1015</v>
      </c>
      <c r="B377" s="30">
        <v>376</v>
      </c>
      <c r="C377" s="13" t="s">
        <v>8751</v>
      </c>
      <c r="D377" s="14" t="s">
        <v>9865</v>
      </c>
      <c r="E377" s="33">
        <v>239</v>
      </c>
      <c r="F377" s="13" t="s">
        <v>9866</v>
      </c>
      <c r="G377" s="30">
        <v>2010</v>
      </c>
      <c r="H377" s="13" t="s">
        <v>9867</v>
      </c>
      <c r="I377" s="13" t="s">
        <v>8603</v>
      </c>
      <c r="J377" s="13" t="s">
        <v>9868</v>
      </c>
      <c r="K377" s="34" t="s">
        <v>9869</v>
      </c>
      <c r="L377" s="13" t="s">
        <v>9011</v>
      </c>
      <c r="M377" s="13" t="s">
        <v>9708</v>
      </c>
      <c r="N377" s="30" t="s">
        <v>8239</v>
      </c>
      <c r="O377" s="13"/>
      <c r="P377" s="5" t="s">
        <v>9870</v>
      </c>
      <c r="Q377" s="16"/>
    </row>
    <row r="378" spans="1:17">
      <c r="A378" s="31" t="s">
        <v>1015</v>
      </c>
      <c r="B378" s="30">
        <v>377</v>
      </c>
      <c r="C378" s="7" t="s">
        <v>8497</v>
      </c>
      <c r="D378" s="8" t="s">
        <v>9871</v>
      </c>
      <c r="E378" s="33">
        <v>239</v>
      </c>
      <c r="F378" s="7" t="s">
        <v>9036</v>
      </c>
      <c r="G378" s="30">
        <v>2007</v>
      </c>
      <c r="H378" s="7" t="s">
        <v>9872</v>
      </c>
      <c r="I378" s="7" t="s">
        <v>8660</v>
      </c>
      <c r="J378" s="7" t="s">
        <v>9873</v>
      </c>
      <c r="K378" s="34" t="s">
        <v>9874</v>
      </c>
      <c r="L378" s="7" t="s">
        <v>8662</v>
      </c>
      <c r="M378" s="7" t="s">
        <v>8663</v>
      </c>
      <c r="N378" s="30" t="s">
        <v>8239</v>
      </c>
      <c r="O378" s="7"/>
      <c r="P378" s="5" t="s">
        <v>9875</v>
      </c>
      <c r="Q378" s="16"/>
    </row>
    <row r="379" spans="1:17">
      <c r="A379" s="31" t="s">
        <v>1015</v>
      </c>
      <c r="B379" s="30">
        <v>378</v>
      </c>
      <c r="C379" s="7" t="s">
        <v>8497</v>
      </c>
      <c r="D379" s="8" t="s">
        <v>9876</v>
      </c>
      <c r="E379" s="33">
        <v>239</v>
      </c>
      <c r="F379" s="7" t="s">
        <v>9036</v>
      </c>
      <c r="G379" s="30">
        <v>2007</v>
      </c>
      <c r="H379" s="7" t="s">
        <v>9872</v>
      </c>
      <c r="I379" s="7" t="s">
        <v>8660</v>
      </c>
      <c r="J379" s="7" t="s">
        <v>9873</v>
      </c>
      <c r="K379" s="34" t="s">
        <v>9877</v>
      </c>
      <c r="L379" s="7" t="s">
        <v>8662</v>
      </c>
      <c r="M379" s="7" t="s">
        <v>8663</v>
      </c>
      <c r="N379" s="30" t="s">
        <v>8239</v>
      </c>
      <c r="O379" s="7"/>
      <c r="P379" s="5" t="s">
        <v>9878</v>
      </c>
      <c r="Q379" s="16"/>
    </row>
    <row r="380" spans="1:17">
      <c r="A380" s="31" t="s">
        <v>1015</v>
      </c>
      <c r="B380" s="30">
        <v>379</v>
      </c>
      <c r="C380" s="7" t="s">
        <v>9695</v>
      </c>
      <c r="D380" s="8" t="s">
        <v>9879</v>
      </c>
      <c r="E380" s="33">
        <v>230</v>
      </c>
      <c r="F380" s="7" t="s">
        <v>9499</v>
      </c>
      <c r="G380" s="30">
        <v>2012</v>
      </c>
      <c r="H380" s="7"/>
      <c r="I380" s="7"/>
      <c r="J380" s="7" t="s">
        <v>9880</v>
      </c>
      <c r="K380" s="34" t="s">
        <v>9881</v>
      </c>
      <c r="L380" s="7"/>
      <c r="M380" s="7" t="s">
        <v>9882</v>
      </c>
      <c r="N380" s="30"/>
      <c r="O380" s="7"/>
      <c r="P380" s="5" t="s">
        <v>6555</v>
      </c>
      <c r="Q380" s="16"/>
    </row>
    <row r="381" spans="1:17">
      <c r="A381" s="31" t="s">
        <v>1015</v>
      </c>
      <c r="B381" s="30">
        <v>380</v>
      </c>
      <c r="C381" s="7" t="s">
        <v>8497</v>
      </c>
      <c r="D381" s="8" t="s">
        <v>9883</v>
      </c>
      <c r="E381" s="33">
        <v>230</v>
      </c>
      <c r="F381" s="7" t="s">
        <v>9499</v>
      </c>
      <c r="G381" s="30">
        <v>2008</v>
      </c>
      <c r="H381" s="7"/>
      <c r="I381" s="7" t="s">
        <v>8660</v>
      </c>
      <c r="J381" s="7" t="s">
        <v>9884</v>
      </c>
      <c r="K381" s="34" t="s">
        <v>9885</v>
      </c>
      <c r="L381" s="7" t="s">
        <v>8662</v>
      </c>
      <c r="M381" s="7" t="s">
        <v>8663</v>
      </c>
      <c r="N381" s="30"/>
      <c r="O381" s="7"/>
      <c r="P381" s="5" t="s">
        <v>9886</v>
      </c>
      <c r="Q381" s="16"/>
    </row>
    <row r="382" spans="1:17">
      <c r="A382" s="31" t="s">
        <v>1015</v>
      </c>
      <c r="B382" s="30">
        <v>381</v>
      </c>
      <c r="C382" s="7" t="s">
        <v>8836</v>
      </c>
      <c r="D382" s="8" t="s">
        <v>9887</v>
      </c>
      <c r="E382" s="33">
        <v>230</v>
      </c>
      <c r="F382" s="7" t="s">
        <v>9534</v>
      </c>
      <c r="G382" s="30">
        <v>2013</v>
      </c>
      <c r="H382" s="7" t="s">
        <v>9888</v>
      </c>
      <c r="I382" s="7" t="s">
        <v>8471</v>
      </c>
      <c r="J382" s="7" t="s">
        <v>9889</v>
      </c>
      <c r="K382" s="34" t="s">
        <v>9890</v>
      </c>
      <c r="L382" s="9" t="s">
        <v>8774</v>
      </c>
      <c r="M382" s="9" t="s">
        <v>9891</v>
      </c>
      <c r="N382" s="30" t="s">
        <v>8241</v>
      </c>
      <c r="O382" s="9"/>
      <c r="P382" s="5" t="s">
        <v>6556</v>
      </c>
      <c r="Q382" s="16"/>
    </row>
    <row r="383" spans="1:17">
      <c r="A383" s="31" t="s">
        <v>1015</v>
      </c>
      <c r="B383" s="30">
        <v>382</v>
      </c>
      <c r="C383" s="7" t="s">
        <v>8502</v>
      </c>
      <c r="D383" s="8" t="s">
        <v>9892</v>
      </c>
      <c r="E383" s="33">
        <v>220</v>
      </c>
      <c r="F383" s="7" t="s">
        <v>9893</v>
      </c>
      <c r="G383" s="30">
        <v>2011</v>
      </c>
      <c r="H383" s="7" t="s">
        <v>9894</v>
      </c>
      <c r="I383" s="7" t="s">
        <v>8660</v>
      </c>
      <c r="J383" s="7" t="s">
        <v>9895</v>
      </c>
      <c r="K383" s="34" t="s">
        <v>9896</v>
      </c>
      <c r="L383" s="7" t="s">
        <v>8905</v>
      </c>
      <c r="M383" s="7" t="s">
        <v>9497</v>
      </c>
      <c r="N383" s="30" t="s">
        <v>8239</v>
      </c>
      <c r="O383" s="7"/>
      <c r="P383" s="5" t="s">
        <v>9897</v>
      </c>
      <c r="Q383" s="16"/>
    </row>
    <row r="384" spans="1:17">
      <c r="A384" s="31" t="s">
        <v>1015</v>
      </c>
      <c r="B384" s="30">
        <v>383</v>
      </c>
      <c r="C384" s="7" t="s">
        <v>8502</v>
      </c>
      <c r="D384" s="8" t="s">
        <v>9898</v>
      </c>
      <c r="E384" s="33">
        <v>220</v>
      </c>
      <c r="F384" s="7" t="s">
        <v>9098</v>
      </c>
      <c r="G384" s="30">
        <v>2011</v>
      </c>
      <c r="H384" s="7"/>
      <c r="I384" s="7" t="s">
        <v>8914</v>
      </c>
      <c r="J384" s="7" t="s">
        <v>9899</v>
      </c>
      <c r="K384" s="34" t="s">
        <v>9900</v>
      </c>
      <c r="L384" s="7" t="s">
        <v>8905</v>
      </c>
      <c r="M384" s="7" t="s">
        <v>9497</v>
      </c>
      <c r="N384" s="30" t="s">
        <v>8239</v>
      </c>
      <c r="O384" s="7"/>
      <c r="P384" s="5" t="s">
        <v>6557</v>
      </c>
      <c r="Q384" s="16"/>
    </row>
    <row r="385" spans="1:17">
      <c r="A385" s="31" t="s">
        <v>1015</v>
      </c>
      <c r="B385" s="30">
        <v>384</v>
      </c>
      <c r="C385" s="7" t="s">
        <v>8502</v>
      </c>
      <c r="D385" s="8" t="s">
        <v>9901</v>
      </c>
      <c r="E385" s="33">
        <v>220</v>
      </c>
      <c r="F385" s="7" t="s">
        <v>9691</v>
      </c>
      <c r="G385" s="30">
        <v>2010</v>
      </c>
      <c r="H385" s="7" t="s">
        <v>9902</v>
      </c>
      <c r="I385" s="7" t="s">
        <v>8660</v>
      </c>
      <c r="J385" s="7" t="s">
        <v>9903</v>
      </c>
      <c r="K385" s="34" t="s">
        <v>9904</v>
      </c>
      <c r="L385" s="7" t="s">
        <v>8662</v>
      </c>
      <c r="M385" s="7" t="s">
        <v>9040</v>
      </c>
      <c r="N385" s="30" t="s">
        <v>8239</v>
      </c>
      <c r="O385" s="7"/>
      <c r="P385" s="5" t="s">
        <v>9905</v>
      </c>
      <c r="Q385" s="16"/>
    </row>
    <row r="386" spans="1:17">
      <c r="A386" s="31" t="s">
        <v>1015</v>
      </c>
      <c r="B386" s="30">
        <v>385</v>
      </c>
      <c r="C386" s="13" t="s">
        <v>8751</v>
      </c>
      <c r="D386" s="14" t="s">
        <v>9906</v>
      </c>
      <c r="E386" s="33">
        <v>220</v>
      </c>
      <c r="F386" s="13" t="s">
        <v>9907</v>
      </c>
      <c r="G386" s="30">
        <v>2009</v>
      </c>
      <c r="H386" s="13"/>
      <c r="I386" s="13" t="s">
        <v>8603</v>
      </c>
      <c r="J386" s="13" t="s">
        <v>9908</v>
      </c>
      <c r="K386" s="34" t="s">
        <v>9909</v>
      </c>
      <c r="L386" s="13" t="s">
        <v>9011</v>
      </c>
      <c r="M386" s="13" t="s">
        <v>9708</v>
      </c>
      <c r="N386" s="30" t="s">
        <v>8239</v>
      </c>
      <c r="O386" s="13"/>
      <c r="P386" s="5" t="s">
        <v>9910</v>
      </c>
      <c r="Q386" s="16"/>
    </row>
    <row r="387" spans="1:17">
      <c r="A387" s="31" t="s">
        <v>1015</v>
      </c>
      <c r="B387" s="30">
        <v>386</v>
      </c>
      <c r="C387" s="13" t="s">
        <v>8751</v>
      </c>
      <c r="D387" s="14" t="s">
        <v>9911</v>
      </c>
      <c r="E387" s="33">
        <v>220</v>
      </c>
      <c r="F387" s="13" t="s">
        <v>9907</v>
      </c>
      <c r="G387" s="30">
        <v>2009</v>
      </c>
      <c r="H387" s="13"/>
      <c r="I387" s="13" t="s">
        <v>8603</v>
      </c>
      <c r="J387" s="13" t="s">
        <v>9912</v>
      </c>
      <c r="K387" s="34" t="s">
        <v>9913</v>
      </c>
      <c r="L387" s="13" t="s">
        <v>9688</v>
      </c>
      <c r="M387" s="13" t="s">
        <v>9914</v>
      </c>
      <c r="N387" s="30" t="s">
        <v>8239</v>
      </c>
      <c r="O387" s="13"/>
      <c r="P387" s="5" t="s">
        <v>9915</v>
      </c>
      <c r="Q387" s="16"/>
    </row>
    <row r="388" spans="1:17">
      <c r="A388" s="31" t="s">
        <v>1015</v>
      </c>
      <c r="B388" s="30">
        <v>387</v>
      </c>
      <c r="C388" s="7" t="s">
        <v>8509</v>
      </c>
      <c r="D388" s="8" t="s">
        <v>9916</v>
      </c>
      <c r="E388" s="33">
        <v>220</v>
      </c>
      <c r="F388" s="7" t="s">
        <v>9917</v>
      </c>
      <c r="G388" s="30">
        <v>2006</v>
      </c>
      <c r="H388" s="7"/>
      <c r="I388" s="7" t="s">
        <v>8660</v>
      </c>
      <c r="J388" s="7" t="s">
        <v>9918</v>
      </c>
      <c r="K388" s="34" t="s">
        <v>9919</v>
      </c>
      <c r="L388" s="7" t="s">
        <v>8787</v>
      </c>
      <c r="M388" s="7" t="s">
        <v>9004</v>
      </c>
      <c r="N388" s="30" t="s">
        <v>8239</v>
      </c>
      <c r="O388" s="7"/>
      <c r="P388" s="5" t="s">
        <v>9920</v>
      </c>
      <c r="Q388" s="16"/>
    </row>
    <row r="389" spans="1:17">
      <c r="A389" s="31" t="s">
        <v>1015</v>
      </c>
      <c r="B389" s="30">
        <v>388</v>
      </c>
      <c r="C389" s="7" t="s">
        <v>8836</v>
      </c>
      <c r="D389" s="8" t="s">
        <v>9921</v>
      </c>
      <c r="E389" s="33">
        <v>220</v>
      </c>
      <c r="F389" s="7" t="s">
        <v>9922</v>
      </c>
      <c r="G389" s="30">
        <v>2012</v>
      </c>
      <c r="H389" s="7" t="s">
        <v>9923</v>
      </c>
      <c r="I389" s="7" t="s">
        <v>9924</v>
      </c>
      <c r="J389" s="7" t="s">
        <v>9925</v>
      </c>
      <c r="K389" s="34" t="s">
        <v>9926</v>
      </c>
      <c r="L389" s="7" t="s">
        <v>8840</v>
      </c>
      <c r="M389" s="7" t="s">
        <v>9521</v>
      </c>
      <c r="N389" s="30" t="s">
        <v>8239</v>
      </c>
      <c r="O389" s="7" t="s">
        <v>9927</v>
      </c>
      <c r="P389" s="5" t="s">
        <v>6558</v>
      </c>
      <c r="Q389" s="16"/>
    </row>
    <row r="390" spans="1:17">
      <c r="A390" s="31" t="s">
        <v>1015</v>
      </c>
      <c r="B390" s="30">
        <v>389</v>
      </c>
      <c r="C390" s="7" t="s">
        <v>8836</v>
      </c>
      <c r="D390" s="8" t="s">
        <v>9928</v>
      </c>
      <c r="E390" s="33">
        <v>220</v>
      </c>
      <c r="F390" s="7" t="s">
        <v>9166</v>
      </c>
      <c r="G390" s="30">
        <v>2009</v>
      </c>
      <c r="H390" s="7"/>
      <c r="I390" s="7" t="s">
        <v>8660</v>
      </c>
      <c r="J390" s="7" t="s">
        <v>9352</v>
      </c>
      <c r="K390" s="34" t="s">
        <v>9929</v>
      </c>
      <c r="L390" s="7" t="s">
        <v>8840</v>
      </c>
      <c r="M390" s="7" t="s">
        <v>9053</v>
      </c>
      <c r="N390" s="30" t="s">
        <v>8239</v>
      </c>
      <c r="O390" s="7"/>
      <c r="P390" s="5" t="s">
        <v>9930</v>
      </c>
      <c r="Q390" s="16"/>
    </row>
    <row r="391" spans="1:17">
      <c r="A391" s="31" t="s">
        <v>1015</v>
      </c>
      <c r="B391" s="30">
        <v>390</v>
      </c>
      <c r="C391" s="13" t="s">
        <v>8618</v>
      </c>
      <c r="D391" s="14" t="s">
        <v>9931</v>
      </c>
      <c r="E391" s="33">
        <v>220</v>
      </c>
      <c r="F391" s="13" t="s">
        <v>9932</v>
      </c>
      <c r="G391" s="30">
        <v>2009</v>
      </c>
      <c r="H391" s="13"/>
      <c r="I391" s="13" t="s">
        <v>8603</v>
      </c>
      <c r="J391" s="13" t="s">
        <v>9933</v>
      </c>
      <c r="K391" s="34" t="s">
        <v>9934</v>
      </c>
      <c r="L391" s="13" t="s">
        <v>9011</v>
      </c>
      <c r="M391" s="13" t="s">
        <v>9935</v>
      </c>
      <c r="N391" s="30"/>
      <c r="O391" s="13"/>
      <c r="P391" s="5" t="s">
        <v>9936</v>
      </c>
      <c r="Q391" s="16"/>
    </row>
    <row r="392" spans="1:17">
      <c r="A392" s="31" t="s">
        <v>1015</v>
      </c>
      <c r="B392" s="30">
        <v>391</v>
      </c>
      <c r="C392" s="13" t="s">
        <v>8574</v>
      </c>
      <c r="D392" s="14" t="s">
        <v>9937</v>
      </c>
      <c r="E392" s="33">
        <v>220</v>
      </c>
      <c r="F392" s="13" t="s">
        <v>9938</v>
      </c>
      <c r="G392" s="30">
        <v>2006</v>
      </c>
      <c r="H392" s="13"/>
      <c r="I392" s="13" t="s">
        <v>8603</v>
      </c>
      <c r="J392" s="13" t="s">
        <v>9939</v>
      </c>
      <c r="K392" s="34" t="s">
        <v>9940</v>
      </c>
      <c r="L392" s="13" t="s">
        <v>9219</v>
      </c>
      <c r="M392" s="13" t="s">
        <v>9220</v>
      </c>
      <c r="N392" s="30" t="s">
        <v>8239</v>
      </c>
      <c r="O392" s="13"/>
      <c r="P392" s="5" t="s">
        <v>9941</v>
      </c>
      <c r="Q392" s="16"/>
    </row>
    <row r="393" spans="1:17">
      <c r="A393" s="31" t="s">
        <v>1015</v>
      </c>
      <c r="B393" s="30">
        <v>392</v>
      </c>
      <c r="C393" s="13" t="s">
        <v>8574</v>
      </c>
      <c r="D393" s="14" t="s">
        <v>9942</v>
      </c>
      <c r="E393" s="33">
        <v>220</v>
      </c>
      <c r="F393" s="13" t="s">
        <v>9943</v>
      </c>
      <c r="G393" s="30">
        <v>2006</v>
      </c>
      <c r="H393" s="13"/>
      <c r="I393" s="13" t="s">
        <v>9944</v>
      </c>
      <c r="J393" s="13" t="s">
        <v>9945</v>
      </c>
      <c r="K393" s="34" t="s">
        <v>9946</v>
      </c>
      <c r="L393" s="13" t="s">
        <v>9011</v>
      </c>
      <c r="M393" s="13" t="s">
        <v>9947</v>
      </c>
      <c r="N393" s="30" t="s">
        <v>8239</v>
      </c>
      <c r="O393" s="13"/>
      <c r="P393" s="5" t="s">
        <v>9948</v>
      </c>
      <c r="Q393" s="16"/>
    </row>
    <row r="394" spans="1:17">
      <c r="A394" s="31" t="s">
        <v>1015</v>
      </c>
      <c r="B394" s="30">
        <v>393</v>
      </c>
      <c r="C394" s="16" t="s">
        <v>8829</v>
      </c>
      <c r="D394" s="17" t="s">
        <v>9949</v>
      </c>
      <c r="E394" s="33">
        <v>220</v>
      </c>
      <c r="F394" s="16" t="s">
        <v>9582</v>
      </c>
      <c r="G394" s="30">
        <v>2006</v>
      </c>
      <c r="H394" s="16" t="s">
        <v>9950</v>
      </c>
      <c r="I394" s="16" t="s">
        <v>8471</v>
      </c>
      <c r="J394" s="16" t="s">
        <v>9951</v>
      </c>
      <c r="K394" s="34" t="s">
        <v>9952</v>
      </c>
      <c r="L394" s="16" t="s">
        <v>8834</v>
      </c>
      <c r="M394" s="16" t="s">
        <v>8835</v>
      </c>
      <c r="N394" s="30" t="s">
        <v>8239</v>
      </c>
      <c r="O394" s="16"/>
      <c r="P394" s="5" t="s">
        <v>9953</v>
      </c>
      <c r="Q394" s="16"/>
    </row>
    <row r="395" spans="1:17">
      <c r="A395" s="31" t="s">
        <v>1015</v>
      </c>
      <c r="B395" s="30">
        <v>394</v>
      </c>
      <c r="C395" s="7" t="s">
        <v>8509</v>
      </c>
      <c r="D395" s="8" t="s">
        <v>9954</v>
      </c>
      <c r="E395" s="33">
        <v>220</v>
      </c>
      <c r="F395" s="7" t="s">
        <v>8540</v>
      </c>
      <c r="G395" s="30">
        <v>2013</v>
      </c>
      <c r="H395" s="7" t="s">
        <v>9955</v>
      </c>
      <c r="I395" s="7" t="s">
        <v>8471</v>
      </c>
      <c r="J395" s="7" t="s">
        <v>9956</v>
      </c>
      <c r="K395" s="34" t="s">
        <v>9957</v>
      </c>
      <c r="L395" s="9" t="s">
        <v>8544</v>
      </c>
      <c r="M395" s="9" t="s">
        <v>8545</v>
      </c>
      <c r="N395" s="30" t="s">
        <v>8239</v>
      </c>
      <c r="O395" s="9"/>
      <c r="P395" s="5" t="s">
        <v>6559</v>
      </c>
      <c r="Q395" s="16"/>
    </row>
    <row r="396" spans="1:17">
      <c r="A396" s="31" t="s">
        <v>1015</v>
      </c>
      <c r="B396" s="30">
        <v>395</v>
      </c>
      <c r="C396" s="7" t="s">
        <v>8509</v>
      </c>
      <c r="D396" s="8" t="s">
        <v>9958</v>
      </c>
      <c r="E396" s="33">
        <v>220</v>
      </c>
      <c r="F396" s="7" t="s">
        <v>8540</v>
      </c>
      <c r="G396" s="30">
        <v>2013</v>
      </c>
      <c r="H396" s="7" t="s">
        <v>9959</v>
      </c>
      <c r="I396" s="7" t="s">
        <v>8471</v>
      </c>
      <c r="J396" s="7" t="s">
        <v>9960</v>
      </c>
      <c r="K396" s="34" t="s">
        <v>9961</v>
      </c>
      <c r="L396" s="9" t="s">
        <v>8544</v>
      </c>
      <c r="M396" s="9" t="s">
        <v>8545</v>
      </c>
      <c r="N396" s="30" t="s">
        <v>8239</v>
      </c>
      <c r="O396" s="9"/>
      <c r="P396" s="5" t="s">
        <v>6560</v>
      </c>
      <c r="Q396" s="16"/>
    </row>
    <row r="397" spans="1:17" s="11" customFormat="1">
      <c r="A397" s="31" t="s">
        <v>1015</v>
      </c>
      <c r="B397" s="30">
        <v>396</v>
      </c>
      <c r="C397" s="7" t="s">
        <v>8509</v>
      </c>
      <c r="D397" s="8" t="s">
        <v>9962</v>
      </c>
      <c r="E397" s="33">
        <v>220</v>
      </c>
      <c r="F397" s="7" t="s">
        <v>8540</v>
      </c>
      <c r="G397" s="30">
        <v>2013</v>
      </c>
      <c r="H397" s="7" t="s">
        <v>9963</v>
      </c>
      <c r="I397" s="7" t="s">
        <v>8471</v>
      </c>
      <c r="J397" s="7" t="s">
        <v>9964</v>
      </c>
      <c r="K397" s="34" t="s">
        <v>9965</v>
      </c>
      <c r="L397" s="9" t="s">
        <v>8514</v>
      </c>
      <c r="M397" s="9" t="s">
        <v>8782</v>
      </c>
      <c r="N397" s="30" t="s">
        <v>8239</v>
      </c>
      <c r="O397" s="9"/>
      <c r="P397" s="5" t="s">
        <v>6561</v>
      </c>
      <c r="Q397" s="7"/>
    </row>
    <row r="398" spans="1:17" s="11" customFormat="1">
      <c r="A398" s="31" t="s">
        <v>1015</v>
      </c>
      <c r="B398" s="30">
        <v>397</v>
      </c>
      <c r="C398" s="7" t="s">
        <v>8509</v>
      </c>
      <c r="D398" s="8" t="s">
        <v>9966</v>
      </c>
      <c r="E398" s="33">
        <v>220</v>
      </c>
      <c r="F398" s="7" t="s">
        <v>8540</v>
      </c>
      <c r="G398" s="30">
        <v>2012</v>
      </c>
      <c r="H398" s="7" t="s">
        <v>9967</v>
      </c>
      <c r="I398" s="7" t="s">
        <v>8471</v>
      </c>
      <c r="J398" s="7" t="s">
        <v>9968</v>
      </c>
      <c r="K398" s="34" t="s">
        <v>9969</v>
      </c>
      <c r="L398" s="9" t="s">
        <v>8544</v>
      </c>
      <c r="M398" s="9" t="s">
        <v>8554</v>
      </c>
      <c r="N398" s="30" t="s">
        <v>8239</v>
      </c>
      <c r="O398" s="9"/>
      <c r="P398" s="5" t="s">
        <v>6562</v>
      </c>
      <c r="Q398" s="7"/>
    </row>
    <row r="399" spans="1:17" s="11" customFormat="1">
      <c r="A399" s="31" t="s">
        <v>1015</v>
      </c>
      <c r="B399" s="30">
        <v>398</v>
      </c>
      <c r="C399" s="7" t="s">
        <v>8509</v>
      </c>
      <c r="D399" s="8" t="s">
        <v>9970</v>
      </c>
      <c r="E399" s="33">
        <v>220</v>
      </c>
      <c r="F399" s="7" t="s">
        <v>8540</v>
      </c>
      <c r="G399" s="30">
        <v>2013</v>
      </c>
      <c r="H399" s="7" t="s">
        <v>9971</v>
      </c>
      <c r="I399" s="7" t="s">
        <v>8471</v>
      </c>
      <c r="J399" s="7" t="s">
        <v>9972</v>
      </c>
      <c r="K399" s="34" t="s">
        <v>9973</v>
      </c>
      <c r="L399" s="9" t="s">
        <v>8544</v>
      </c>
      <c r="M399" s="9" t="s">
        <v>8545</v>
      </c>
      <c r="N399" s="30" t="s">
        <v>8239</v>
      </c>
      <c r="O399" s="9"/>
      <c r="P399" s="5" t="s">
        <v>6563</v>
      </c>
      <c r="Q399" s="7"/>
    </row>
    <row r="400" spans="1:17" s="11" customFormat="1">
      <c r="A400" s="31" t="s">
        <v>1015</v>
      </c>
      <c r="B400" s="30">
        <v>399</v>
      </c>
      <c r="C400" s="7" t="s">
        <v>8509</v>
      </c>
      <c r="D400" s="8" t="s">
        <v>9974</v>
      </c>
      <c r="E400" s="33">
        <v>220</v>
      </c>
      <c r="F400" s="7" t="s">
        <v>8540</v>
      </c>
      <c r="G400" s="30">
        <v>2013</v>
      </c>
      <c r="H400" s="7" t="s">
        <v>9975</v>
      </c>
      <c r="I400" s="7" t="s">
        <v>8471</v>
      </c>
      <c r="J400" s="7" t="s">
        <v>9976</v>
      </c>
      <c r="K400" s="34" t="s">
        <v>9977</v>
      </c>
      <c r="L400" s="9" t="s">
        <v>8514</v>
      </c>
      <c r="M400" s="9" t="s">
        <v>8782</v>
      </c>
      <c r="N400" s="30" t="s">
        <v>8239</v>
      </c>
      <c r="O400" s="9"/>
      <c r="P400" s="5" t="s">
        <v>6564</v>
      </c>
      <c r="Q400" s="7"/>
    </row>
    <row r="401" spans="1:17" s="11" customFormat="1">
      <c r="A401" s="31" t="s">
        <v>1015</v>
      </c>
      <c r="B401" s="30">
        <v>400</v>
      </c>
      <c r="C401" s="7" t="s">
        <v>8509</v>
      </c>
      <c r="D401" s="8" t="s">
        <v>9978</v>
      </c>
      <c r="E401" s="33">
        <v>220</v>
      </c>
      <c r="F401" s="7" t="s">
        <v>8534</v>
      </c>
      <c r="G401" s="30">
        <v>2013</v>
      </c>
      <c r="H401" s="7" t="s">
        <v>9979</v>
      </c>
      <c r="I401" s="7" t="s">
        <v>8471</v>
      </c>
      <c r="J401" s="7" t="s">
        <v>9980</v>
      </c>
      <c r="K401" s="34" t="s">
        <v>9981</v>
      </c>
      <c r="L401" s="9" t="s">
        <v>8544</v>
      </c>
      <c r="M401" s="9" t="s">
        <v>8545</v>
      </c>
      <c r="N401" s="30" t="s">
        <v>8237</v>
      </c>
      <c r="O401" s="9"/>
      <c r="P401" s="5" t="s">
        <v>6565</v>
      </c>
      <c r="Q401" s="7"/>
    </row>
    <row r="402" spans="1:17" s="11" customFormat="1">
      <c r="A402" s="31" t="s">
        <v>1015</v>
      </c>
      <c r="B402" s="30">
        <v>401</v>
      </c>
      <c r="C402" s="7" t="s">
        <v>8509</v>
      </c>
      <c r="D402" s="8" t="s">
        <v>9982</v>
      </c>
      <c r="E402" s="33">
        <v>220</v>
      </c>
      <c r="F402" s="7" t="s">
        <v>8722</v>
      </c>
      <c r="G402" s="30">
        <v>2013</v>
      </c>
      <c r="H402" s="7" t="s">
        <v>9983</v>
      </c>
      <c r="I402" s="7" t="s">
        <v>8471</v>
      </c>
      <c r="J402" s="7" t="s">
        <v>9984</v>
      </c>
      <c r="K402" s="34" t="s">
        <v>9985</v>
      </c>
      <c r="L402" s="9" t="s">
        <v>8544</v>
      </c>
      <c r="M402" s="9" t="s">
        <v>8554</v>
      </c>
      <c r="N402" s="30" t="s">
        <v>8239</v>
      </c>
      <c r="O402" s="9"/>
      <c r="P402" s="5" t="s">
        <v>6566</v>
      </c>
      <c r="Q402" s="7"/>
    </row>
    <row r="403" spans="1:17" s="11" customFormat="1">
      <c r="A403" s="31" t="s">
        <v>1015</v>
      </c>
      <c r="B403" s="30">
        <v>402</v>
      </c>
      <c r="C403" s="7" t="s">
        <v>8509</v>
      </c>
      <c r="D403" s="8" t="s">
        <v>9986</v>
      </c>
      <c r="E403" s="33">
        <v>220</v>
      </c>
      <c r="F403" s="7" t="s">
        <v>8722</v>
      </c>
      <c r="G403" s="30">
        <v>2013</v>
      </c>
      <c r="H403" s="7" t="s">
        <v>9987</v>
      </c>
      <c r="I403" s="7" t="s">
        <v>8471</v>
      </c>
      <c r="J403" s="7" t="s">
        <v>9984</v>
      </c>
      <c r="K403" s="34" t="s">
        <v>9988</v>
      </c>
      <c r="L403" s="9" t="s">
        <v>8544</v>
      </c>
      <c r="M403" s="9" t="s">
        <v>8554</v>
      </c>
      <c r="N403" s="30" t="s">
        <v>8239</v>
      </c>
      <c r="O403" s="9"/>
      <c r="P403" s="5" t="s">
        <v>6567</v>
      </c>
      <c r="Q403" s="7"/>
    </row>
    <row r="404" spans="1:17" s="11" customFormat="1">
      <c r="A404" s="31" t="s">
        <v>1015</v>
      </c>
      <c r="B404" s="30">
        <v>403</v>
      </c>
      <c r="C404" s="7" t="s">
        <v>8509</v>
      </c>
      <c r="D404" s="8" t="s">
        <v>9989</v>
      </c>
      <c r="E404" s="33">
        <v>220</v>
      </c>
      <c r="F404" s="7" t="s">
        <v>8722</v>
      </c>
      <c r="G404" s="30">
        <v>2012</v>
      </c>
      <c r="H404" s="7" t="s">
        <v>9990</v>
      </c>
      <c r="I404" s="7" t="s">
        <v>8471</v>
      </c>
      <c r="J404" s="7" t="s">
        <v>9991</v>
      </c>
      <c r="K404" s="34" t="s">
        <v>9992</v>
      </c>
      <c r="L404" s="9" t="s">
        <v>8544</v>
      </c>
      <c r="M404" s="9" t="s">
        <v>8554</v>
      </c>
      <c r="N404" s="30" t="s">
        <v>8239</v>
      </c>
      <c r="O404" s="9"/>
      <c r="P404" s="5" t="s">
        <v>6568</v>
      </c>
      <c r="Q404" s="7"/>
    </row>
    <row r="405" spans="1:17" s="11" customFormat="1">
      <c r="A405" s="31" t="s">
        <v>1015</v>
      </c>
      <c r="B405" s="30">
        <v>404</v>
      </c>
      <c r="C405" s="7" t="s">
        <v>8509</v>
      </c>
      <c r="D405" s="8" t="s">
        <v>9993</v>
      </c>
      <c r="E405" s="33">
        <v>220</v>
      </c>
      <c r="F405" s="7" t="s">
        <v>8722</v>
      </c>
      <c r="G405" s="30">
        <v>2013</v>
      </c>
      <c r="H405" s="7" t="s">
        <v>9994</v>
      </c>
      <c r="I405" s="7" t="s">
        <v>8471</v>
      </c>
      <c r="J405" s="7" t="s">
        <v>8736</v>
      </c>
      <c r="K405" s="34" t="s">
        <v>9995</v>
      </c>
      <c r="L405" s="9" t="s">
        <v>8544</v>
      </c>
      <c r="M405" s="9" t="s">
        <v>8545</v>
      </c>
      <c r="N405" s="30" t="s">
        <v>8239</v>
      </c>
      <c r="O405" s="9"/>
      <c r="P405" s="5" t="s">
        <v>6569</v>
      </c>
      <c r="Q405" s="7"/>
    </row>
    <row r="406" spans="1:17" s="11" customFormat="1">
      <c r="A406" s="31" t="s">
        <v>1015</v>
      </c>
      <c r="B406" s="30">
        <v>405</v>
      </c>
      <c r="C406" s="7" t="s">
        <v>9996</v>
      </c>
      <c r="D406" s="8" t="s">
        <v>9997</v>
      </c>
      <c r="E406" s="33">
        <v>220</v>
      </c>
      <c r="F406" s="7" t="s">
        <v>8699</v>
      </c>
      <c r="G406" s="30">
        <v>2012</v>
      </c>
      <c r="H406" s="7" t="s">
        <v>9998</v>
      </c>
      <c r="I406" s="7" t="s">
        <v>8471</v>
      </c>
      <c r="J406" s="7" t="s">
        <v>9999</v>
      </c>
      <c r="K406" s="34" t="s">
        <v>10000</v>
      </c>
      <c r="L406" s="9" t="s">
        <v>8544</v>
      </c>
      <c r="M406" s="9" t="s">
        <v>8545</v>
      </c>
      <c r="N406" s="30" t="s">
        <v>8239</v>
      </c>
      <c r="O406" s="9"/>
      <c r="P406" s="5" t="s">
        <v>6570</v>
      </c>
      <c r="Q406" s="7"/>
    </row>
    <row r="407" spans="1:17" s="11" customFormat="1">
      <c r="A407" s="31" t="s">
        <v>1015</v>
      </c>
      <c r="B407" s="30">
        <v>406</v>
      </c>
      <c r="C407" s="7" t="s">
        <v>8949</v>
      </c>
      <c r="D407" s="8" t="s">
        <v>10001</v>
      </c>
      <c r="E407" s="33">
        <v>220</v>
      </c>
      <c r="F407" s="7" t="s">
        <v>8770</v>
      </c>
      <c r="G407" s="30">
        <v>2013</v>
      </c>
      <c r="H407" s="7" t="s">
        <v>10002</v>
      </c>
      <c r="I407" s="7" t="s">
        <v>8471</v>
      </c>
      <c r="J407" s="7" t="s">
        <v>10003</v>
      </c>
      <c r="K407" s="34" t="s">
        <v>10004</v>
      </c>
      <c r="L407" s="9" t="s">
        <v>8774</v>
      </c>
      <c r="M407" s="9" t="s">
        <v>8775</v>
      </c>
      <c r="N407" s="30" t="s">
        <v>8241</v>
      </c>
      <c r="O407" s="9"/>
      <c r="P407" s="5" t="s">
        <v>6571</v>
      </c>
      <c r="Q407" s="7"/>
    </row>
    <row r="408" spans="1:17" s="11" customFormat="1">
      <c r="A408" s="31" t="s">
        <v>1015</v>
      </c>
      <c r="B408" s="30">
        <v>407</v>
      </c>
      <c r="C408" s="7" t="s">
        <v>8497</v>
      </c>
      <c r="D408" s="8" t="s">
        <v>10005</v>
      </c>
      <c r="E408" s="33">
        <v>220</v>
      </c>
      <c r="F408" s="7" t="s">
        <v>9607</v>
      </c>
      <c r="G408" s="30">
        <v>2013</v>
      </c>
      <c r="H408" s="7" t="s">
        <v>10006</v>
      </c>
      <c r="I408" s="7" t="s">
        <v>8471</v>
      </c>
      <c r="J408" s="7" t="s">
        <v>10007</v>
      </c>
      <c r="K408" s="34" t="s">
        <v>10008</v>
      </c>
      <c r="L408" s="9" t="s">
        <v>8482</v>
      </c>
      <c r="M408" s="9" t="s">
        <v>8490</v>
      </c>
      <c r="N408" s="30" t="s">
        <v>8241</v>
      </c>
      <c r="O408" s="9"/>
      <c r="P408" s="5" t="s">
        <v>6572</v>
      </c>
      <c r="Q408" s="7"/>
    </row>
    <row r="409" spans="1:17" s="11" customFormat="1">
      <c r="A409" s="31" t="s">
        <v>1015</v>
      </c>
      <c r="B409" s="30">
        <v>408</v>
      </c>
      <c r="C409" s="7" t="s">
        <v>8697</v>
      </c>
      <c r="D409" s="8" t="s">
        <v>10009</v>
      </c>
      <c r="E409" s="33">
        <v>220</v>
      </c>
      <c r="F409" s="7" t="s">
        <v>9454</v>
      </c>
      <c r="G409" s="30">
        <v>2012</v>
      </c>
      <c r="H409" s="7" t="s">
        <v>10010</v>
      </c>
      <c r="I409" s="7" t="s">
        <v>8471</v>
      </c>
      <c r="J409" s="7" t="s">
        <v>10011</v>
      </c>
      <c r="K409" s="34" t="s">
        <v>10012</v>
      </c>
      <c r="L409" s="9" t="s">
        <v>8514</v>
      </c>
      <c r="M409" s="9" t="s">
        <v>8782</v>
      </c>
      <c r="N409" s="30" t="s">
        <v>8239</v>
      </c>
      <c r="O409" s="9"/>
      <c r="P409" s="5" t="s">
        <v>6573</v>
      </c>
      <c r="Q409" s="7"/>
    </row>
    <row r="410" spans="1:17" s="11" customFormat="1">
      <c r="A410" s="31" t="s">
        <v>1015</v>
      </c>
      <c r="B410" s="30">
        <v>409</v>
      </c>
      <c r="C410" s="7" t="s">
        <v>8468</v>
      </c>
      <c r="D410" s="8" t="s">
        <v>10013</v>
      </c>
      <c r="E410" s="33">
        <v>209</v>
      </c>
      <c r="F410" s="7" t="s">
        <v>8470</v>
      </c>
      <c r="G410" s="30">
        <v>2013</v>
      </c>
      <c r="H410" s="7"/>
      <c r="I410" s="7" t="s">
        <v>8471</v>
      </c>
      <c r="J410" s="7" t="s">
        <v>9210</v>
      </c>
      <c r="K410" s="34" t="s">
        <v>10014</v>
      </c>
      <c r="L410" s="9" t="s">
        <v>8474</v>
      </c>
      <c r="M410" s="9" t="s">
        <v>8475</v>
      </c>
      <c r="N410" s="30" t="s">
        <v>8237</v>
      </c>
      <c r="O410" s="9"/>
      <c r="P410" s="5" t="s">
        <v>6574</v>
      </c>
      <c r="Q410" s="7"/>
    </row>
    <row r="411" spans="1:17" s="11" customFormat="1">
      <c r="A411" s="31" t="s">
        <v>1015</v>
      </c>
      <c r="B411" s="30">
        <v>410</v>
      </c>
      <c r="C411" s="7" t="s">
        <v>8502</v>
      </c>
      <c r="D411" s="8" t="s">
        <v>10015</v>
      </c>
      <c r="E411" s="33">
        <v>200</v>
      </c>
      <c r="F411" s="7" t="s">
        <v>9833</v>
      </c>
      <c r="G411" s="30">
        <v>2011</v>
      </c>
      <c r="H411" s="7" t="s">
        <v>10016</v>
      </c>
      <c r="I411" s="7" t="s">
        <v>8660</v>
      </c>
      <c r="J411" s="7" t="s">
        <v>9834</v>
      </c>
      <c r="K411" s="34" t="s">
        <v>10017</v>
      </c>
      <c r="L411" s="7" t="s">
        <v>8840</v>
      </c>
      <c r="M411" s="7" t="s">
        <v>8865</v>
      </c>
      <c r="N411" s="30" t="s">
        <v>8239</v>
      </c>
      <c r="O411" s="7"/>
      <c r="P411" s="5" t="s">
        <v>6575</v>
      </c>
      <c r="Q411" s="7"/>
    </row>
    <row r="412" spans="1:17" s="11" customFormat="1">
      <c r="A412" s="31" t="s">
        <v>1015</v>
      </c>
      <c r="B412" s="30">
        <v>411</v>
      </c>
      <c r="C412" s="13" t="s">
        <v>8563</v>
      </c>
      <c r="D412" s="14" t="s">
        <v>10018</v>
      </c>
      <c r="E412" s="33">
        <v>200</v>
      </c>
      <c r="F412" s="13" t="s">
        <v>10019</v>
      </c>
      <c r="G412" s="30">
        <v>2010</v>
      </c>
      <c r="H412" s="13"/>
      <c r="I412" s="13" t="s">
        <v>8603</v>
      </c>
      <c r="J412" s="13" t="s">
        <v>10020</v>
      </c>
      <c r="K412" s="34" t="s">
        <v>10021</v>
      </c>
      <c r="L412" s="13" t="s">
        <v>9483</v>
      </c>
      <c r="M412" s="13" t="s">
        <v>10022</v>
      </c>
      <c r="N412" s="30"/>
      <c r="O412" s="13"/>
      <c r="P412" s="5" t="s">
        <v>10023</v>
      </c>
      <c r="Q412" s="7"/>
    </row>
    <row r="413" spans="1:17" s="11" customFormat="1">
      <c r="A413" s="31" t="s">
        <v>1015</v>
      </c>
      <c r="B413" s="30">
        <v>412</v>
      </c>
      <c r="C413" s="13" t="s">
        <v>8563</v>
      </c>
      <c r="D413" s="14" t="s">
        <v>10024</v>
      </c>
      <c r="E413" s="33">
        <v>200</v>
      </c>
      <c r="F413" s="13" t="s">
        <v>10019</v>
      </c>
      <c r="G413" s="30">
        <v>2010</v>
      </c>
      <c r="H413" s="13"/>
      <c r="I413" s="13" t="s">
        <v>8603</v>
      </c>
      <c r="J413" s="13" t="s">
        <v>10025</v>
      </c>
      <c r="K413" s="34" t="s">
        <v>10026</v>
      </c>
      <c r="L413" s="13" t="s">
        <v>9011</v>
      </c>
      <c r="M413" s="13" t="s">
        <v>10027</v>
      </c>
      <c r="N413" s="30"/>
      <c r="O413" s="13"/>
      <c r="P413" s="5" t="s">
        <v>10028</v>
      </c>
      <c r="Q413" s="7"/>
    </row>
    <row r="414" spans="1:17" s="11" customFormat="1">
      <c r="A414" s="31" t="s">
        <v>1015</v>
      </c>
      <c r="B414" s="30">
        <v>413</v>
      </c>
      <c r="C414" s="7" t="s">
        <v>8502</v>
      </c>
      <c r="D414" s="22" t="s">
        <v>10029</v>
      </c>
      <c r="E414" s="33">
        <v>200</v>
      </c>
      <c r="F414" s="23" t="s">
        <v>10030</v>
      </c>
      <c r="G414" s="30">
        <v>2008</v>
      </c>
      <c r="H414" s="7"/>
      <c r="I414" s="7" t="s">
        <v>10031</v>
      </c>
      <c r="J414" s="7" t="s">
        <v>10032</v>
      </c>
      <c r="K414" s="34" t="s">
        <v>10033</v>
      </c>
      <c r="L414" s="7" t="s">
        <v>10034</v>
      </c>
      <c r="M414" s="7" t="s">
        <v>10035</v>
      </c>
      <c r="N414" s="30" t="s">
        <v>8239</v>
      </c>
      <c r="O414" s="7"/>
      <c r="P414" s="5" t="s">
        <v>6576</v>
      </c>
      <c r="Q414" s="7"/>
    </row>
    <row r="415" spans="1:17" s="11" customFormat="1">
      <c r="A415" s="31" t="s">
        <v>1015</v>
      </c>
      <c r="B415" s="30">
        <v>414</v>
      </c>
      <c r="C415" s="7" t="s">
        <v>9034</v>
      </c>
      <c r="D415" s="8" t="s">
        <v>10036</v>
      </c>
      <c r="E415" s="33">
        <v>200</v>
      </c>
      <c r="F415" s="7" t="s">
        <v>10037</v>
      </c>
      <c r="G415" s="30">
        <v>2009</v>
      </c>
      <c r="H415" s="7" t="s">
        <v>10038</v>
      </c>
      <c r="I415" s="7" t="s">
        <v>8660</v>
      </c>
      <c r="J415" s="7" t="s">
        <v>10039</v>
      </c>
      <c r="K415" s="34" t="s">
        <v>10040</v>
      </c>
      <c r="L415" s="7" t="s">
        <v>8662</v>
      </c>
      <c r="M415" s="7" t="s">
        <v>10041</v>
      </c>
      <c r="N415" s="30" t="s">
        <v>8239</v>
      </c>
      <c r="O415" s="7" t="s">
        <v>10042</v>
      </c>
      <c r="P415" s="5" t="s">
        <v>6577</v>
      </c>
      <c r="Q415" s="7"/>
    </row>
    <row r="416" spans="1:17" s="11" customFormat="1">
      <c r="A416" s="31" t="s">
        <v>1015</v>
      </c>
      <c r="B416" s="30">
        <v>415</v>
      </c>
      <c r="C416" s="7" t="s">
        <v>8509</v>
      </c>
      <c r="D416" s="8" t="s">
        <v>10043</v>
      </c>
      <c r="E416" s="33">
        <v>200</v>
      </c>
      <c r="F416" s="7" t="s">
        <v>10044</v>
      </c>
      <c r="G416" s="30">
        <v>2010</v>
      </c>
      <c r="H416" s="7"/>
      <c r="I416" s="7"/>
      <c r="J416" s="7" t="s">
        <v>10044</v>
      </c>
      <c r="K416" s="34" t="s">
        <v>10045</v>
      </c>
      <c r="L416" s="7"/>
      <c r="M416" s="7"/>
      <c r="N416" s="30" t="s">
        <v>8239</v>
      </c>
      <c r="O416" s="7"/>
      <c r="P416" s="5" t="s">
        <v>6578</v>
      </c>
      <c r="Q416" s="7"/>
    </row>
    <row r="417" spans="1:17" s="11" customFormat="1">
      <c r="A417" s="31" t="s">
        <v>1015</v>
      </c>
      <c r="B417" s="30">
        <v>416</v>
      </c>
      <c r="C417" s="13" t="s">
        <v>8574</v>
      </c>
      <c r="D417" s="14" t="s">
        <v>10046</v>
      </c>
      <c r="E417" s="33">
        <v>200</v>
      </c>
      <c r="F417" s="13" t="s">
        <v>10047</v>
      </c>
      <c r="G417" s="30">
        <v>2010</v>
      </c>
      <c r="H417" s="13" t="s">
        <v>10048</v>
      </c>
      <c r="I417" s="13" t="s">
        <v>8603</v>
      </c>
      <c r="J417" s="13" t="s">
        <v>10049</v>
      </c>
      <c r="K417" s="34" t="s">
        <v>10050</v>
      </c>
      <c r="L417" s="13" t="s">
        <v>9688</v>
      </c>
      <c r="M417" s="13" t="s">
        <v>9914</v>
      </c>
      <c r="N417" s="30" t="s">
        <v>8239</v>
      </c>
      <c r="O417" s="13"/>
      <c r="P417" s="5" t="s">
        <v>6579</v>
      </c>
      <c r="Q417" s="7"/>
    </row>
    <row r="418" spans="1:17" s="11" customFormat="1">
      <c r="A418" s="31" t="s">
        <v>1015</v>
      </c>
      <c r="B418" s="30">
        <v>417</v>
      </c>
      <c r="C418" s="7" t="s">
        <v>8697</v>
      </c>
      <c r="D418" s="8" t="s">
        <v>10051</v>
      </c>
      <c r="E418" s="33">
        <v>200</v>
      </c>
      <c r="F418" s="7" t="s">
        <v>10052</v>
      </c>
      <c r="G418" s="30">
        <v>2007</v>
      </c>
      <c r="H418" s="7" t="s">
        <v>10053</v>
      </c>
      <c r="I418" s="7" t="s">
        <v>8660</v>
      </c>
      <c r="J418" s="7" t="s">
        <v>10054</v>
      </c>
      <c r="K418" s="34" t="s">
        <v>10055</v>
      </c>
      <c r="L418" s="7" t="s">
        <v>8916</v>
      </c>
      <c r="M418" s="7" t="s">
        <v>9730</v>
      </c>
      <c r="N418" s="30" t="s">
        <v>8239</v>
      </c>
      <c r="O418" s="7"/>
      <c r="P418" s="5" t="s">
        <v>10056</v>
      </c>
      <c r="Q418" s="7"/>
    </row>
    <row r="419" spans="1:17" s="11" customFormat="1">
      <c r="A419" s="31" t="s">
        <v>1015</v>
      </c>
      <c r="B419" s="30">
        <v>418</v>
      </c>
      <c r="C419" s="7" t="s">
        <v>8697</v>
      </c>
      <c r="D419" s="8" t="s">
        <v>10057</v>
      </c>
      <c r="E419" s="33">
        <v>200</v>
      </c>
      <c r="F419" s="7" t="s">
        <v>9840</v>
      </c>
      <c r="G419" s="30">
        <v>2006</v>
      </c>
      <c r="H419" s="7" t="s">
        <v>10058</v>
      </c>
      <c r="I419" s="7" t="s">
        <v>9841</v>
      </c>
      <c r="J419" s="7" t="s">
        <v>10059</v>
      </c>
      <c r="K419" s="34" t="s">
        <v>10060</v>
      </c>
      <c r="L419" s="7" t="s">
        <v>8916</v>
      </c>
      <c r="M419" s="7" t="s">
        <v>9730</v>
      </c>
      <c r="N419" s="30" t="s">
        <v>8239</v>
      </c>
      <c r="O419" s="7"/>
      <c r="P419" s="5" t="s">
        <v>6580</v>
      </c>
      <c r="Q419" s="7"/>
    </row>
    <row r="420" spans="1:17" s="11" customFormat="1">
      <c r="A420" s="31" t="s">
        <v>1015</v>
      </c>
      <c r="B420" s="30">
        <v>419</v>
      </c>
      <c r="C420" s="7" t="s">
        <v>8592</v>
      </c>
      <c r="D420" s="8" t="s">
        <v>10061</v>
      </c>
      <c r="E420" s="33">
        <v>200</v>
      </c>
      <c r="F420" s="7" t="s">
        <v>10062</v>
      </c>
      <c r="G420" s="30">
        <v>2010</v>
      </c>
      <c r="H420" s="7"/>
      <c r="I420" s="7"/>
      <c r="J420" s="7" t="s">
        <v>10062</v>
      </c>
      <c r="K420" s="34" t="s">
        <v>10063</v>
      </c>
      <c r="L420" s="7"/>
      <c r="M420" s="7"/>
      <c r="N420" s="30" t="s">
        <v>8239</v>
      </c>
      <c r="O420" s="7"/>
      <c r="P420" s="5" t="s">
        <v>6581</v>
      </c>
      <c r="Q420" s="7"/>
    </row>
    <row r="421" spans="1:17" s="11" customFormat="1">
      <c r="A421" s="31" t="s">
        <v>1015</v>
      </c>
      <c r="B421" s="30">
        <v>420</v>
      </c>
      <c r="C421" s="7" t="s">
        <v>8497</v>
      </c>
      <c r="D421" s="8" t="s">
        <v>10064</v>
      </c>
      <c r="E421" s="33">
        <v>200</v>
      </c>
      <c r="F421" s="7" t="s">
        <v>9206</v>
      </c>
      <c r="G421" s="30">
        <v>2010</v>
      </c>
      <c r="H421" s="7" t="s">
        <v>10065</v>
      </c>
      <c r="I421" s="7" t="s">
        <v>8914</v>
      </c>
      <c r="J421" s="7" t="s">
        <v>10066</v>
      </c>
      <c r="K421" s="34" t="s">
        <v>10067</v>
      </c>
      <c r="L421" s="7" t="s">
        <v>8662</v>
      </c>
      <c r="M421" s="7" t="s">
        <v>8663</v>
      </c>
      <c r="N421" s="30" t="s">
        <v>8239</v>
      </c>
      <c r="O421" s="7"/>
      <c r="P421" s="5" t="s">
        <v>10068</v>
      </c>
      <c r="Q421" s="7"/>
    </row>
    <row r="422" spans="1:17" s="11" customFormat="1">
      <c r="A422" s="31" t="s">
        <v>1015</v>
      </c>
      <c r="B422" s="30">
        <v>421</v>
      </c>
      <c r="C422" s="7" t="s">
        <v>8497</v>
      </c>
      <c r="D422" s="8" t="s">
        <v>10069</v>
      </c>
      <c r="E422" s="33">
        <v>200</v>
      </c>
      <c r="F422" s="7" t="s">
        <v>10070</v>
      </c>
      <c r="G422" s="30">
        <v>2007</v>
      </c>
      <c r="H422" s="7"/>
      <c r="I422" s="7" t="s">
        <v>8660</v>
      </c>
      <c r="J422" s="7" t="s">
        <v>10071</v>
      </c>
      <c r="K422" s="34" t="s">
        <v>10072</v>
      </c>
      <c r="L422" s="7" t="s">
        <v>8662</v>
      </c>
      <c r="M422" s="7" t="s">
        <v>8663</v>
      </c>
      <c r="N422" s="30" t="s">
        <v>8239</v>
      </c>
      <c r="O422" s="7"/>
      <c r="P422" s="5" t="s">
        <v>10073</v>
      </c>
      <c r="Q422" s="7"/>
    </row>
    <row r="423" spans="1:17" s="11" customFormat="1">
      <c r="A423" s="31" t="s">
        <v>1015</v>
      </c>
      <c r="B423" s="30">
        <v>422</v>
      </c>
      <c r="C423" s="7" t="s">
        <v>8497</v>
      </c>
      <c r="D423" s="8" t="s">
        <v>10074</v>
      </c>
      <c r="E423" s="33">
        <v>200</v>
      </c>
      <c r="F423" s="7" t="s">
        <v>10075</v>
      </c>
      <c r="G423" s="30">
        <v>2006</v>
      </c>
      <c r="H423" s="7"/>
      <c r="I423" s="7" t="s">
        <v>8660</v>
      </c>
      <c r="J423" s="7" t="s">
        <v>10076</v>
      </c>
      <c r="K423" s="34" t="s">
        <v>10077</v>
      </c>
      <c r="L423" s="7" t="s">
        <v>8662</v>
      </c>
      <c r="M423" s="7" t="s">
        <v>8663</v>
      </c>
      <c r="N423" s="30" t="s">
        <v>8239</v>
      </c>
      <c r="O423" s="7"/>
      <c r="P423" s="5" t="s">
        <v>10078</v>
      </c>
      <c r="Q423" s="7"/>
    </row>
    <row r="424" spans="1:17" s="11" customFormat="1">
      <c r="A424" s="31" t="s">
        <v>1015</v>
      </c>
      <c r="B424" s="30">
        <v>423</v>
      </c>
      <c r="C424" s="7" t="s">
        <v>8509</v>
      </c>
      <c r="D424" s="8" t="s">
        <v>10079</v>
      </c>
      <c r="E424" s="33">
        <v>200</v>
      </c>
      <c r="F424" s="7" t="s">
        <v>10080</v>
      </c>
      <c r="G424" s="30">
        <v>2013</v>
      </c>
      <c r="H424" s="7"/>
      <c r="I424" s="7"/>
      <c r="J424" s="7" t="s">
        <v>10081</v>
      </c>
      <c r="K424" s="34" t="s">
        <v>10082</v>
      </c>
      <c r="L424" s="7"/>
      <c r="M424" s="7" t="s">
        <v>10083</v>
      </c>
      <c r="N424" s="30" t="s">
        <v>8239</v>
      </c>
      <c r="O424" s="9"/>
      <c r="P424" s="5" t="s">
        <v>6582</v>
      </c>
      <c r="Q424" s="7"/>
    </row>
    <row r="425" spans="1:17" s="11" customFormat="1">
      <c r="A425" s="31" t="s">
        <v>1015</v>
      </c>
      <c r="B425" s="30">
        <v>424</v>
      </c>
      <c r="C425" s="7" t="s">
        <v>8509</v>
      </c>
      <c r="D425" s="8" t="s">
        <v>10084</v>
      </c>
      <c r="E425" s="33">
        <v>200</v>
      </c>
      <c r="F425" s="7" t="s">
        <v>8747</v>
      </c>
      <c r="G425" s="30">
        <v>2013</v>
      </c>
      <c r="H425" s="7" t="s">
        <v>10085</v>
      </c>
      <c r="I425" s="7" t="s">
        <v>8471</v>
      </c>
      <c r="J425" s="7" t="s">
        <v>10086</v>
      </c>
      <c r="K425" s="34" t="s">
        <v>10087</v>
      </c>
      <c r="L425" s="9" t="s">
        <v>8514</v>
      </c>
      <c r="M425" s="9" t="s">
        <v>8782</v>
      </c>
      <c r="N425" s="30" t="s">
        <v>8241</v>
      </c>
      <c r="O425" s="9"/>
      <c r="P425" s="5" t="s">
        <v>6583</v>
      </c>
      <c r="Q425" s="7"/>
    </row>
    <row r="426" spans="1:17" s="11" customFormat="1">
      <c r="A426" s="31" t="s">
        <v>1015</v>
      </c>
      <c r="B426" s="30">
        <v>425</v>
      </c>
      <c r="C426" s="7" t="s">
        <v>8476</v>
      </c>
      <c r="D426" s="8" t="s">
        <v>10088</v>
      </c>
      <c r="E426" s="33">
        <v>200</v>
      </c>
      <c r="F426" s="7" t="s">
        <v>8557</v>
      </c>
      <c r="G426" s="30">
        <v>2013</v>
      </c>
      <c r="H426" s="7" t="s">
        <v>10089</v>
      </c>
      <c r="I426" s="7" t="s">
        <v>8471</v>
      </c>
      <c r="J426" s="7" t="s">
        <v>10090</v>
      </c>
      <c r="K426" s="34" t="s">
        <v>10091</v>
      </c>
      <c r="L426" s="9" t="s">
        <v>8561</v>
      </c>
      <c r="M426" s="9" t="s">
        <v>8562</v>
      </c>
      <c r="N426" s="30" t="s">
        <v>8241</v>
      </c>
      <c r="O426" s="9"/>
      <c r="P426" s="5" t="s">
        <v>6584</v>
      </c>
      <c r="Q426" s="7"/>
    </row>
    <row r="427" spans="1:17" s="11" customFormat="1">
      <c r="A427" s="31" t="s">
        <v>1015</v>
      </c>
      <c r="B427" s="30">
        <v>426</v>
      </c>
      <c r="C427" s="7" t="s">
        <v>8509</v>
      </c>
      <c r="D427" s="8" t="s">
        <v>10092</v>
      </c>
      <c r="E427" s="33">
        <v>200</v>
      </c>
      <c r="F427" s="7" t="s">
        <v>8800</v>
      </c>
      <c r="G427" s="30">
        <v>2013</v>
      </c>
      <c r="H427" s="7" t="s">
        <v>10093</v>
      </c>
      <c r="I427" s="7" t="s">
        <v>8471</v>
      </c>
      <c r="J427" s="7" t="s">
        <v>10094</v>
      </c>
      <c r="K427" s="34" t="s">
        <v>10095</v>
      </c>
      <c r="L427" s="9" t="s">
        <v>8544</v>
      </c>
      <c r="M427" s="9" t="s">
        <v>8545</v>
      </c>
      <c r="N427" s="30" t="s">
        <v>8241</v>
      </c>
      <c r="O427" s="9"/>
      <c r="P427" s="5" t="s">
        <v>6585</v>
      </c>
      <c r="Q427" s="7"/>
    </row>
    <row r="428" spans="1:17" s="11" customFormat="1">
      <c r="A428" s="31" t="s">
        <v>1015</v>
      </c>
      <c r="B428" s="30">
        <v>427</v>
      </c>
      <c r="C428" s="7" t="s">
        <v>8697</v>
      </c>
      <c r="D428" s="8" t="s">
        <v>10096</v>
      </c>
      <c r="E428" s="33">
        <v>200</v>
      </c>
      <c r="F428" s="7" t="s">
        <v>8800</v>
      </c>
      <c r="G428" s="30">
        <v>2013</v>
      </c>
      <c r="H428" s="7" t="s">
        <v>10097</v>
      </c>
      <c r="I428" s="7" t="s">
        <v>8471</v>
      </c>
      <c r="J428" s="7" t="s">
        <v>7355</v>
      </c>
      <c r="K428" s="34" t="s">
        <v>7356</v>
      </c>
      <c r="L428" s="9" t="s">
        <v>8514</v>
      </c>
      <c r="M428" s="9" t="s">
        <v>8782</v>
      </c>
      <c r="N428" s="30" t="s">
        <v>8241</v>
      </c>
      <c r="O428" s="9"/>
      <c r="P428" s="5" t="s">
        <v>6586</v>
      </c>
      <c r="Q428" s="7"/>
    </row>
    <row r="429" spans="1:17" s="11" customFormat="1">
      <c r="A429" s="31" t="s">
        <v>1015</v>
      </c>
      <c r="B429" s="30">
        <v>428</v>
      </c>
      <c r="C429" s="7" t="s">
        <v>8476</v>
      </c>
      <c r="D429" s="8" t="s">
        <v>7357</v>
      </c>
      <c r="E429" s="33">
        <v>200</v>
      </c>
      <c r="F429" s="7" t="s">
        <v>9860</v>
      </c>
      <c r="G429" s="30">
        <v>2013</v>
      </c>
      <c r="H429" s="7" t="s">
        <v>7358</v>
      </c>
      <c r="I429" s="7" t="s">
        <v>8471</v>
      </c>
      <c r="J429" s="7" t="s">
        <v>7359</v>
      </c>
      <c r="K429" s="34" t="s">
        <v>7360</v>
      </c>
      <c r="L429" s="9" t="s">
        <v>8482</v>
      </c>
      <c r="M429" s="9" t="s">
        <v>8483</v>
      </c>
      <c r="N429" s="30" t="s">
        <v>8239</v>
      </c>
      <c r="O429" s="9"/>
      <c r="P429" s="5" t="s">
        <v>6587</v>
      </c>
      <c r="Q429" s="7"/>
    </row>
    <row r="430" spans="1:17" s="11" customFormat="1">
      <c r="A430" s="31" t="s">
        <v>1015</v>
      </c>
      <c r="B430" s="30">
        <v>429</v>
      </c>
      <c r="C430" s="7" t="s">
        <v>8502</v>
      </c>
      <c r="D430" s="8" t="s">
        <v>7361</v>
      </c>
      <c r="E430" s="33">
        <v>200</v>
      </c>
      <c r="F430" s="7" t="s">
        <v>7362</v>
      </c>
      <c r="G430" s="30">
        <v>2012</v>
      </c>
      <c r="H430" s="7"/>
      <c r="I430" s="7" t="s">
        <v>8471</v>
      </c>
      <c r="J430" s="7" t="s">
        <v>7363</v>
      </c>
      <c r="K430" s="34" t="s">
        <v>7364</v>
      </c>
      <c r="L430" s="9" t="s">
        <v>8774</v>
      </c>
      <c r="M430" s="9" t="s">
        <v>8984</v>
      </c>
      <c r="N430" s="30" t="s">
        <v>8239</v>
      </c>
      <c r="O430" s="9"/>
      <c r="P430" s="5" t="s">
        <v>6588</v>
      </c>
      <c r="Q430" s="7"/>
    </row>
    <row r="431" spans="1:17" s="11" customFormat="1">
      <c r="A431" s="31" t="s">
        <v>1015</v>
      </c>
      <c r="B431" s="30">
        <v>430</v>
      </c>
      <c r="C431" s="7" t="s">
        <v>8697</v>
      </c>
      <c r="D431" s="8" t="s">
        <v>7365</v>
      </c>
      <c r="E431" s="33">
        <v>200</v>
      </c>
      <c r="F431" s="7" t="s">
        <v>8800</v>
      </c>
      <c r="G431" s="30">
        <v>2013</v>
      </c>
      <c r="H431" s="7" t="s">
        <v>7366</v>
      </c>
      <c r="I431" s="7" t="s">
        <v>8471</v>
      </c>
      <c r="J431" s="7" t="s">
        <v>7367</v>
      </c>
      <c r="K431" s="34" t="s">
        <v>7368</v>
      </c>
      <c r="L431" s="9" t="s">
        <v>8794</v>
      </c>
      <c r="M431" s="9" t="s">
        <v>7369</v>
      </c>
      <c r="N431" s="30" t="s">
        <v>8241</v>
      </c>
      <c r="O431" s="9"/>
      <c r="P431" s="5" t="s">
        <v>6589</v>
      </c>
      <c r="Q431" s="7"/>
    </row>
    <row r="432" spans="1:17" s="11" customFormat="1">
      <c r="A432" s="31" t="s">
        <v>1015</v>
      </c>
      <c r="B432" s="30">
        <v>431</v>
      </c>
      <c r="C432" s="7" t="s">
        <v>8509</v>
      </c>
      <c r="D432" s="8" t="s">
        <v>7370</v>
      </c>
      <c r="E432" s="33">
        <v>200</v>
      </c>
      <c r="F432" s="7" t="s">
        <v>8800</v>
      </c>
      <c r="G432" s="30">
        <v>2013</v>
      </c>
      <c r="H432" s="7" t="s">
        <v>7371</v>
      </c>
      <c r="I432" s="7" t="s">
        <v>8471</v>
      </c>
      <c r="J432" s="7" t="s">
        <v>7372</v>
      </c>
      <c r="K432" s="34" t="s">
        <v>7373</v>
      </c>
      <c r="L432" s="9" t="s">
        <v>8682</v>
      </c>
      <c r="M432" s="9" t="s">
        <v>9492</v>
      </c>
      <c r="N432" s="30" t="s">
        <v>8241</v>
      </c>
      <c r="O432" s="9"/>
      <c r="P432" s="5" t="s">
        <v>6590</v>
      </c>
      <c r="Q432" s="7"/>
    </row>
    <row r="433" spans="1:17" s="11" customFormat="1">
      <c r="A433" s="31" t="s">
        <v>1015</v>
      </c>
      <c r="B433" s="30">
        <v>432</v>
      </c>
      <c r="C433" s="7" t="s">
        <v>8697</v>
      </c>
      <c r="D433" s="8" t="s">
        <v>7374</v>
      </c>
      <c r="E433" s="33">
        <v>200</v>
      </c>
      <c r="F433" s="7" t="s">
        <v>8747</v>
      </c>
      <c r="G433" s="30">
        <v>2013</v>
      </c>
      <c r="H433" s="7" t="s">
        <v>7375</v>
      </c>
      <c r="I433" s="7" t="s">
        <v>8471</v>
      </c>
      <c r="J433" s="7" t="s">
        <v>10086</v>
      </c>
      <c r="K433" s="34" t="s">
        <v>7376</v>
      </c>
      <c r="L433" s="9" t="s">
        <v>8514</v>
      </c>
      <c r="M433" s="9" t="s">
        <v>8782</v>
      </c>
      <c r="N433" s="30" t="s">
        <v>8241</v>
      </c>
      <c r="O433" s="9"/>
      <c r="P433" s="5" t="s">
        <v>6591</v>
      </c>
      <c r="Q433" s="7"/>
    </row>
    <row r="434" spans="1:17" s="11" customFormat="1">
      <c r="A434" s="31" t="s">
        <v>1015</v>
      </c>
      <c r="B434" s="30">
        <v>433</v>
      </c>
      <c r="C434" s="7" t="s">
        <v>8502</v>
      </c>
      <c r="D434" s="8" t="s">
        <v>7377</v>
      </c>
      <c r="E434" s="33">
        <v>200</v>
      </c>
      <c r="F434" s="7" t="s">
        <v>8747</v>
      </c>
      <c r="G434" s="30">
        <v>2013</v>
      </c>
      <c r="H434" s="7" t="s">
        <v>7378</v>
      </c>
      <c r="I434" s="7" t="s">
        <v>8471</v>
      </c>
      <c r="J434" s="7" t="s">
        <v>7379</v>
      </c>
      <c r="K434" s="34" t="s">
        <v>7380</v>
      </c>
      <c r="L434" s="9" t="s">
        <v>8507</v>
      </c>
      <c r="M434" s="9" t="s">
        <v>9597</v>
      </c>
      <c r="N434" s="30" t="s">
        <v>8241</v>
      </c>
      <c r="O434" s="9"/>
      <c r="P434" s="5" t="s">
        <v>6592</v>
      </c>
      <c r="Q434" s="7"/>
    </row>
    <row r="435" spans="1:17" s="11" customFormat="1">
      <c r="A435" s="31" t="s">
        <v>1015</v>
      </c>
      <c r="B435" s="30">
        <v>434</v>
      </c>
      <c r="C435" s="7" t="s">
        <v>8502</v>
      </c>
      <c r="D435" s="8" t="s">
        <v>7381</v>
      </c>
      <c r="E435" s="33">
        <v>200</v>
      </c>
      <c r="F435" s="7" t="s">
        <v>8747</v>
      </c>
      <c r="G435" s="30">
        <v>2013</v>
      </c>
      <c r="H435" s="7" t="s">
        <v>7382</v>
      </c>
      <c r="I435" s="7" t="s">
        <v>8471</v>
      </c>
      <c r="J435" s="7" t="s">
        <v>7383</v>
      </c>
      <c r="K435" s="34" t="s">
        <v>7384</v>
      </c>
      <c r="L435" s="9" t="s">
        <v>8544</v>
      </c>
      <c r="M435" s="9" t="s">
        <v>8545</v>
      </c>
      <c r="N435" s="30" t="s">
        <v>8241</v>
      </c>
      <c r="O435" s="9"/>
      <c r="P435" s="5" t="s">
        <v>6593</v>
      </c>
      <c r="Q435" s="7"/>
    </row>
    <row r="436" spans="1:17" s="11" customFormat="1">
      <c r="A436" s="31" t="s">
        <v>1015</v>
      </c>
      <c r="B436" s="30">
        <v>435</v>
      </c>
      <c r="C436" s="7" t="s">
        <v>8742</v>
      </c>
      <c r="D436" s="8" t="s">
        <v>7385</v>
      </c>
      <c r="E436" s="33">
        <v>200</v>
      </c>
      <c r="F436" s="7" t="s">
        <v>8557</v>
      </c>
      <c r="G436" s="30">
        <v>2013</v>
      </c>
      <c r="H436" s="7" t="s">
        <v>7386</v>
      </c>
      <c r="I436" s="7" t="s">
        <v>8471</v>
      </c>
      <c r="J436" s="7" t="s">
        <v>8792</v>
      </c>
      <c r="K436" s="34" t="s">
        <v>7387</v>
      </c>
      <c r="L436" s="9" t="s">
        <v>8794</v>
      </c>
      <c r="M436" s="9" t="s">
        <v>8795</v>
      </c>
      <c r="N436" s="30" t="s">
        <v>8241</v>
      </c>
      <c r="O436" s="9"/>
      <c r="P436" s="5" t="s">
        <v>6594</v>
      </c>
      <c r="Q436" s="7"/>
    </row>
    <row r="437" spans="1:17" s="11" customFormat="1">
      <c r="A437" s="31" t="s">
        <v>1015</v>
      </c>
      <c r="B437" s="30">
        <v>436</v>
      </c>
      <c r="C437" s="13" t="s">
        <v>8574</v>
      </c>
      <c r="D437" s="14" t="s">
        <v>7388</v>
      </c>
      <c r="E437" s="33">
        <v>200</v>
      </c>
      <c r="F437" s="13" t="s">
        <v>8809</v>
      </c>
      <c r="G437" s="30">
        <v>2008</v>
      </c>
      <c r="H437" s="13" t="s">
        <v>7389</v>
      </c>
      <c r="I437" s="13" t="s">
        <v>8471</v>
      </c>
      <c r="J437" s="13" t="s">
        <v>7390</v>
      </c>
      <c r="K437" s="34" t="s">
        <v>7391</v>
      </c>
      <c r="L437" s="15" t="s">
        <v>7392</v>
      </c>
      <c r="M437" s="13" t="s">
        <v>7393</v>
      </c>
      <c r="N437" s="30" t="s">
        <v>8239</v>
      </c>
      <c r="O437" s="15"/>
      <c r="P437" s="5" t="s">
        <v>6595</v>
      </c>
      <c r="Q437" s="7"/>
    </row>
    <row r="438" spans="1:17" s="11" customFormat="1">
      <c r="A438" s="31" t="s">
        <v>1015</v>
      </c>
      <c r="B438" s="30">
        <v>437</v>
      </c>
      <c r="C438" s="7" t="s">
        <v>8509</v>
      </c>
      <c r="D438" s="8" t="s">
        <v>7394</v>
      </c>
      <c r="E438" s="33">
        <v>199</v>
      </c>
      <c r="F438" s="7" t="s">
        <v>7395</v>
      </c>
      <c r="G438" s="30">
        <v>2010</v>
      </c>
      <c r="H438" s="7"/>
      <c r="I438" s="7" t="s">
        <v>8660</v>
      </c>
      <c r="J438" s="7" t="s">
        <v>7396</v>
      </c>
      <c r="K438" s="34" t="s">
        <v>7397</v>
      </c>
      <c r="L438" s="7" t="s">
        <v>8916</v>
      </c>
      <c r="M438" s="7" t="s">
        <v>8962</v>
      </c>
      <c r="N438" s="30" t="s">
        <v>8239</v>
      </c>
      <c r="O438" s="7"/>
      <c r="P438" s="5" t="s">
        <v>7398</v>
      </c>
      <c r="Q438" s="7"/>
    </row>
    <row r="439" spans="1:17" s="11" customFormat="1">
      <c r="A439" s="31" t="s">
        <v>1015</v>
      </c>
      <c r="B439" s="30">
        <v>438</v>
      </c>
      <c r="C439" s="16" t="s">
        <v>8969</v>
      </c>
      <c r="D439" s="17" t="s">
        <v>7399</v>
      </c>
      <c r="E439" s="33">
        <v>199</v>
      </c>
      <c r="F439" s="16" t="s">
        <v>7400</v>
      </c>
      <c r="G439" s="30">
        <v>2008</v>
      </c>
      <c r="H439" s="16"/>
      <c r="I439" s="16" t="s">
        <v>8471</v>
      </c>
      <c r="J439" s="16" t="s">
        <v>7401</v>
      </c>
      <c r="K439" s="34" t="s">
        <v>7402</v>
      </c>
      <c r="L439" s="16" t="s">
        <v>8893</v>
      </c>
      <c r="M439" s="16" t="s">
        <v>9226</v>
      </c>
      <c r="N439" s="30" t="s">
        <v>8239</v>
      </c>
      <c r="O439" s="16"/>
      <c r="P439" s="5" t="s">
        <v>7403</v>
      </c>
      <c r="Q439" s="7"/>
    </row>
    <row r="440" spans="1:17" s="11" customFormat="1">
      <c r="A440" s="31" t="s">
        <v>1015</v>
      </c>
      <c r="B440" s="30">
        <v>439</v>
      </c>
      <c r="C440" s="13" t="s">
        <v>7404</v>
      </c>
      <c r="D440" s="14" t="s">
        <v>7405</v>
      </c>
      <c r="E440" s="33">
        <v>199</v>
      </c>
      <c r="F440" s="13" t="s">
        <v>7406</v>
      </c>
      <c r="G440" s="30">
        <v>2010</v>
      </c>
      <c r="H440" s="13" t="s">
        <v>7407</v>
      </c>
      <c r="I440" s="13" t="s">
        <v>8603</v>
      </c>
      <c r="J440" s="13" t="s">
        <v>7408</v>
      </c>
      <c r="K440" s="34" t="s">
        <v>7409</v>
      </c>
      <c r="L440" s="13" t="s">
        <v>9219</v>
      </c>
      <c r="M440" s="13" t="s">
        <v>7410</v>
      </c>
      <c r="N440" s="30" t="s">
        <v>8239</v>
      </c>
      <c r="O440" s="13" t="s">
        <v>7411</v>
      </c>
      <c r="P440" s="5" t="s">
        <v>7412</v>
      </c>
      <c r="Q440" s="7"/>
    </row>
    <row r="441" spans="1:17" s="11" customFormat="1">
      <c r="A441" s="31" t="s">
        <v>1015</v>
      </c>
      <c r="B441" s="30">
        <v>440</v>
      </c>
      <c r="C441" s="7" t="s">
        <v>8497</v>
      </c>
      <c r="D441" s="8" t="s">
        <v>7413</v>
      </c>
      <c r="E441" s="33">
        <v>199</v>
      </c>
      <c r="F441" s="7" t="s">
        <v>7414</v>
      </c>
      <c r="G441" s="30">
        <v>2012</v>
      </c>
      <c r="H441" s="7" t="s">
        <v>7415</v>
      </c>
      <c r="I441" s="7" t="s">
        <v>8660</v>
      </c>
      <c r="J441" s="7" t="s">
        <v>7416</v>
      </c>
      <c r="K441" s="34" t="s">
        <v>7417</v>
      </c>
      <c r="L441" s="7" t="s">
        <v>8662</v>
      </c>
      <c r="M441" s="7" t="s">
        <v>8663</v>
      </c>
      <c r="N441" s="30" t="s">
        <v>8239</v>
      </c>
      <c r="O441" s="7"/>
      <c r="P441" s="5" t="s">
        <v>6596</v>
      </c>
      <c r="Q441" s="7"/>
    </row>
    <row r="442" spans="1:17" s="11" customFormat="1">
      <c r="A442" s="31" t="s">
        <v>1015</v>
      </c>
      <c r="B442" s="30">
        <v>441</v>
      </c>
      <c r="C442" s="7" t="s">
        <v>8484</v>
      </c>
      <c r="D442" s="8" t="s">
        <v>7418</v>
      </c>
      <c r="E442" s="33">
        <v>199</v>
      </c>
      <c r="F442" s="7" t="s">
        <v>8713</v>
      </c>
      <c r="G442" s="30">
        <v>2011</v>
      </c>
      <c r="H442" s="7" t="s">
        <v>7419</v>
      </c>
      <c r="I442" s="7" t="s">
        <v>8471</v>
      </c>
      <c r="J442" s="7" t="s">
        <v>7420</v>
      </c>
      <c r="K442" s="34" t="s">
        <v>7421</v>
      </c>
      <c r="L442" s="9" t="s">
        <v>8507</v>
      </c>
      <c r="M442" s="9" t="s">
        <v>8508</v>
      </c>
      <c r="N442" s="30" t="s">
        <v>8239</v>
      </c>
      <c r="O442" s="9"/>
      <c r="P442" s="5" t="s">
        <v>6597</v>
      </c>
      <c r="Q442" s="7"/>
    </row>
    <row r="443" spans="1:17" s="11" customFormat="1">
      <c r="A443" s="31" t="s">
        <v>1015</v>
      </c>
      <c r="B443" s="30">
        <v>442</v>
      </c>
      <c r="C443" s="7" t="s">
        <v>8484</v>
      </c>
      <c r="D443" s="8" t="s">
        <v>7422</v>
      </c>
      <c r="E443" s="33">
        <v>199</v>
      </c>
      <c r="F443" s="7" t="s">
        <v>9796</v>
      </c>
      <c r="G443" s="30">
        <v>2012</v>
      </c>
      <c r="H443" s="7"/>
      <c r="I443" s="7" t="s">
        <v>8471</v>
      </c>
      <c r="J443" s="7" t="s">
        <v>7423</v>
      </c>
      <c r="K443" s="34" t="s">
        <v>7424</v>
      </c>
      <c r="L443" s="9" t="s">
        <v>8507</v>
      </c>
      <c r="M443" s="9" t="s">
        <v>9198</v>
      </c>
      <c r="N443" s="30" t="s">
        <v>8239</v>
      </c>
      <c r="O443" s="9"/>
      <c r="P443" s="5" t="s">
        <v>6598</v>
      </c>
      <c r="Q443" s="7"/>
    </row>
    <row r="444" spans="1:17" s="11" customFormat="1">
      <c r="A444" s="31" t="s">
        <v>1015</v>
      </c>
      <c r="B444" s="30">
        <v>443</v>
      </c>
      <c r="C444" s="7" t="s">
        <v>8509</v>
      </c>
      <c r="D444" s="8" t="s">
        <v>7425</v>
      </c>
      <c r="E444" s="33">
        <v>198</v>
      </c>
      <c r="F444" s="7" t="s">
        <v>8800</v>
      </c>
      <c r="G444" s="30">
        <v>2013</v>
      </c>
      <c r="H444" s="7" t="s">
        <v>7426</v>
      </c>
      <c r="I444" s="7" t="s">
        <v>8471</v>
      </c>
      <c r="J444" s="7" t="s">
        <v>7427</v>
      </c>
      <c r="K444" s="34" t="s">
        <v>7428</v>
      </c>
      <c r="L444" s="9" t="s">
        <v>8544</v>
      </c>
      <c r="M444" s="9" t="s">
        <v>8554</v>
      </c>
      <c r="N444" s="30" t="s">
        <v>8241</v>
      </c>
      <c r="O444" s="9"/>
      <c r="P444" s="5" t="s">
        <v>6599</v>
      </c>
      <c r="Q444" s="7"/>
    </row>
    <row r="445" spans="1:17" s="11" customFormat="1">
      <c r="A445" s="31" t="s">
        <v>1015</v>
      </c>
      <c r="B445" s="30">
        <v>444</v>
      </c>
      <c r="C445" s="7" t="s">
        <v>8502</v>
      </c>
      <c r="D445" s="8" t="s">
        <v>7429</v>
      </c>
      <c r="E445" s="33">
        <v>190</v>
      </c>
      <c r="F445" s="7" t="s">
        <v>7430</v>
      </c>
      <c r="G445" s="30">
        <v>2006</v>
      </c>
      <c r="H445" s="7" t="s">
        <v>7431</v>
      </c>
      <c r="I445" s="7" t="s">
        <v>8660</v>
      </c>
      <c r="J445" s="7" t="s">
        <v>7432</v>
      </c>
      <c r="K445" s="34" t="s">
        <v>7433</v>
      </c>
      <c r="L445" s="7" t="s">
        <v>9526</v>
      </c>
      <c r="M445" s="7" t="s">
        <v>9838</v>
      </c>
      <c r="N445" s="30" t="s">
        <v>8239</v>
      </c>
      <c r="O445" s="7"/>
      <c r="P445" s="5" t="s">
        <v>7434</v>
      </c>
      <c r="Q445" s="7"/>
    </row>
    <row r="446" spans="1:17" s="11" customFormat="1">
      <c r="A446" s="31" t="s">
        <v>1015</v>
      </c>
      <c r="B446" s="30">
        <v>445</v>
      </c>
      <c r="C446" s="7" t="s">
        <v>8502</v>
      </c>
      <c r="D446" s="8" t="s">
        <v>7435</v>
      </c>
      <c r="E446" s="33">
        <v>190</v>
      </c>
      <c r="F446" s="7" t="s">
        <v>7430</v>
      </c>
      <c r="G446" s="30">
        <v>2006</v>
      </c>
      <c r="H446" s="7" t="s">
        <v>7436</v>
      </c>
      <c r="I446" s="7" t="s">
        <v>8660</v>
      </c>
      <c r="J446" s="7" t="s">
        <v>7432</v>
      </c>
      <c r="K446" s="34" t="s">
        <v>7437</v>
      </c>
      <c r="L446" s="7" t="s">
        <v>9526</v>
      </c>
      <c r="M446" s="7" t="s">
        <v>9838</v>
      </c>
      <c r="N446" s="30" t="s">
        <v>8239</v>
      </c>
      <c r="O446" s="7"/>
      <c r="P446" s="5" t="s">
        <v>7438</v>
      </c>
      <c r="Q446" s="7"/>
    </row>
    <row r="447" spans="1:17" s="11" customFormat="1">
      <c r="A447" s="31" t="s">
        <v>1015</v>
      </c>
      <c r="B447" s="30">
        <v>446</v>
      </c>
      <c r="C447" s="7" t="s">
        <v>8502</v>
      </c>
      <c r="D447" s="8" t="s">
        <v>7439</v>
      </c>
      <c r="E447" s="33">
        <v>180</v>
      </c>
      <c r="F447" s="7" t="s">
        <v>7430</v>
      </c>
      <c r="G447" s="30">
        <v>2006</v>
      </c>
      <c r="H447" s="7" t="s">
        <v>7440</v>
      </c>
      <c r="I447" s="7" t="s">
        <v>8660</v>
      </c>
      <c r="J447" s="7" t="s">
        <v>7432</v>
      </c>
      <c r="K447" s="34" t="s">
        <v>7441</v>
      </c>
      <c r="L447" s="7" t="s">
        <v>9526</v>
      </c>
      <c r="M447" s="7" t="s">
        <v>9838</v>
      </c>
      <c r="N447" s="30" t="s">
        <v>8239</v>
      </c>
      <c r="O447" s="7"/>
      <c r="P447" s="5" t="s">
        <v>6600</v>
      </c>
      <c r="Q447" s="7"/>
    </row>
    <row r="448" spans="1:17" s="11" customFormat="1">
      <c r="A448" s="31" t="s">
        <v>1015</v>
      </c>
      <c r="B448" s="30">
        <v>447</v>
      </c>
      <c r="C448" s="7" t="s">
        <v>9034</v>
      </c>
      <c r="D448" s="8" t="s">
        <v>7442</v>
      </c>
      <c r="E448" s="33">
        <v>180</v>
      </c>
      <c r="F448" s="7" t="s">
        <v>7443</v>
      </c>
      <c r="G448" s="30">
        <v>2006</v>
      </c>
      <c r="H448" s="7"/>
      <c r="I448" s="7" t="s">
        <v>8660</v>
      </c>
      <c r="J448" s="7" t="s">
        <v>7444</v>
      </c>
      <c r="K448" s="34" t="s">
        <v>7445</v>
      </c>
      <c r="L448" s="7" t="s">
        <v>8662</v>
      </c>
      <c r="M448" s="7" t="s">
        <v>9040</v>
      </c>
      <c r="N448" s="30" t="s">
        <v>8239</v>
      </c>
      <c r="O448" s="7"/>
      <c r="P448" s="5" t="s">
        <v>7446</v>
      </c>
      <c r="Q448" s="7"/>
    </row>
    <row r="449" spans="1:17" s="11" customFormat="1">
      <c r="A449" s="31" t="s">
        <v>1015</v>
      </c>
      <c r="B449" s="30">
        <v>448</v>
      </c>
      <c r="C449" s="7" t="s">
        <v>9034</v>
      </c>
      <c r="D449" s="8" t="s">
        <v>7447</v>
      </c>
      <c r="E449" s="33">
        <v>180</v>
      </c>
      <c r="F449" s="7" t="s">
        <v>7448</v>
      </c>
      <c r="G449" s="30">
        <v>2006</v>
      </c>
      <c r="H449" s="7" t="s">
        <v>7449</v>
      </c>
      <c r="I449" s="7" t="s">
        <v>8660</v>
      </c>
      <c r="J449" s="7" t="s">
        <v>7450</v>
      </c>
      <c r="K449" s="34" t="s">
        <v>7451</v>
      </c>
      <c r="L449" s="7" t="s">
        <v>8662</v>
      </c>
      <c r="M449" s="7" t="s">
        <v>9040</v>
      </c>
      <c r="N449" s="30"/>
      <c r="O449" s="7"/>
      <c r="P449" s="5" t="s">
        <v>7452</v>
      </c>
      <c r="Q449" s="7"/>
    </row>
    <row r="450" spans="1:17" s="11" customFormat="1">
      <c r="A450" s="31" t="s">
        <v>1015</v>
      </c>
      <c r="B450" s="30">
        <v>449</v>
      </c>
      <c r="C450" s="7" t="s">
        <v>8509</v>
      </c>
      <c r="D450" s="8" t="s">
        <v>7453</v>
      </c>
      <c r="E450" s="33">
        <v>180</v>
      </c>
      <c r="F450" s="7" t="s">
        <v>7454</v>
      </c>
      <c r="G450" s="30">
        <v>2006</v>
      </c>
      <c r="H450" s="7"/>
      <c r="I450" s="7" t="s">
        <v>8660</v>
      </c>
      <c r="J450" s="7" t="s">
        <v>7455</v>
      </c>
      <c r="K450" s="34" t="s">
        <v>7456</v>
      </c>
      <c r="L450" s="7" t="s">
        <v>8840</v>
      </c>
      <c r="M450" s="7" t="s">
        <v>8910</v>
      </c>
      <c r="N450" s="30" t="s">
        <v>8239</v>
      </c>
      <c r="O450" s="7"/>
      <c r="P450" s="5" t="s">
        <v>7457</v>
      </c>
      <c r="Q450" s="7"/>
    </row>
    <row r="451" spans="1:17" s="11" customFormat="1">
      <c r="A451" s="31" t="s">
        <v>1015</v>
      </c>
      <c r="B451" s="30">
        <v>450</v>
      </c>
      <c r="C451" s="16" t="s">
        <v>8829</v>
      </c>
      <c r="D451" s="17" t="s">
        <v>7458</v>
      </c>
      <c r="E451" s="33">
        <v>180</v>
      </c>
      <c r="F451" s="16" t="s">
        <v>8753</v>
      </c>
      <c r="G451" s="30">
        <v>2008</v>
      </c>
      <c r="H451" s="16"/>
      <c r="I451" s="16" t="s">
        <v>8471</v>
      </c>
      <c r="J451" s="16" t="s">
        <v>7459</v>
      </c>
      <c r="K451" s="34" t="s">
        <v>7460</v>
      </c>
      <c r="L451" s="16" t="s">
        <v>8834</v>
      </c>
      <c r="M451" s="16" t="s">
        <v>8835</v>
      </c>
      <c r="N451" s="30" t="s">
        <v>8239</v>
      </c>
      <c r="O451" s="16"/>
      <c r="P451" s="5" t="s">
        <v>7461</v>
      </c>
      <c r="Q451" s="7"/>
    </row>
    <row r="452" spans="1:17" s="11" customFormat="1">
      <c r="A452" s="31" t="s">
        <v>1015</v>
      </c>
      <c r="B452" s="30">
        <v>451</v>
      </c>
      <c r="C452" s="7" t="s">
        <v>8509</v>
      </c>
      <c r="D452" s="8" t="s">
        <v>7462</v>
      </c>
      <c r="E452" s="33">
        <v>180</v>
      </c>
      <c r="F452" s="7" t="s">
        <v>7463</v>
      </c>
      <c r="G452" s="30">
        <v>2012</v>
      </c>
      <c r="H452" s="7" t="s">
        <v>7464</v>
      </c>
      <c r="I452" s="7" t="s">
        <v>8471</v>
      </c>
      <c r="J452" s="7" t="s">
        <v>7465</v>
      </c>
      <c r="K452" s="34" t="s">
        <v>7466</v>
      </c>
      <c r="L452" s="9" t="s">
        <v>8514</v>
      </c>
      <c r="M452" s="9" t="s">
        <v>8538</v>
      </c>
      <c r="N452" s="30" t="s">
        <v>8239</v>
      </c>
      <c r="O452" s="9"/>
      <c r="P452" s="5" t="s">
        <v>6601</v>
      </c>
      <c r="Q452" s="7"/>
    </row>
    <row r="453" spans="1:17" s="11" customFormat="1">
      <c r="A453" s="31" t="s">
        <v>1015</v>
      </c>
      <c r="B453" s="30">
        <v>452</v>
      </c>
      <c r="C453" s="7" t="s">
        <v>7467</v>
      </c>
      <c r="D453" s="8" t="s">
        <v>7468</v>
      </c>
      <c r="E453" s="33">
        <v>180</v>
      </c>
      <c r="F453" s="7" t="s">
        <v>8478</v>
      </c>
      <c r="G453" s="30">
        <v>2012</v>
      </c>
      <c r="H453" s="7" t="s">
        <v>7469</v>
      </c>
      <c r="I453" s="7" t="s">
        <v>8471</v>
      </c>
      <c r="J453" s="7" t="s">
        <v>7470</v>
      </c>
      <c r="K453" s="34" t="s">
        <v>7471</v>
      </c>
      <c r="L453" s="9" t="s">
        <v>8514</v>
      </c>
      <c r="M453" s="9" t="s">
        <v>8943</v>
      </c>
      <c r="N453" s="30" t="s">
        <v>8239</v>
      </c>
      <c r="O453" s="9"/>
      <c r="P453" s="5" t="s">
        <v>6602</v>
      </c>
      <c r="Q453" s="7"/>
    </row>
    <row r="454" spans="1:17" s="11" customFormat="1">
      <c r="A454" s="31" t="s">
        <v>1015</v>
      </c>
      <c r="B454" s="30">
        <v>453</v>
      </c>
      <c r="C454" s="7" t="s">
        <v>7467</v>
      </c>
      <c r="D454" s="8" t="s">
        <v>7472</v>
      </c>
      <c r="E454" s="33">
        <v>180</v>
      </c>
      <c r="F454" s="7" t="s">
        <v>8478</v>
      </c>
      <c r="G454" s="30">
        <v>2012</v>
      </c>
      <c r="H454" s="7" t="s">
        <v>7473</v>
      </c>
      <c r="I454" s="7" t="s">
        <v>8471</v>
      </c>
      <c r="J454" s="7" t="s">
        <v>7474</v>
      </c>
      <c r="K454" s="34" t="s">
        <v>7475</v>
      </c>
      <c r="L454" s="9" t="s">
        <v>8474</v>
      </c>
      <c r="M454" s="9" t="s">
        <v>9324</v>
      </c>
      <c r="N454" s="30" t="s">
        <v>8239</v>
      </c>
      <c r="O454" s="9"/>
      <c r="P454" s="5" t="s">
        <v>6603</v>
      </c>
      <c r="Q454" s="7"/>
    </row>
    <row r="455" spans="1:17" s="11" customFormat="1">
      <c r="A455" s="31" t="s">
        <v>1015</v>
      </c>
      <c r="B455" s="30">
        <v>454</v>
      </c>
      <c r="C455" s="7" t="s">
        <v>8509</v>
      </c>
      <c r="D455" s="8" t="s">
        <v>7476</v>
      </c>
      <c r="E455" s="33">
        <v>180</v>
      </c>
      <c r="F455" s="7" t="s">
        <v>8478</v>
      </c>
      <c r="G455" s="30">
        <v>2013</v>
      </c>
      <c r="H455" s="7" t="s">
        <v>7477</v>
      </c>
      <c r="I455" s="7" t="s">
        <v>8471</v>
      </c>
      <c r="J455" s="7" t="s">
        <v>7478</v>
      </c>
      <c r="K455" s="34" t="s">
        <v>7479</v>
      </c>
      <c r="L455" s="9" t="s">
        <v>8774</v>
      </c>
      <c r="M455" s="9" t="s">
        <v>8984</v>
      </c>
      <c r="N455" s="30" t="s">
        <v>8239</v>
      </c>
      <c r="O455" s="9"/>
      <c r="P455" s="5" t="s">
        <v>6604</v>
      </c>
      <c r="Q455" s="7"/>
    </row>
    <row r="456" spans="1:17" s="11" customFormat="1">
      <c r="A456" s="31" t="s">
        <v>1015</v>
      </c>
      <c r="B456" s="30">
        <v>455</v>
      </c>
      <c r="C456" s="7" t="s">
        <v>8497</v>
      </c>
      <c r="D456" s="8" t="s">
        <v>7480</v>
      </c>
      <c r="E456" s="33">
        <v>180</v>
      </c>
      <c r="F456" s="7" t="s">
        <v>8499</v>
      </c>
      <c r="G456" s="30">
        <v>2013</v>
      </c>
      <c r="H456" s="7"/>
      <c r="I456" s="7"/>
      <c r="J456" s="7" t="s">
        <v>7481</v>
      </c>
      <c r="K456" s="34" t="s">
        <v>7482</v>
      </c>
      <c r="L456" s="7"/>
      <c r="M456" s="7"/>
      <c r="N456" s="30" t="s">
        <v>8240</v>
      </c>
      <c r="O456" s="9"/>
      <c r="P456" s="5" t="s">
        <v>6605</v>
      </c>
      <c r="Q456" s="7"/>
    </row>
    <row r="457" spans="1:17" s="11" customFormat="1">
      <c r="A457" s="31" t="s">
        <v>1015</v>
      </c>
      <c r="B457" s="30">
        <v>456</v>
      </c>
      <c r="C457" s="7" t="s">
        <v>8502</v>
      </c>
      <c r="D457" s="8" t="s">
        <v>7483</v>
      </c>
      <c r="E457" s="33">
        <v>180</v>
      </c>
      <c r="F457" s="7" t="s">
        <v>9623</v>
      </c>
      <c r="G457" s="30">
        <v>2013</v>
      </c>
      <c r="H457" s="7" t="s">
        <v>7484</v>
      </c>
      <c r="I457" s="7" t="s">
        <v>8471</v>
      </c>
      <c r="J457" s="7" t="s">
        <v>7485</v>
      </c>
      <c r="K457" s="34" t="s">
        <v>7486</v>
      </c>
      <c r="L457" s="9" t="s">
        <v>8774</v>
      </c>
      <c r="M457" s="7" t="s">
        <v>7487</v>
      </c>
      <c r="N457" s="30" t="s">
        <v>8239</v>
      </c>
      <c r="O457" s="9"/>
      <c r="P457" s="5" t="s">
        <v>6606</v>
      </c>
      <c r="Q457" s="7"/>
    </row>
    <row r="458" spans="1:17" s="11" customFormat="1">
      <c r="A458" s="31" t="s">
        <v>1015</v>
      </c>
      <c r="B458" s="30">
        <v>457</v>
      </c>
      <c r="C458" s="7" t="s">
        <v>8502</v>
      </c>
      <c r="D458" s="8" t="s">
        <v>7488</v>
      </c>
      <c r="E458" s="33">
        <v>180</v>
      </c>
      <c r="F458" s="7" t="s">
        <v>9623</v>
      </c>
      <c r="G458" s="30">
        <v>2013</v>
      </c>
      <c r="H458" s="7" t="s">
        <v>7489</v>
      </c>
      <c r="I458" s="7" t="s">
        <v>8471</v>
      </c>
      <c r="J458" s="7" t="s">
        <v>7490</v>
      </c>
      <c r="K458" s="34" t="s">
        <v>7491</v>
      </c>
      <c r="L458" s="9" t="s">
        <v>8774</v>
      </c>
      <c r="M458" s="7" t="s">
        <v>9627</v>
      </c>
      <c r="N458" s="30" t="s">
        <v>8239</v>
      </c>
      <c r="O458" s="9"/>
      <c r="P458" s="5" t="s">
        <v>6607</v>
      </c>
      <c r="Q458" s="7"/>
    </row>
    <row r="459" spans="1:17" s="11" customFormat="1">
      <c r="A459" s="31" t="s">
        <v>1015</v>
      </c>
      <c r="B459" s="30">
        <v>458</v>
      </c>
      <c r="C459" s="13" t="s">
        <v>8574</v>
      </c>
      <c r="D459" s="14" t="s">
        <v>7492</v>
      </c>
      <c r="E459" s="33">
        <v>174</v>
      </c>
      <c r="F459" s="13" t="s">
        <v>8470</v>
      </c>
      <c r="G459" s="30">
        <v>2013</v>
      </c>
      <c r="H459" s="13" t="s">
        <v>7493</v>
      </c>
      <c r="I459" s="13" t="s">
        <v>8471</v>
      </c>
      <c r="J459" s="13" t="s">
        <v>9210</v>
      </c>
      <c r="K459" s="34" t="s">
        <v>7494</v>
      </c>
      <c r="L459" s="15" t="s">
        <v>8579</v>
      </c>
      <c r="M459" s="15" t="s">
        <v>7495</v>
      </c>
      <c r="N459" s="30" t="s">
        <v>8237</v>
      </c>
      <c r="O459" s="15"/>
      <c r="P459" s="5" t="s">
        <v>6608</v>
      </c>
      <c r="Q459" s="7"/>
    </row>
    <row r="460" spans="1:17" s="11" customFormat="1">
      <c r="A460" s="31" t="s">
        <v>1015</v>
      </c>
      <c r="B460" s="30">
        <v>459</v>
      </c>
      <c r="C460" s="13" t="s">
        <v>8574</v>
      </c>
      <c r="D460" s="14" t="s">
        <v>7496</v>
      </c>
      <c r="E460" s="33">
        <v>174</v>
      </c>
      <c r="F460" s="13" t="s">
        <v>8470</v>
      </c>
      <c r="G460" s="30">
        <v>2013</v>
      </c>
      <c r="H460" s="13" t="s">
        <v>7493</v>
      </c>
      <c r="I460" s="13" t="s">
        <v>8471</v>
      </c>
      <c r="J460" s="13" t="s">
        <v>9210</v>
      </c>
      <c r="K460" s="34" t="s">
        <v>7497</v>
      </c>
      <c r="L460" s="15" t="s">
        <v>8579</v>
      </c>
      <c r="M460" s="15" t="s">
        <v>7495</v>
      </c>
      <c r="N460" s="30" t="s">
        <v>8237</v>
      </c>
      <c r="O460" s="15"/>
      <c r="P460" s="5" t="s">
        <v>6609</v>
      </c>
      <c r="Q460" s="7"/>
    </row>
    <row r="461" spans="1:17" s="35" customFormat="1">
      <c r="A461" s="31" t="s">
        <v>1015</v>
      </c>
      <c r="B461" s="30">
        <v>460</v>
      </c>
      <c r="C461" s="31" t="s">
        <v>8855</v>
      </c>
      <c r="D461" s="32" t="s">
        <v>7498</v>
      </c>
      <c r="E461" s="33">
        <v>170</v>
      </c>
      <c r="F461" s="31" t="s">
        <v>8857</v>
      </c>
      <c r="G461" s="30">
        <v>2012</v>
      </c>
      <c r="H461" s="31"/>
      <c r="I461" s="31"/>
      <c r="J461" s="31" t="s">
        <v>8857</v>
      </c>
      <c r="K461" s="34" t="s">
        <v>7499</v>
      </c>
      <c r="L461" s="5"/>
      <c r="M461" s="5"/>
      <c r="N461" s="30" t="s">
        <v>8239</v>
      </c>
      <c r="O461" s="5"/>
      <c r="P461" s="5" t="s">
        <v>6610</v>
      </c>
      <c r="Q461" s="31"/>
    </row>
    <row r="462" spans="1:17" s="11" customFormat="1">
      <c r="A462" s="31" t="s">
        <v>1015</v>
      </c>
      <c r="B462" s="30">
        <v>461</v>
      </c>
      <c r="C462" s="7" t="s">
        <v>8592</v>
      </c>
      <c r="D462" s="8" t="s">
        <v>7500</v>
      </c>
      <c r="E462" s="33">
        <v>168</v>
      </c>
      <c r="F462" s="7" t="s">
        <v>7501</v>
      </c>
      <c r="G462" s="30">
        <v>2011</v>
      </c>
      <c r="H462" s="7"/>
      <c r="I462" s="7" t="s">
        <v>8471</v>
      </c>
      <c r="J462" s="7" t="s">
        <v>7502</v>
      </c>
      <c r="K462" s="34" t="s">
        <v>7503</v>
      </c>
      <c r="L462" s="9" t="s">
        <v>8561</v>
      </c>
      <c r="M462" s="9" t="s">
        <v>8562</v>
      </c>
      <c r="N462" s="30" t="s">
        <v>8239</v>
      </c>
      <c r="O462" s="9"/>
      <c r="P462" s="5" t="s">
        <v>6611</v>
      </c>
      <c r="Q462" s="7"/>
    </row>
    <row r="463" spans="1:17" s="11" customFormat="1">
      <c r="A463" s="31" t="s">
        <v>1015</v>
      </c>
      <c r="B463" s="30">
        <v>462</v>
      </c>
      <c r="C463" s="7" t="s">
        <v>8502</v>
      </c>
      <c r="D463" s="8" t="s">
        <v>7504</v>
      </c>
      <c r="E463" s="33">
        <v>160</v>
      </c>
      <c r="F463" s="7" t="s">
        <v>7505</v>
      </c>
      <c r="G463" s="30">
        <v>2009</v>
      </c>
      <c r="H463" s="7"/>
      <c r="I463" s="7" t="s">
        <v>8660</v>
      </c>
      <c r="J463" s="7" t="s">
        <v>7506</v>
      </c>
      <c r="K463" s="34" t="s">
        <v>7507</v>
      </c>
      <c r="L463" s="7" t="s">
        <v>8861</v>
      </c>
      <c r="M463" s="7" t="s">
        <v>9137</v>
      </c>
      <c r="N463" s="30" t="s">
        <v>8239</v>
      </c>
      <c r="O463" s="7"/>
      <c r="P463" s="5" t="s">
        <v>6612</v>
      </c>
      <c r="Q463" s="7"/>
    </row>
    <row r="464" spans="1:17" s="11" customFormat="1">
      <c r="A464" s="31" t="s">
        <v>1015</v>
      </c>
      <c r="B464" s="30">
        <v>463</v>
      </c>
      <c r="C464" s="7" t="s">
        <v>9279</v>
      </c>
      <c r="D464" s="8" t="s">
        <v>7508</v>
      </c>
      <c r="E464" s="33">
        <v>160</v>
      </c>
      <c r="F464" s="7" t="s">
        <v>7509</v>
      </c>
      <c r="G464" s="30">
        <v>2011</v>
      </c>
      <c r="H464" s="7"/>
      <c r="I464" s="7"/>
      <c r="J464" s="7" t="s">
        <v>7509</v>
      </c>
      <c r="K464" s="34" t="s">
        <v>7510</v>
      </c>
      <c r="L464" s="7"/>
      <c r="M464" s="7"/>
      <c r="N464" s="30" t="s">
        <v>8239</v>
      </c>
      <c r="O464" s="7"/>
      <c r="P464" s="5" t="s">
        <v>6613</v>
      </c>
      <c r="Q464" s="7"/>
    </row>
    <row r="465" spans="1:17" s="11" customFormat="1">
      <c r="A465" s="31" t="s">
        <v>1015</v>
      </c>
      <c r="B465" s="30">
        <v>464</v>
      </c>
      <c r="C465" s="7" t="s">
        <v>8509</v>
      </c>
      <c r="D465" s="8" t="s">
        <v>7511</v>
      </c>
      <c r="E465" s="33">
        <v>160</v>
      </c>
      <c r="F465" s="7" t="s">
        <v>10080</v>
      </c>
      <c r="G465" s="30">
        <v>2013</v>
      </c>
      <c r="H465" s="7"/>
      <c r="I465" s="7"/>
      <c r="J465" s="7" t="s">
        <v>10081</v>
      </c>
      <c r="K465" s="34" t="s">
        <v>7512</v>
      </c>
      <c r="L465" s="7"/>
      <c r="M465" s="7" t="s">
        <v>10083</v>
      </c>
      <c r="N465" s="30" t="s">
        <v>8239</v>
      </c>
      <c r="O465" s="9"/>
      <c r="P465" s="5" t="s">
        <v>6614</v>
      </c>
      <c r="Q465" s="7"/>
    </row>
    <row r="466" spans="1:17" s="11" customFormat="1">
      <c r="A466" s="31" t="s">
        <v>1015</v>
      </c>
      <c r="B466" s="30">
        <v>465</v>
      </c>
      <c r="C466" s="7" t="s">
        <v>8509</v>
      </c>
      <c r="D466" s="8" t="s">
        <v>7513</v>
      </c>
      <c r="E466" s="33">
        <v>160</v>
      </c>
      <c r="F466" s="7" t="s">
        <v>10080</v>
      </c>
      <c r="G466" s="30">
        <v>2013</v>
      </c>
      <c r="H466" s="7"/>
      <c r="I466" s="7"/>
      <c r="J466" s="7" t="s">
        <v>10081</v>
      </c>
      <c r="K466" s="34" t="s">
        <v>7514</v>
      </c>
      <c r="L466" s="7"/>
      <c r="M466" s="7" t="s">
        <v>10083</v>
      </c>
      <c r="N466" s="30" t="s">
        <v>8239</v>
      </c>
      <c r="O466" s="9"/>
      <c r="P466" s="5" t="s">
        <v>6615</v>
      </c>
      <c r="Q466" s="7"/>
    </row>
    <row r="467" spans="1:17" s="11" customFormat="1">
      <c r="A467" s="31" t="s">
        <v>1015</v>
      </c>
      <c r="B467" s="30">
        <v>466</v>
      </c>
      <c r="C467" s="7" t="s">
        <v>8509</v>
      </c>
      <c r="D467" s="8" t="s">
        <v>7515</v>
      </c>
      <c r="E467" s="33">
        <v>160</v>
      </c>
      <c r="F467" s="7" t="s">
        <v>10080</v>
      </c>
      <c r="G467" s="30">
        <v>2013</v>
      </c>
      <c r="H467" s="7"/>
      <c r="I467" s="7"/>
      <c r="J467" s="7" t="s">
        <v>10081</v>
      </c>
      <c r="K467" s="34" t="s">
        <v>7516</v>
      </c>
      <c r="L467" s="7"/>
      <c r="M467" s="7" t="s">
        <v>10083</v>
      </c>
      <c r="N467" s="30" t="s">
        <v>8239</v>
      </c>
      <c r="O467" s="9"/>
      <c r="P467" s="5" t="s">
        <v>6616</v>
      </c>
      <c r="Q467" s="7"/>
    </row>
    <row r="468" spans="1:17" s="11" customFormat="1">
      <c r="A468" s="31" t="s">
        <v>1015</v>
      </c>
      <c r="B468" s="30">
        <v>467</v>
      </c>
      <c r="C468" s="7" t="s">
        <v>8697</v>
      </c>
      <c r="D468" s="8" t="s">
        <v>7517</v>
      </c>
      <c r="E468" s="33">
        <v>160</v>
      </c>
      <c r="F468" s="7" t="s">
        <v>9623</v>
      </c>
      <c r="G468" s="30">
        <v>2013</v>
      </c>
      <c r="H468" s="7" t="s">
        <v>7518</v>
      </c>
      <c r="I468" s="7" t="s">
        <v>8471</v>
      </c>
      <c r="J468" s="7" t="s">
        <v>7519</v>
      </c>
      <c r="K468" s="34" t="s">
        <v>7520</v>
      </c>
      <c r="L468" s="9" t="s">
        <v>8774</v>
      </c>
      <c r="M468" s="7" t="s">
        <v>7521</v>
      </c>
      <c r="N468" s="30" t="s">
        <v>8239</v>
      </c>
      <c r="O468" s="9"/>
      <c r="P468" s="5" t="s">
        <v>6617</v>
      </c>
      <c r="Q468" s="7"/>
    </row>
    <row r="469" spans="1:17" s="11" customFormat="1">
      <c r="A469" s="31" t="s">
        <v>1015</v>
      </c>
      <c r="B469" s="30">
        <v>468</v>
      </c>
      <c r="C469" s="7" t="s">
        <v>8783</v>
      </c>
      <c r="D469" s="8" t="s">
        <v>7522</v>
      </c>
      <c r="E469" s="33">
        <v>158</v>
      </c>
      <c r="F469" s="7" t="s">
        <v>8785</v>
      </c>
      <c r="G469" s="30">
        <v>2006</v>
      </c>
      <c r="H469" s="7"/>
      <c r="I469" s="7" t="s">
        <v>8660</v>
      </c>
      <c r="J469" s="7" t="s">
        <v>7523</v>
      </c>
      <c r="K469" s="34" t="s">
        <v>7524</v>
      </c>
      <c r="L469" s="7" t="s">
        <v>8787</v>
      </c>
      <c r="M469" s="7" t="s">
        <v>8788</v>
      </c>
      <c r="N469" s="30" t="s">
        <v>8239</v>
      </c>
      <c r="O469" s="7"/>
      <c r="P469" s="5" t="s">
        <v>7525</v>
      </c>
      <c r="Q469" s="7"/>
    </row>
    <row r="470" spans="1:17" s="11" customFormat="1">
      <c r="A470" s="31" t="s">
        <v>1015</v>
      </c>
      <c r="B470" s="30">
        <v>469</v>
      </c>
      <c r="C470" s="7" t="s">
        <v>7526</v>
      </c>
      <c r="D470" s="8" t="s">
        <v>7527</v>
      </c>
      <c r="E470" s="33">
        <v>150</v>
      </c>
      <c r="F470" s="7" t="s">
        <v>8947</v>
      </c>
      <c r="G470" s="30">
        <v>2010</v>
      </c>
      <c r="H470" s="7"/>
      <c r="I470" s="7"/>
      <c r="J470" s="7" t="s">
        <v>8947</v>
      </c>
      <c r="K470" s="34" t="s">
        <v>7528</v>
      </c>
      <c r="L470" s="7"/>
      <c r="M470" s="7"/>
      <c r="N470" s="30" t="s">
        <v>8239</v>
      </c>
      <c r="O470" s="7"/>
      <c r="P470" s="5" t="s">
        <v>6618</v>
      </c>
      <c r="Q470" s="7"/>
    </row>
    <row r="471" spans="1:17" s="11" customFormat="1">
      <c r="A471" s="31" t="s">
        <v>1015</v>
      </c>
      <c r="B471" s="30">
        <v>470</v>
      </c>
      <c r="C471" s="7" t="s">
        <v>9279</v>
      </c>
      <c r="D471" s="8" t="s">
        <v>7529</v>
      </c>
      <c r="E471" s="33">
        <v>150</v>
      </c>
      <c r="F471" s="7" t="s">
        <v>9281</v>
      </c>
      <c r="G471" s="30">
        <v>2011</v>
      </c>
      <c r="H471" s="7"/>
      <c r="I471" s="7"/>
      <c r="J471" s="7" t="s">
        <v>9281</v>
      </c>
      <c r="K471" s="34" t="s">
        <v>7530</v>
      </c>
      <c r="L471" s="7"/>
      <c r="M471" s="7"/>
      <c r="N471" s="30" t="s">
        <v>8239</v>
      </c>
      <c r="O471" s="7"/>
      <c r="P471" s="5" t="s">
        <v>6619</v>
      </c>
      <c r="Q471" s="7"/>
    </row>
    <row r="472" spans="1:17" s="11" customFormat="1">
      <c r="A472" s="31" t="s">
        <v>1015</v>
      </c>
      <c r="B472" s="30">
        <v>471</v>
      </c>
      <c r="C472" s="7" t="s">
        <v>9279</v>
      </c>
      <c r="D472" s="8" t="s">
        <v>7531</v>
      </c>
      <c r="E472" s="33">
        <v>150</v>
      </c>
      <c r="F472" s="7" t="s">
        <v>8947</v>
      </c>
      <c r="G472" s="30">
        <v>2010</v>
      </c>
      <c r="H472" s="7"/>
      <c r="I472" s="7"/>
      <c r="J472" s="7" t="s">
        <v>8947</v>
      </c>
      <c r="K472" s="34" t="s">
        <v>7532</v>
      </c>
      <c r="L472" s="7"/>
      <c r="M472" s="7"/>
      <c r="N472" s="30" t="s">
        <v>8239</v>
      </c>
      <c r="O472" s="7"/>
      <c r="P472" s="5" t="s">
        <v>6620</v>
      </c>
      <c r="Q472" s="7"/>
    </row>
    <row r="473" spans="1:17" s="11" customFormat="1">
      <c r="A473" s="31" t="s">
        <v>1015</v>
      </c>
      <c r="B473" s="30">
        <v>472</v>
      </c>
      <c r="C473" s="7" t="s">
        <v>9279</v>
      </c>
      <c r="D473" s="8" t="s">
        <v>7533</v>
      </c>
      <c r="E473" s="33">
        <v>150</v>
      </c>
      <c r="F473" s="7" t="s">
        <v>8947</v>
      </c>
      <c r="G473" s="30">
        <v>2010</v>
      </c>
      <c r="H473" s="7"/>
      <c r="I473" s="7"/>
      <c r="J473" s="7" t="s">
        <v>8947</v>
      </c>
      <c r="K473" s="34" t="s">
        <v>7534</v>
      </c>
      <c r="L473" s="7"/>
      <c r="M473" s="7"/>
      <c r="N473" s="30" t="s">
        <v>8239</v>
      </c>
      <c r="O473" s="7"/>
      <c r="P473" s="5" t="s">
        <v>6621</v>
      </c>
      <c r="Q473" s="7"/>
    </row>
    <row r="474" spans="1:17" s="35" customFormat="1">
      <c r="A474" s="31" t="s">
        <v>1015</v>
      </c>
      <c r="B474" s="30">
        <v>473</v>
      </c>
      <c r="C474" s="31" t="s">
        <v>8855</v>
      </c>
      <c r="D474" s="32" t="s">
        <v>7535</v>
      </c>
      <c r="E474" s="33">
        <v>150</v>
      </c>
      <c r="F474" s="31" t="s">
        <v>8857</v>
      </c>
      <c r="G474" s="30">
        <v>2011</v>
      </c>
      <c r="H474" s="31"/>
      <c r="I474" s="31"/>
      <c r="J474" s="31" t="s">
        <v>8857</v>
      </c>
      <c r="K474" s="34" t="s">
        <v>7536</v>
      </c>
      <c r="L474" s="5"/>
      <c r="M474" s="5"/>
      <c r="N474" s="30" t="s">
        <v>8239</v>
      </c>
      <c r="O474" s="5"/>
      <c r="P474" s="5" t="s">
        <v>6622</v>
      </c>
      <c r="Q474" s="31"/>
    </row>
    <row r="475" spans="1:17" s="11" customFormat="1">
      <c r="A475" s="31" t="s">
        <v>1015</v>
      </c>
      <c r="B475" s="30">
        <v>474</v>
      </c>
      <c r="C475" s="16" t="s">
        <v>9070</v>
      </c>
      <c r="D475" s="17" t="s">
        <v>7537</v>
      </c>
      <c r="E475" s="33">
        <v>150</v>
      </c>
      <c r="F475" s="16" t="s">
        <v>9072</v>
      </c>
      <c r="G475" s="30">
        <v>2010</v>
      </c>
      <c r="H475" s="16"/>
      <c r="I475" s="16"/>
      <c r="J475" s="16" t="s">
        <v>9301</v>
      </c>
      <c r="K475" s="34" t="s">
        <v>7538</v>
      </c>
      <c r="L475" s="16"/>
      <c r="M475" s="16"/>
      <c r="N475" s="30" t="s">
        <v>8239</v>
      </c>
      <c r="O475" s="16"/>
      <c r="P475" s="5" t="s">
        <v>6623</v>
      </c>
      <c r="Q475" s="7"/>
    </row>
    <row r="476" spans="1:17" s="11" customFormat="1">
      <c r="A476" s="31" t="s">
        <v>1015</v>
      </c>
      <c r="B476" s="30">
        <v>475</v>
      </c>
      <c r="C476" s="16" t="s">
        <v>9070</v>
      </c>
      <c r="D476" s="17" t="s">
        <v>7539</v>
      </c>
      <c r="E476" s="33">
        <v>150</v>
      </c>
      <c r="F476" s="16" t="s">
        <v>9072</v>
      </c>
      <c r="G476" s="30">
        <v>2010</v>
      </c>
      <c r="H476" s="16"/>
      <c r="I476" s="16"/>
      <c r="J476" s="16" t="s">
        <v>9301</v>
      </c>
      <c r="K476" s="34" t="s">
        <v>7540</v>
      </c>
      <c r="L476" s="16"/>
      <c r="M476" s="16"/>
      <c r="N476" s="30" t="s">
        <v>8239</v>
      </c>
      <c r="O476" s="16"/>
      <c r="P476" s="5" t="s">
        <v>6624</v>
      </c>
      <c r="Q476" s="7"/>
    </row>
    <row r="477" spans="1:17" s="11" customFormat="1">
      <c r="A477" s="31" t="s">
        <v>1015</v>
      </c>
      <c r="B477" s="30">
        <v>476</v>
      </c>
      <c r="C477" s="16" t="s">
        <v>9070</v>
      </c>
      <c r="D477" s="17" t="s">
        <v>7541</v>
      </c>
      <c r="E477" s="33">
        <v>150</v>
      </c>
      <c r="F477" s="16" t="s">
        <v>9072</v>
      </c>
      <c r="G477" s="30">
        <v>2010</v>
      </c>
      <c r="H477" s="16"/>
      <c r="I477" s="16"/>
      <c r="J477" s="16" t="s">
        <v>9301</v>
      </c>
      <c r="K477" s="34" t="s">
        <v>7542</v>
      </c>
      <c r="L477" s="16"/>
      <c r="M477" s="16"/>
      <c r="N477" s="30" t="s">
        <v>8239</v>
      </c>
      <c r="O477" s="16"/>
      <c r="P477" s="5" t="s">
        <v>6625</v>
      </c>
      <c r="Q477" s="7"/>
    </row>
    <row r="478" spans="1:17" s="11" customFormat="1">
      <c r="A478" s="31" t="s">
        <v>1015</v>
      </c>
      <c r="B478" s="30">
        <v>477</v>
      </c>
      <c r="C478" s="13" t="s">
        <v>7543</v>
      </c>
      <c r="D478" s="14" t="s">
        <v>7544</v>
      </c>
      <c r="E478" s="33">
        <v>150</v>
      </c>
      <c r="F478" s="13" t="s">
        <v>7545</v>
      </c>
      <c r="G478" s="30">
        <v>2007</v>
      </c>
      <c r="H478" s="13"/>
      <c r="I478" s="13" t="s">
        <v>8471</v>
      </c>
      <c r="J478" s="13" t="s">
        <v>7546</v>
      </c>
      <c r="K478" s="34" t="s">
        <v>7547</v>
      </c>
      <c r="L478" s="15" t="s">
        <v>7548</v>
      </c>
      <c r="M478" s="15" t="s">
        <v>7549</v>
      </c>
      <c r="N478" s="30" t="s">
        <v>8239</v>
      </c>
      <c r="O478" s="15"/>
      <c r="P478" s="5" t="s">
        <v>6626</v>
      </c>
      <c r="Q478" s="7"/>
    </row>
    <row r="479" spans="1:17" s="11" customFormat="1">
      <c r="A479" s="31" t="s">
        <v>1015</v>
      </c>
      <c r="B479" s="30">
        <v>478</v>
      </c>
      <c r="C479" s="7" t="s">
        <v>8509</v>
      </c>
      <c r="D479" s="8" t="s">
        <v>7550</v>
      </c>
      <c r="E479" s="33">
        <v>149</v>
      </c>
      <c r="F479" s="7" t="s">
        <v>7551</v>
      </c>
      <c r="G479" s="30">
        <v>2010</v>
      </c>
      <c r="H479" s="7"/>
      <c r="I479" s="7"/>
      <c r="J479" s="7" t="s">
        <v>7551</v>
      </c>
      <c r="K479" s="34" t="s">
        <v>7552</v>
      </c>
      <c r="L479" s="7"/>
      <c r="M479" s="7" t="s">
        <v>7553</v>
      </c>
      <c r="N479" s="30"/>
      <c r="O479" s="7"/>
      <c r="P479" s="5" t="s">
        <v>6627</v>
      </c>
      <c r="Q479" s="7"/>
    </row>
    <row r="480" spans="1:17" s="11" customFormat="1">
      <c r="A480" s="31" t="s">
        <v>1015</v>
      </c>
      <c r="B480" s="30">
        <v>479</v>
      </c>
      <c r="C480" s="7" t="s">
        <v>8509</v>
      </c>
      <c r="D480" s="8" t="s">
        <v>7554</v>
      </c>
      <c r="E480" s="33">
        <v>149</v>
      </c>
      <c r="F480" s="7" t="s">
        <v>7551</v>
      </c>
      <c r="G480" s="30">
        <v>2010</v>
      </c>
      <c r="H480" s="7"/>
      <c r="I480" s="7"/>
      <c r="J480" s="7" t="s">
        <v>7551</v>
      </c>
      <c r="K480" s="34" t="s">
        <v>7555</v>
      </c>
      <c r="L480" s="7"/>
      <c r="M480" s="7" t="s">
        <v>7556</v>
      </c>
      <c r="N480" s="30"/>
      <c r="O480" s="7"/>
      <c r="P480" s="5" t="s">
        <v>6628</v>
      </c>
      <c r="Q480" s="7"/>
    </row>
    <row r="481" spans="1:17" s="11" customFormat="1">
      <c r="A481" s="31" t="s">
        <v>1015</v>
      </c>
      <c r="B481" s="30">
        <v>480</v>
      </c>
      <c r="C481" s="16" t="s">
        <v>9222</v>
      </c>
      <c r="D481" s="17" t="s">
        <v>7557</v>
      </c>
      <c r="E481" s="33">
        <v>149</v>
      </c>
      <c r="F481" s="16" t="s">
        <v>7558</v>
      </c>
      <c r="G481" s="30">
        <v>2006</v>
      </c>
      <c r="H481" s="16"/>
      <c r="I481" s="16" t="s">
        <v>8471</v>
      </c>
      <c r="J481" s="16" t="s">
        <v>7559</v>
      </c>
      <c r="K481" s="34" t="s">
        <v>7560</v>
      </c>
      <c r="L481" s="16" t="s">
        <v>8893</v>
      </c>
      <c r="M481" s="16" t="s">
        <v>9226</v>
      </c>
      <c r="N481" s="30" t="s">
        <v>8239</v>
      </c>
      <c r="O481" s="16"/>
      <c r="P481" s="5" t="s">
        <v>6629</v>
      </c>
      <c r="Q481" s="7"/>
    </row>
    <row r="482" spans="1:17" s="11" customFormat="1">
      <c r="A482" s="31" t="s">
        <v>1015</v>
      </c>
      <c r="B482" s="30">
        <v>481</v>
      </c>
      <c r="C482" s="7" t="s">
        <v>8497</v>
      </c>
      <c r="D482" s="8" t="s">
        <v>7561</v>
      </c>
      <c r="E482" s="33">
        <v>149</v>
      </c>
      <c r="F482" s="7" t="s">
        <v>8499</v>
      </c>
      <c r="G482" s="30">
        <v>2013</v>
      </c>
      <c r="H482" s="7"/>
      <c r="I482" s="7"/>
      <c r="J482" s="7" t="s">
        <v>7562</v>
      </c>
      <c r="K482" s="34" t="s">
        <v>7563</v>
      </c>
      <c r="L482" s="7"/>
      <c r="M482" s="7"/>
      <c r="N482" s="30" t="s">
        <v>8240</v>
      </c>
      <c r="O482" s="9"/>
      <c r="P482" s="5" t="s">
        <v>6630</v>
      </c>
      <c r="Q482" s="7"/>
    </row>
    <row r="483" spans="1:17" s="11" customFormat="1">
      <c r="A483" s="31" t="s">
        <v>1015</v>
      </c>
      <c r="B483" s="30">
        <v>482</v>
      </c>
      <c r="C483" s="13" t="s">
        <v>8751</v>
      </c>
      <c r="D483" s="14" t="s">
        <v>7564</v>
      </c>
      <c r="E483" s="33">
        <v>148</v>
      </c>
      <c r="F483" s="13" t="s">
        <v>7565</v>
      </c>
      <c r="G483" s="30">
        <v>2010</v>
      </c>
      <c r="H483" s="13"/>
      <c r="I483" s="13" t="s">
        <v>8603</v>
      </c>
      <c r="J483" s="13" t="s">
        <v>7566</v>
      </c>
      <c r="K483" s="34" t="s">
        <v>7567</v>
      </c>
      <c r="L483" s="13" t="s">
        <v>9219</v>
      </c>
      <c r="M483" s="13" t="s">
        <v>9703</v>
      </c>
      <c r="N483" s="30" t="s">
        <v>8239</v>
      </c>
      <c r="O483" s="13"/>
      <c r="P483" s="5" t="s">
        <v>7568</v>
      </c>
      <c r="Q483" s="7"/>
    </row>
    <row r="484" spans="1:17" s="11" customFormat="1">
      <c r="A484" s="31" t="s">
        <v>1015</v>
      </c>
      <c r="B484" s="30">
        <v>483</v>
      </c>
      <c r="C484" s="7" t="s">
        <v>8509</v>
      </c>
      <c r="D484" s="8" t="s">
        <v>7569</v>
      </c>
      <c r="E484" s="33">
        <v>148</v>
      </c>
      <c r="F484" s="7" t="s">
        <v>9788</v>
      </c>
      <c r="G484" s="30">
        <v>2012</v>
      </c>
      <c r="H484" s="7" t="s">
        <v>7570</v>
      </c>
      <c r="I484" s="7" t="s">
        <v>8471</v>
      </c>
      <c r="J484" s="7" t="s">
        <v>7571</v>
      </c>
      <c r="K484" s="34" t="s">
        <v>7572</v>
      </c>
      <c r="L484" s="9" t="s">
        <v>8514</v>
      </c>
      <c r="M484" s="9" t="s">
        <v>8538</v>
      </c>
      <c r="N484" s="30" t="s">
        <v>8239</v>
      </c>
      <c r="O484" s="9"/>
      <c r="P484" s="5" t="s">
        <v>6631</v>
      </c>
      <c r="Q484" s="7"/>
    </row>
    <row r="485" spans="1:17" s="11" customFormat="1">
      <c r="A485" s="31" t="s">
        <v>1015</v>
      </c>
      <c r="B485" s="30">
        <v>484</v>
      </c>
      <c r="C485" s="7" t="s">
        <v>8476</v>
      </c>
      <c r="D485" s="8" t="s">
        <v>7573</v>
      </c>
      <c r="E485" s="33">
        <v>129</v>
      </c>
      <c r="F485" s="7" t="s">
        <v>9796</v>
      </c>
      <c r="G485" s="30">
        <v>2012</v>
      </c>
      <c r="H485" s="7"/>
      <c r="I485" s="7" t="s">
        <v>8471</v>
      </c>
      <c r="J485" s="7" t="s">
        <v>7574</v>
      </c>
      <c r="K485" s="34" t="s">
        <v>7575</v>
      </c>
      <c r="L485" s="9" t="s">
        <v>8482</v>
      </c>
      <c r="M485" s="9" t="s">
        <v>7576</v>
      </c>
      <c r="N485" s="30" t="s">
        <v>8239</v>
      </c>
      <c r="O485" s="9"/>
      <c r="P485" s="5" t="s">
        <v>6632</v>
      </c>
      <c r="Q485" s="7"/>
    </row>
    <row r="486" spans="1:17" s="11" customFormat="1">
      <c r="A486" s="31" t="s">
        <v>1015</v>
      </c>
      <c r="B486" s="30">
        <v>485</v>
      </c>
      <c r="C486" s="7" t="s">
        <v>8502</v>
      </c>
      <c r="D486" s="8" t="s">
        <v>7577</v>
      </c>
      <c r="E486" s="33">
        <v>100</v>
      </c>
      <c r="F486" s="7" t="s">
        <v>8823</v>
      </c>
      <c r="G486" s="30">
        <v>2006</v>
      </c>
      <c r="H486" s="7"/>
      <c r="I486" s="7" t="s">
        <v>8660</v>
      </c>
      <c r="J486" s="7" t="s">
        <v>7578</v>
      </c>
      <c r="K486" s="34" t="s">
        <v>7765</v>
      </c>
      <c r="L486" s="7" t="s">
        <v>8662</v>
      </c>
      <c r="M486" s="7" t="s">
        <v>8663</v>
      </c>
      <c r="N486" s="30"/>
      <c r="O486" s="7"/>
      <c r="P486" s="5" t="s">
        <v>7579</v>
      </c>
      <c r="Q486" s="7"/>
    </row>
    <row r="487" spans="1:17" s="35" customFormat="1">
      <c r="A487" s="31" t="s">
        <v>1015</v>
      </c>
      <c r="B487" s="30">
        <v>486</v>
      </c>
      <c r="C487" s="31" t="s">
        <v>8855</v>
      </c>
      <c r="D487" s="32" t="s">
        <v>7580</v>
      </c>
      <c r="E487" s="33">
        <v>100</v>
      </c>
      <c r="F487" s="31" t="s">
        <v>7581</v>
      </c>
      <c r="G487" s="30">
        <v>2010</v>
      </c>
      <c r="H487" s="31"/>
      <c r="I487" s="31"/>
      <c r="J487" s="31" t="s">
        <v>7581</v>
      </c>
      <c r="K487" s="34" t="s">
        <v>7582</v>
      </c>
      <c r="L487" s="5"/>
      <c r="M487" s="5"/>
      <c r="N487" s="30" t="s">
        <v>8239</v>
      </c>
      <c r="O487" s="5"/>
      <c r="P487" s="5" t="s">
        <v>6633</v>
      </c>
      <c r="Q487" s="31"/>
    </row>
    <row r="488" spans="1:17" s="11" customFormat="1">
      <c r="A488" s="31" t="s">
        <v>1015</v>
      </c>
      <c r="B488" s="30">
        <v>487</v>
      </c>
      <c r="C488" s="7" t="s">
        <v>8484</v>
      </c>
      <c r="D488" s="8" t="s">
        <v>7583</v>
      </c>
      <c r="E488" s="33">
        <v>100</v>
      </c>
      <c r="F488" s="7" t="s">
        <v>7584</v>
      </c>
      <c r="G488" s="30">
        <v>2012</v>
      </c>
      <c r="H488" s="7"/>
      <c r="I488" s="7" t="s">
        <v>8471</v>
      </c>
      <c r="J488" s="7" t="s">
        <v>7585</v>
      </c>
      <c r="K488" s="34" t="s">
        <v>7586</v>
      </c>
      <c r="L488" s="9" t="s">
        <v>7587</v>
      </c>
      <c r="M488" s="9" t="s">
        <v>7588</v>
      </c>
      <c r="N488" s="30" t="s">
        <v>8241</v>
      </c>
      <c r="O488" s="9"/>
      <c r="P488" s="5" t="s">
        <v>6634</v>
      </c>
      <c r="Q488" s="7"/>
    </row>
    <row r="489" spans="1:17" s="11" customFormat="1">
      <c r="A489" s="31" t="s">
        <v>1015</v>
      </c>
      <c r="B489" s="30">
        <v>488</v>
      </c>
      <c r="C489" s="7" t="s">
        <v>8484</v>
      </c>
      <c r="D489" s="8" t="s">
        <v>7589</v>
      </c>
      <c r="E489" s="33">
        <v>100</v>
      </c>
      <c r="F489" s="7" t="s">
        <v>7584</v>
      </c>
      <c r="G489" s="30">
        <v>2012</v>
      </c>
      <c r="H489" s="7"/>
      <c r="I489" s="7" t="s">
        <v>8471</v>
      </c>
      <c r="J489" s="7" t="s">
        <v>7585</v>
      </c>
      <c r="K489" s="34" t="s">
        <v>7590</v>
      </c>
      <c r="L489" s="9" t="s">
        <v>7587</v>
      </c>
      <c r="M489" s="9" t="s">
        <v>7588</v>
      </c>
      <c r="N489" s="30" t="s">
        <v>8241</v>
      </c>
      <c r="O489" s="9"/>
      <c r="P489" s="5" t="s">
        <v>6635</v>
      </c>
      <c r="Q489" s="7"/>
    </row>
    <row r="490" spans="1:17" s="11" customFormat="1">
      <c r="A490" s="31" t="s">
        <v>1015</v>
      </c>
      <c r="B490" s="30">
        <v>489</v>
      </c>
      <c r="C490" s="7" t="s">
        <v>8484</v>
      </c>
      <c r="D490" s="8" t="s">
        <v>7591</v>
      </c>
      <c r="E490" s="33">
        <v>100</v>
      </c>
      <c r="F490" s="7" t="s">
        <v>7584</v>
      </c>
      <c r="G490" s="30">
        <v>2012</v>
      </c>
      <c r="H490" s="7"/>
      <c r="I490" s="7" t="s">
        <v>8471</v>
      </c>
      <c r="J490" s="7" t="s">
        <v>7585</v>
      </c>
      <c r="K490" s="34" t="s">
        <v>7592</v>
      </c>
      <c r="L490" s="9" t="s">
        <v>7587</v>
      </c>
      <c r="M490" s="9" t="s">
        <v>7588</v>
      </c>
      <c r="N490" s="30" t="s">
        <v>8241</v>
      </c>
      <c r="O490" s="9"/>
      <c r="P490" s="5" t="s">
        <v>6636</v>
      </c>
      <c r="Q490" s="7"/>
    </row>
    <row r="491" spans="1:17" s="11" customFormat="1">
      <c r="A491" s="31" t="s">
        <v>1015</v>
      </c>
      <c r="B491" s="30">
        <v>490</v>
      </c>
      <c r="C491" s="7" t="s">
        <v>8484</v>
      </c>
      <c r="D491" s="8" t="s">
        <v>7593</v>
      </c>
      <c r="E491" s="33">
        <v>100</v>
      </c>
      <c r="F491" s="7" t="s">
        <v>7584</v>
      </c>
      <c r="G491" s="30">
        <v>2012</v>
      </c>
      <c r="H491" s="7"/>
      <c r="I491" s="7" t="s">
        <v>8471</v>
      </c>
      <c r="J491" s="7" t="s">
        <v>7585</v>
      </c>
      <c r="K491" s="34" t="s">
        <v>7594</v>
      </c>
      <c r="L491" s="9" t="s">
        <v>7587</v>
      </c>
      <c r="M491" s="9" t="s">
        <v>7588</v>
      </c>
      <c r="N491" s="30" t="s">
        <v>8241</v>
      </c>
      <c r="O491" s="9"/>
      <c r="P491" s="5" t="s">
        <v>6637</v>
      </c>
      <c r="Q491" s="7"/>
    </row>
    <row r="492" spans="1:17" s="11" customFormat="1">
      <c r="A492" s="31" t="s">
        <v>1015</v>
      </c>
      <c r="B492" s="30">
        <v>491</v>
      </c>
      <c r="C492" s="7" t="s">
        <v>8484</v>
      </c>
      <c r="D492" s="8" t="s">
        <v>7595</v>
      </c>
      <c r="E492" s="33">
        <v>100</v>
      </c>
      <c r="F492" s="7" t="s">
        <v>7584</v>
      </c>
      <c r="G492" s="30">
        <v>2012</v>
      </c>
      <c r="H492" s="7"/>
      <c r="I492" s="7" t="s">
        <v>8471</v>
      </c>
      <c r="J492" s="7" t="s">
        <v>7585</v>
      </c>
      <c r="K492" s="34" t="s">
        <v>7596</v>
      </c>
      <c r="L492" s="9" t="s">
        <v>7587</v>
      </c>
      <c r="M492" s="9" t="s">
        <v>7588</v>
      </c>
      <c r="N492" s="30" t="s">
        <v>8241</v>
      </c>
      <c r="O492" s="9"/>
      <c r="P492" s="5" t="s">
        <v>6638</v>
      </c>
      <c r="Q492" s="7"/>
    </row>
    <row r="493" spans="1:17" s="11" customFormat="1">
      <c r="A493" s="31" t="s">
        <v>1015</v>
      </c>
      <c r="B493" s="30">
        <v>492</v>
      </c>
      <c r="C493" s="7" t="s">
        <v>8484</v>
      </c>
      <c r="D493" s="8" t="s">
        <v>7597</v>
      </c>
      <c r="E493" s="33">
        <v>100</v>
      </c>
      <c r="F493" s="7" t="s">
        <v>7584</v>
      </c>
      <c r="G493" s="30">
        <v>2012</v>
      </c>
      <c r="H493" s="7"/>
      <c r="I493" s="7" t="s">
        <v>8471</v>
      </c>
      <c r="J493" s="7" t="s">
        <v>7585</v>
      </c>
      <c r="K493" s="34" t="s">
        <v>7598</v>
      </c>
      <c r="L493" s="9" t="s">
        <v>7587</v>
      </c>
      <c r="M493" s="9" t="s">
        <v>7588</v>
      </c>
      <c r="N493" s="30" t="s">
        <v>8241</v>
      </c>
      <c r="O493" s="9"/>
      <c r="P493" s="5" t="s">
        <v>6639</v>
      </c>
      <c r="Q493" s="7"/>
    </row>
    <row r="494" spans="1:17" s="11" customFormat="1">
      <c r="A494" s="31" t="s">
        <v>1015</v>
      </c>
      <c r="B494" s="30">
        <v>493</v>
      </c>
      <c r="C494" s="7" t="s">
        <v>8484</v>
      </c>
      <c r="D494" s="8" t="s">
        <v>7599</v>
      </c>
      <c r="E494" s="33">
        <v>100</v>
      </c>
      <c r="F494" s="7" t="s">
        <v>7584</v>
      </c>
      <c r="G494" s="30">
        <v>2012</v>
      </c>
      <c r="H494" s="7"/>
      <c r="I494" s="7" t="s">
        <v>8471</v>
      </c>
      <c r="J494" s="7" t="s">
        <v>7585</v>
      </c>
      <c r="K494" s="34" t="s">
        <v>7600</v>
      </c>
      <c r="L494" s="9" t="s">
        <v>7587</v>
      </c>
      <c r="M494" s="9" t="s">
        <v>7588</v>
      </c>
      <c r="N494" s="30" t="s">
        <v>8241</v>
      </c>
      <c r="O494" s="9"/>
      <c r="P494" s="5" t="s">
        <v>6640</v>
      </c>
      <c r="Q494" s="7"/>
    </row>
    <row r="495" spans="1:17" s="11" customFormat="1">
      <c r="A495" s="31" t="s">
        <v>1015</v>
      </c>
      <c r="B495" s="30">
        <v>494</v>
      </c>
      <c r="C495" s="7" t="s">
        <v>8484</v>
      </c>
      <c r="D495" s="8" t="s">
        <v>7601</v>
      </c>
      <c r="E495" s="33">
        <v>100</v>
      </c>
      <c r="F495" s="7" t="s">
        <v>7584</v>
      </c>
      <c r="G495" s="30">
        <v>2012</v>
      </c>
      <c r="H495" s="7"/>
      <c r="I495" s="7" t="s">
        <v>8471</v>
      </c>
      <c r="J495" s="7" t="s">
        <v>7585</v>
      </c>
      <c r="K495" s="34" t="s">
        <v>7602</v>
      </c>
      <c r="L495" s="9" t="s">
        <v>7587</v>
      </c>
      <c r="M495" s="9" t="s">
        <v>7588</v>
      </c>
      <c r="N495" s="30" t="s">
        <v>8241</v>
      </c>
      <c r="O495" s="9"/>
      <c r="P495" s="5" t="s">
        <v>6641</v>
      </c>
      <c r="Q495" s="7"/>
    </row>
    <row r="496" spans="1:17" s="11" customFormat="1">
      <c r="A496" s="31" t="s">
        <v>1015</v>
      </c>
      <c r="B496" s="30">
        <v>495</v>
      </c>
      <c r="C496" s="7" t="s">
        <v>8502</v>
      </c>
      <c r="D496" s="8" t="s">
        <v>7603</v>
      </c>
      <c r="E496" s="33">
        <v>100</v>
      </c>
      <c r="F496" s="7" t="s">
        <v>9623</v>
      </c>
      <c r="G496" s="30">
        <v>2013</v>
      </c>
      <c r="H496" s="7" t="s">
        <v>7604</v>
      </c>
      <c r="I496" s="7" t="s">
        <v>8471</v>
      </c>
      <c r="J496" s="7" t="s">
        <v>7605</v>
      </c>
      <c r="K496" s="34" t="s">
        <v>7606</v>
      </c>
      <c r="L496" s="9" t="s">
        <v>8774</v>
      </c>
      <c r="M496" s="7" t="s">
        <v>7607</v>
      </c>
      <c r="N496" s="30" t="s">
        <v>8239</v>
      </c>
      <c r="O496" s="9"/>
      <c r="P496" s="5" t="s">
        <v>6642</v>
      </c>
      <c r="Q496" s="7"/>
    </row>
    <row r="497" spans="1:18" s="11" customFormat="1">
      <c r="A497" s="31" t="s">
        <v>1015</v>
      </c>
      <c r="B497" s="30">
        <v>496</v>
      </c>
      <c r="C497" s="7" t="s">
        <v>8697</v>
      </c>
      <c r="D497" s="8" t="s">
        <v>7608</v>
      </c>
      <c r="E497" s="33">
        <v>99</v>
      </c>
      <c r="F497" s="7" t="s">
        <v>7609</v>
      </c>
      <c r="G497" s="30">
        <v>2008</v>
      </c>
      <c r="H497" s="7" t="s">
        <v>7610</v>
      </c>
      <c r="I497" s="7" t="s">
        <v>8660</v>
      </c>
      <c r="J497" s="7" t="s">
        <v>7611</v>
      </c>
      <c r="K497" s="34" t="s">
        <v>7612</v>
      </c>
      <c r="L497" s="7" t="s">
        <v>8905</v>
      </c>
      <c r="M497" s="7" t="s">
        <v>8906</v>
      </c>
      <c r="N497" s="30" t="s">
        <v>8239</v>
      </c>
      <c r="O497" s="7"/>
      <c r="P497" s="5" t="s">
        <v>7613</v>
      </c>
      <c r="Q497" s="7"/>
    </row>
    <row r="498" spans="1:18" s="11" customFormat="1">
      <c r="A498" s="31" t="s">
        <v>1015</v>
      </c>
      <c r="B498" s="30">
        <v>497</v>
      </c>
      <c r="C498" s="7" t="s">
        <v>8509</v>
      </c>
      <c r="D498" s="8" t="s">
        <v>7614</v>
      </c>
      <c r="E498" s="33">
        <v>99</v>
      </c>
      <c r="F498" s="7" t="s">
        <v>9788</v>
      </c>
      <c r="G498" s="30">
        <v>2011</v>
      </c>
      <c r="H498" s="7"/>
      <c r="I498" s="7" t="s">
        <v>8471</v>
      </c>
      <c r="J498" s="7" t="s">
        <v>7615</v>
      </c>
      <c r="K498" s="34" t="s">
        <v>7616</v>
      </c>
      <c r="L498" s="9" t="s">
        <v>8514</v>
      </c>
      <c r="M498" s="9" t="s">
        <v>8515</v>
      </c>
      <c r="N498" s="30" t="s">
        <v>8239</v>
      </c>
      <c r="O498" s="9"/>
      <c r="P498" s="5" t="s">
        <v>6643</v>
      </c>
      <c r="Q498" s="7"/>
    </row>
    <row r="499" spans="1:18" s="11" customFormat="1">
      <c r="A499" s="31" t="s">
        <v>1015</v>
      </c>
      <c r="B499" s="30">
        <v>498</v>
      </c>
      <c r="C499" s="7" t="s">
        <v>8484</v>
      </c>
      <c r="D499" s="8" t="s">
        <v>7617</v>
      </c>
      <c r="E499" s="33">
        <v>99</v>
      </c>
      <c r="F499" s="7" t="s">
        <v>8713</v>
      </c>
      <c r="G499" s="30">
        <v>2010</v>
      </c>
      <c r="H499" s="7" t="s">
        <v>7618</v>
      </c>
      <c r="I499" s="7" t="s">
        <v>8471</v>
      </c>
      <c r="J499" s="7" t="s">
        <v>7619</v>
      </c>
      <c r="K499" s="34" t="s">
        <v>7620</v>
      </c>
      <c r="L499" s="9" t="s">
        <v>8507</v>
      </c>
      <c r="M499" s="9" t="s">
        <v>8508</v>
      </c>
      <c r="N499" s="30" t="s">
        <v>8239</v>
      </c>
      <c r="O499" s="9"/>
      <c r="P499" s="5" t="s">
        <v>6644</v>
      </c>
      <c r="Q499" s="7"/>
    </row>
    <row r="500" spans="1:18" s="11" customFormat="1">
      <c r="A500" s="31" t="s">
        <v>1015</v>
      </c>
      <c r="B500" s="30">
        <v>499</v>
      </c>
      <c r="C500" s="7" t="s">
        <v>8484</v>
      </c>
      <c r="D500" s="8" t="s">
        <v>7621</v>
      </c>
      <c r="E500" s="33">
        <v>99</v>
      </c>
      <c r="F500" s="7" t="s">
        <v>8713</v>
      </c>
      <c r="G500" s="30">
        <v>2010</v>
      </c>
      <c r="H500" s="7" t="s">
        <v>7622</v>
      </c>
      <c r="I500" s="7" t="s">
        <v>8471</v>
      </c>
      <c r="J500" s="7" t="s">
        <v>7420</v>
      </c>
      <c r="K500" s="34" t="s">
        <v>7623</v>
      </c>
      <c r="L500" s="9" t="s">
        <v>8507</v>
      </c>
      <c r="M500" s="9" t="s">
        <v>8508</v>
      </c>
      <c r="N500" s="30" t="s">
        <v>8239</v>
      </c>
      <c r="O500" s="9"/>
      <c r="P500" s="5" t="s">
        <v>6645</v>
      </c>
      <c r="Q500" s="7"/>
    </row>
    <row r="501" spans="1:18" s="11" customFormat="1">
      <c r="A501" s="31" t="s">
        <v>1015</v>
      </c>
      <c r="B501" s="30">
        <v>500</v>
      </c>
      <c r="C501" s="7" t="s">
        <v>8484</v>
      </c>
      <c r="D501" s="8" t="s">
        <v>7624</v>
      </c>
      <c r="E501" s="33">
        <v>99</v>
      </c>
      <c r="F501" s="7" t="s">
        <v>8713</v>
      </c>
      <c r="G501" s="30">
        <v>2010</v>
      </c>
      <c r="H501" s="7" t="s">
        <v>7625</v>
      </c>
      <c r="I501" s="7" t="s">
        <v>8471</v>
      </c>
      <c r="J501" s="7" t="s">
        <v>8713</v>
      </c>
      <c r="K501" s="34" t="s">
        <v>7626</v>
      </c>
      <c r="L501" s="9" t="s">
        <v>8507</v>
      </c>
      <c r="M501" s="9" t="s">
        <v>8508</v>
      </c>
      <c r="N501" s="30" t="s">
        <v>8239</v>
      </c>
      <c r="O501" s="9"/>
      <c r="P501" s="5" t="s">
        <v>6646</v>
      </c>
      <c r="Q501" s="7"/>
    </row>
    <row r="502" spans="1:18" s="11" customFormat="1">
      <c r="A502" s="31" t="s">
        <v>1015</v>
      </c>
      <c r="B502" s="30">
        <v>501</v>
      </c>
      <c r="C502" s="7" t="s">
        <v>8484</v>
      </c>
      <c r="D502" s="8" t="s">
        <v>7627</v>
      </c>
      <c r="E502" s="33">
        <v>99</v>
      </c>
      <c r="F502" s="7" t="s">
        <v>8713</v>
      </c>
      <c r="G502" s="30">
        <v>2011</v>
      </c>
      <c r="H502" s="7" t="s">
        <v>7628</v>
      </c>
      <c r="I502" s="7" t="s">
        <v>8471</v>
      </c>
      <c r="J502" s="7" t="s">
        <v>7629</v>
      </c>
      <c r="K502" s="34" t="s">
        <v>7630</v>
      </c>
      <c r="L502" s="9" t="s">
        <v>8981</v>
      </c>
      <c r="M502" s="9" t="s">
        <v>7588</v>
      </c>
      <c r="N502" s="30" t="s">
        <v>8239</v>
      </c>
      <c r="O502" s="9"/>
      <c r="P502" s="5" t="s">
        <v>6647</v>
      </c>
      <c r="Q502" s="7"/>
    </row>
    <row r="503" spans="1:18" s="11" customFormat="1">
      <c r="A503" s="31" t="s">
        <v>1015</v>
      </c>
      <c r="B503" s="30">
        <v>502</v>
      </c>
      <c r="C503" s="7" t="s">
        <v>8509</v>
      </c>
      <c r="D503" s="8" t="s">
        <v>7631</v>
      </c>
      <c r="E503" s="33">
        <v>99</v>
      </c>
      <c r="F503" s="7" t="s">
        <v>7632</v>
      </c>
      <c r="G503" s="30">
        <v>2013</v>
      </c>
      <c r="H503" s="7"/>
      <c r="I503" s="7" t="s">
        <v>8471</v>
      </c>
      <c r="J503" s="7" t="s">
        <v>7633</v>
      </c>
      <c r="K503" s="34" t="s">
        <v>7634</v>
      </c>
      <c r="L503" s="9" t="s">
        <v>8514</v>
      </c>
      <c r="M503" s="9" t="s">
        <v>8515</v>
      </c>
      <c r="N503" s="30" t="s">
        <v>8239</v>
      </c>
      <c r="O503" s="9" t="s">
        <v>7635</v>
      </c>
      <c r="P503" s="5" t="s">
        <v>6648</v>
      </c>
      <c r="Q503" s="7"/>
    </row>
    <row r="504" spans="1:18" s="11" customFormat="1">
      <c r="A504" s="31" t="s">
        <v>1015</v>
      </c>
      <c r="B504" s="30">
        <v>503</v>
      </c>
      <c r="C504" s="7" t="s">
        <v>8912</v>
      </c>
      <c r="D504" s="8" t="s">
        <v>7636</v>
      </c>
      <c r="E504" s="33">
        <v>88</v>
      </c>
      <c r="F504" s="7" t="s">
        <v>8747</v>
      </c>
      <c r="G504" s="30">
        <v>2013</v>
      </c>
      <c r="H504" s="7" t="s">
        <v>7637</v>
      </c>
      <c r="I504" s="7" t="s">
        <v>8471</v>
      </c>
      <c r="J504" s="7" t="s">
        <v>7638</v>
      </c>
      <c r="K504" s="34" t="s">
        <v>7639</v>
      </c>
      <c r="L504" s="9" t="s">
        <v>8561</v>
      </c>
      <c r="M504" s="9" t="s">
        <v>8562</v>
      </c>
      <c r="N504" s="30" t="s">
        <v>8241</v>
      </c>
      <c r="O504" s="9"/>
      <c r="P504" s="5" t="s">
        <v>6649</v>
      </c>
      <c r="Q504" s="7"/>
    </row>
    <row r="505" spans="1:18" s="11" customFormat="1">
      <c r="A505" s="31" t="s">
        <v>1015</v>
      </c>
      <c r="B505" s="30">
        <v>504</v>
      </c>
      <c r="C505" s="7" t="s">
        <v>8912</v>
      </c>
      <c r="D505" s="8" t="s">
        <v>7640</v>
      </c>
      <c r="E505" s="33">
        <v>88</v>
      </c>
      <c r="F505" s="7" t="s">
        <v>8747</v>
      </c>
      <c r="G505" s="30">
        <v>2013</v>
      </c>
      <c r="H505" s="7" t="s">
        <v>7641</v>
      </c>
      <c r="I505" s="7" t="s">
        <v>8471</v>
      </c>
      <c r="J505" s="7" t="s">
        <v>7642</v>
      </c>
      <c r="K505" s="34" t="s">
        <v>7643</v>
      </c>
      <c r="L505" s="9" t="s">
        <v>8561</v>
      </c>
      <c r="M505" s="9" t="s">
        <v>8562</v>
      </c>
      <c r="N505" s="30" t="s">
        <v>8241</v>
      </c>
      <c r="O505" s="9"/>
      <c r="P505" s="5" t="s">
        <v>6650</v>
      </c>
      <c r="Q505" s="7"/>
    </row>
    <row r="506" spans="1:18" s="11" customFormat="1">
      <c r="A506" s="31" t="s">
        <v>1015</v>
      </c>
      <c r="B506" s="30">
        <v>505</v>
      </c>
      <c r="C506" s="7" t="s">
        <v>8912</v>
      </c>
      <c r="D506" s="8" t="s">
        <v>7644</v>
      </c>
      <c r="E506" s="33">
        <v>88</v>
      </c>
      <c r="F506" s="7" t="s">
        <v>8747</v>
      </c>
      <c r="G506" s="30">
        <v>2013</v>
      </c>
      <c r="H506" s="7" t="s">
        <v>7645</v>
      </c>
      <c r="I506" s="7" t="s">
        <v>8471</v>
      </c>
      <c r="J506" s="7" t="s">
        <v>7646</v>
      </c>
      <c r="K506" s="34" t="s">
        <v>7647</v>
      </c>
      <c r="L506" s="9" t="s">
        <v>8561</v>
      </c>
      <c r="M506" s="9" t="s">
        <v>8562</v>
      </c>
      <c r="N506" s="30" t="s">
        <v>8241</v>
      </c>
      <c r="O506" s="9"/>
      <c r="P506" s="5" t="s">
        <v>6651</v>
      </c>
      <c r="Q506" s="7"/>
    </row>
    <row r="507" spans="1:18" s="11" customFormat="1">
      <c r="A507" s="31" t="s">
        <v>1015</v>
      </c>
      <c r="B507" s="30">
        <v>506</v>
      </c>
      <c r="C507" s="7" t="s">
        <v>8502</v>
      </c>
      <c r="D507" s="8" t="s">
        <v>7648</v>
      </c>
      <c r="E507" s="33">
        <v>88</v>
      </c>
      <c r="F507" s="7" t="s">
        <v>8747</v>
      </c>
      <c r="G507" s="30">
        <v>2013</v>
      </c>
      <c r="H507" s="7" t="s">
        <v>7649</v>
      </c>
      <c r="I507" s="7" t="s">
        <v>8471</v>
      </c>
      <c r="J507" s="7" t="s">
        <v>7650</v>
      </c>
      <c r="K507" s="34" t="s">
        <v>7651</v>
      </c>
      <c r="L507" s="9" t="s">
        <v>8544</v>
      </c>
      <c r="M507" s="9" t="s">
        <v>8545</v>
      </c>
      <c r="N507" s="30" t="s">
        <v>8241</v>
      </c>
      <c r="O507" s="9"/>
      <c r="P507" s="5" t="s">
        <v>6652</v>
      </c>
      <c r="Q507" s="7"/>
    </row>
    <row r="508" spans="1:18" s="11" customFormat="1" ht="16.5">
      <c r="A508" s="31" t="s">
        <v>1015</v>
      </c>
      <c r="B508" s="30">
        <v>507</v>
      </c>
      <c r="C508" s="7" t="s">
        <v>8497</v>
      </c>
      <c r="D508" s="8" t="s">
        <v>6683</v>
      </c>
      <c r="E508" s="33">
        <v>80</v>
      </c>
      <c r="F508" s="7" t="s">
        <v>7652</v>
      </c>
      <c r="G508" s="30">
        <v>2007</v>
      </c>
      <c r="H508" s="7"/>
      <c r="I508" s="7" t="s">
        <v>8660</v>
      </c>
      <c r="J508" s="7" t="s">
        <v>7652</v>
      </c>
      <c r="K508" s="41" t="s">
        <v>6684</v>
      </c>
      <c r="L508" s="7" t="s">
        <v>8662</v>
      </c>
      <c r="M508" s="7" t="s">
        <v>8663</v>
      </c>
      <c r="N508" s="30" t="s">
        <v>8239</v>
      </c>
      <c r="O508" s="7"/>
      <c r="P508" s="5" t="s">
        <v>6686</v>
      </c>
      <c r="Q508" s="7" t="s">
        <v>1013</v>
      </c>
      <c r="R508"/>
    </row>
    <row r="509" spans="1:18" s="11" customFormat="1">
      <c r="A509" s="31" t="s">
        <v>1015</v>
      </c>
      <c r="B509" s="30">
        <v>508</v>
      </c>
      <c r="C509" s="7" t="s">
        <v>8484</v>
      </c>
      <c r="D509" s="8" t="s">
        <v>7653</v>
      </c>
      <c r="E509" s="33">
        <v>79</v>
      </c>
      <c r="F509" s="7" t="s">
        <v>8713</v>
      </c>
      <c r="G509" s="30">
        <v>2012</v>
      </c>
      <c r="H509" s="7"/>
      <c r="I509" s="7"/>
      <c r="J509" s="7" t="s">
        <v>7420</v>
      </c>
      <c r="K509" s="34" t="s">
        <v>7654</v>
      </c>
      <c r="L509" s="7"/>
      <c r="M509" s="7"/>
      <c r="N509" s="30" t="s">
        <v>8239</v>
      </c>
      <c r="O509" s="9"/>
      <c r="P509" s="5" t="s">
        <v>6653</v>
      </c>
      <c r="Q509" s="7"/>
    </row>
    <row r="510" spans="1:18" s="11" customFormat="1">
      <c r="A510" s="31" t="s">
        <v>1015</v>
      </c>
      <c r="B510" s="30">
        <v>509</v>
      </c>
      <c r="C510" s="24" t="s">
        <v>8949</v>
      </c>
      <c r="D510" s="14" t="s">
        <v>7655</v>
      </c>
      <c r="E510" s="33">
        <v>60</v>
      </c>
      <c r="F510" s="13" t="s">
        <v>9706</v>
      </c>
      <c r="G510" s="30">
        <v>2009</v>
      </c>
      <c r="H510" s="13"/>
      <c r="I510" s="13" t="s">
        <v>8603</v>
      </c>
      <c r="J510" s="13" t="s">
        <v>7656</v>
      </c>
      <c r="K510" s="34" t="s">
        <v>7657</v>
      </c>
      <c r="L510" s="13" t="s">
        <v>9011</v>
      </c>
      <c r="M510" s="13" t="s">
        <v>7658</v>
      </c>
      <c r="N510" s="30" t="s">
        <v>8239</v>
      </c>
      <c r="O510" s="13"/>
      <c r="P510" s="5" t="s">
        <v>7659</v>
      </c>
      <c r="Q510" s="7"/>
    </row>
    <row r="511" spans="1:18" s="11" customFormat="1" ht="14.25" customHeight="1">
      <c r="A511" s="31" t="s">
        <v>1015</v>
      </c>
      <c r="B511" s="30">
        <v>510</v>
      </c>
      <c r="C511" s="7" t="s">
        <v>8502</v>
      </c>
      <c r="D511" s="7" t="s">
        <v>7660</v>
      </c>
      <c r="E511" s="33">
        <v>430</v>
      </c>
      <c r="F511" s="7" t="s">
        <v>8926</v>
      </c>
      <c r="G511" s="30">
        <v>2012</v>
      </c>
      <c r="H511" s="7"/>
      <c r="I511" s="7" t="s">
        <v>8471</v>
      </c>
      <c r="J511" s="7" t="s">
        <v>9076</v>
      </c>
      <c r="K511" s="34" t="s">
        <v>7661</v>
      </c>
      <c r="L511" s="9" t="s">
        <v>8682</v>
      </c>
      <c r="M511" s="9" t="s">
        <v>9078</v>
      </c>
      <c r="N511" s="30" t="s">
        <v>8242</v>
      </c>
      <c r="O511" s="9"/>
      <c r="P511" s="5" t="s">
        <v>6654</v>
      </c>
      <c r="Q511" s="7"/>
    </row>
    <row r="512" spans="1:18" s="11" customFormat="1">
      <c r="A512" s="31" t="s">
        <v>1015</v>
      </c>
      <c r="B512" s="30">
        <v>511</v>
      </c>
      <c r="C512" s="7" t="s">
        <v>9501</v>
      </c>
      <c r="D512" s="7" t="s">
        <v>7662</v>
      </c>
      <c r="E512" s="33">
        <v>460</v>
      </c>
      <c r="F512" s="7" t="s">
        <v>9666</v>
      </c>
      <c r="G512" s="30">
        <v>2012</v>
      </c>
      <c r="H512" s="7"/>
      <c r="I512" s="7"/>
      <c r="J512" s="7" t="s">
        <v>7663</v>
      </c>
      <c r="K512" s="34" t="s">
        <v>7664</v>
      </c>
      <c r="L512" s="7"/>
      <c r="M512" s="7" t="str">
        <f>VLOOKUP(K512:K9079,[1]建議銷售!$J$3:$L$29470,3,0)</f>
        <v>831</v>
      </c>
      <c r="N512" s="30" t="s">
        <v>8239</v>
      </c>
      <c r="O512" s="7"/>
      <c r="P512" s="5" t="s">
        <v>6655</v>
      </c>
      <c r="Q512" s="7"/>
    </row>
    <row r="513" spans="1:17" s="11" customFormat="1">
      <c r="A513" s="31" t="s">
        <v>1015</v>
      </c>
      <c r="B513" s="30">
        <v>512</v>
      </c>
      <c r="C513" s="7" t="s">
        <v>9501</v>
      </c>
      <c r="D513" s="7" t="s">
        <v>7665</v>
      </c>
      <c r="E513" s="33">
        <v>260</v>
      </c>
      <c r="F513" s="7" t="s">
        <v>9666</v>
      </c>
      <c r="G513" s="30">
        <v>2012</v>
      </c>
      <c r="H513" s="7"/>
      <c r="I513" s="7"/>
      <c r="J513" s="7" t="s">
        <v>7666</v>
      </c>
      <c r="K513" s="34" t="s">
        <v>7667</v>
      </c>
      <c r="L513" s="7"/>
      <c r="M513" s="7" t="str">
        <f>VLOOKUP(K513:K9071,[1]建議銷售!$J$3:$L$29470,3,0)</f>
        <v>802.5233</v>
      </c>
      <c r="N513" s="30" t="s">
        <v>8239</v>
      </c>
      <c r="O513" s="7"/>
      <c r="P513" s="5" t="s">
        <v>6656</v>
      </c>
      <c r="Q513" s="7"/>
    </row>
    <row r="514" spans="1:17" s="11" customFormat="1">
      <c r="A514" s="31" t="s">
        <v>1015</v>
      </c>
      <c r="B514" s="30">
        <v>513</v>
      </c>
      <c r="C514" s="7" t="s">
        <v>9501</v>
      </c>
      <c r="D514" s="7" t="s">
        <v>7668</v>
      </c>
      <c r="E514" s="33">
        <v>400</v>
      </c>
      <c r="F514" s="7" t="s">
        <v>9666</v>
      </c>
      <c r="G514" s="30">
        <v>2012</v>
      </c>
      <c r="H514" s="7"/>
      <c r="I514" s="7"/>
      <c r="J514" s="7" t="s">
        <v>7669</v>
      </c>
      <c r="K514" s="34" t="s">
        <v>7670</v>
      </c>
      <c r="L514" s="7"/>
      <c r="M514" s="7" t="str">
        <f>VLOOKUP(K514:K9071,[1]建議銷售!$J$3:$L$29470,3,0)</f>
        <v>820.9204</v>
      </c>
      <c r="N514" s="30" t="s">
        <v>8239</v>
      </c>
      <c r="O514" s="7"/>
      <c r="P514" s="5" t="s">
        <v>6657</v>
      </c>
      <c r="Q514" s="7"/>
    </row>
    <row r="515" spans="1:17" s="11" customFormat="1">
      <c r="A515" s="31" t="s">
        <v>1015</v>
      </c>
      <c r="B515" s="30">
        <v>514</v>
      </c>
      <c r="C515" s="7" t="s">
        <v>7526</v>
      </c>
      <c r="D515" s="7" t="s">
        <v>7671</v>
      </c>
      <c r="E515" s="33">
        <v>180</v>
      </c>
      <c r="F515" s="7" t="s">
        <v>7672</v>
      </c>
      <c r="G515" s="30">
        <v>2011</v>
      </c>
      <c r="H515" s="7"/>
      <c r="I515" s="7"/>
      <c r="J515" s="7" t="s">
        <v>7673</v>
      </c>
      <c r="K515" s="34" t="s">
        <v>7674</v>
      </c>
      <c r="L515" s="7"/>
      <c r="M515" s="7"/>
      <c r="N515" s="30" t="s">
        <v>8239</v>
      </c>
      <c r="O515" s="7"/>
      <c r="P515" s="5" t="s">
        <v>6658</v>
      </c>
      <c r="Q515" s="7"/>
    </row>
    <row r="516" spans="1:17" s="11" customFormat="1">
      <c r="A516" s="31" t="s">
        <v>1015</v>
      </c>
      <c r="B516" s="30">
        <v>515</v>
      </c>
      <c r="C516" s="7" t="s">
        <v>8502</v>
      </c>
      <c r="D516" s="7" t="s">
        <v>7675</v>
      </c>
      <c r="E516" s="33">
        <v>300</v>
      </c>
      <c r="F516" s="7" t="s">
        <v>7676</v>
      </c>
      <c r="G516" s="30">
        <v>2010</v>
      </c>
      <c r="H516" s="7"/>
      <c r="I516" s="7" t="s">
        <v>8660</v>
      </c>
      <c r="J516" s="7" t="s">
        <v>7677</v>
      </c>
      <c r="K516" s="34" t="s">
        <v>7678</v>
      </c>
      <c r="L516" s="7" t="s">
        <v>8905</v>
      </c>
      <c r="M516" s="7" t="s">
        <v>8906</v>
      </c>
      <c r="N516" s="30" t="s">
        <v>8239</v>
      </c>
      <c r="O516" s="7"/>
      <c r="P516" s="5" t="s">
        <v>7679</v>
      </c>
      <c r="Q516" s="7"/>
    </row>
    <row r="517" spans="1:17" s="11" customFormat="1">
      <c r="A517" s="31" t="s">
        <v>1015</v>
      </c>
      <c r="B517" s="30">
        <v>516</v>
      </c>
      <c r="C517" s="7" t="s">
        <v>8502</v>
      </c>
      <c r="D517" s="7" t="s">
        <v>7680</v>
      </c>
      <c r="E517" s="33">
        <v>280</v>
      </c>
      <c r="F517" s="7" t="s">
        <v>7676</v>
      </c>
      <c r="G517" s="30">
        <v>2006</v>
      </c>
      <c r="H517" s="7"/>
      <c r="I517" s="7" t="s">
        <v>8660</v>
      </c>
      <c r="J517" s="7" t="s">
        <v>7681</v>
      </c>
      <c r="K517" s="34" t="s">
        <v>7682</v>
      </c>
      <c r="L517" s="7" t="s">
        <v>8905</v>
      </c>
      <c r="M517" s="7" t="s">
        <v>9340</v>
      </c>
      <c r="N517" s="30" t="s">
        <v>8239</v>
      </c>
      <c r="O517" s="7"/>
      <c r="P517" s="5" t="s">
        <v>6659</v>
      </c>
      <c r="Q517" s="7"/>
    </row>
    <row r="518" spans="1:17" s="11" customFormat="1">
      <c r="A518" s="31" t="s">
        <v>1015</v>
      </c>
      <c r="B518" s="30">
        <v>517</v>
      </c>
      <c r="C518" s="7" t="s">
        <v>9034</v>
      </c>
      <c r="D518" s="7" t="s">
        <v>7683</v>
      </c>
      <c r="E518" s="33">
        <v>600</v>
      </c>
      <c r="F518" s="7" t="s">
        <v>7684</v>
      </c>
      <c r="G518" s="30">
        <v>2011</v>
      </c>
      <c r="H518" s="7" t="s">
        <v>7685</v>
      </c>
      <c r="I518" s="7" t="s">
        <v>8660</v>
      </c>
      <c r="J518" s="7" t="s">
        <v>7686</v>
      </c>
      <c r="K518" s="34" t="s">
        <v>7687</v>
      </c>
      <c r="L518" s="7" t="s">
        <v>8662</v>
      </c>
      <c r="M518" s="7" t="s">
        <v>9040</v>
      </c>
      <c r="N518" s="30" t="s">
        <v>8239</v>
      </c>
      <c r="O518" s="7"/>
      <c r="P518" s="5" t="s">
        <v>6660</v>
      </c>
      <c r="Q518" s="7"/>
    </row>
    <row r="519" spans="1:17" s="11" customFormat="1">
      <c r="A519" s="31" t="s">
        <v>1015</v>
      </c>
      <c r="B519" s="30">
        <v>518</v>
      </c>
      <c r="C519" s="7" t="s">
        <v>9034</v>
      </c>
      <c r="D519" s="7" t="s">
        <v>7688</v>
      </c>
      <c r="E519" s="33">
        <v>450</v>
      </c>
      <c r="F519" s="7" t="s">
        <v>7689</v>
      </c>
      <c r="G519" s="30">
        <v>2007</v>
      </c>
      <c r="H519" s="7"/>
      <c r="I519" s="7" t="s">
        <v>8660</v>
      </c>
      <c r="J519" s="7" t="s">
        <v>7690</v>
      </c>
      <c r="K519" s="34" t="s">
        <v>7691</v>
      </c>
      <c r="L519" s="7" t="s">
        <v>8662</v>
      </c>
      <c r="M519" s="7" t="s">
        <v>7692</v>
      </c>
      <c r="N519" s="30" t="s">
        <v>8239</v>
      </c>
      <c r="O519" s="7"/>
      <c r="P519" s="5" t="s">
        <v>7693</v>
      </c>
      <c r="Q519" s="7"/>
    </row>
    <row r="520" spans="1:17" s="11" customFormat="1">
      <c r="A520" s="31" t="s">
        <v>1015</v>
      </c>
      <c r="B520" s="30">
        <v>519</v>
      </c>
      <c r="C520" s="7" t="s">
        <v>9034</v>
      </c>
      <c r="D520" s="7" t="s">
        <v>7694</v>
      </c>
      <c r="E520" s="33">
        <v>400</v>
      </c>
      <c r="F520" s="7" t="s">
        <v>7684</v>
      </c>
      <c r="G520" s="30">
        <v>2007</v>
      </c>
      <c r="H520" s="7"/>
      <c r="I520" s="7" t="s">
        <v>8660</v>
      </c>
      <c r="J520" s="7" t="s">
        <v>7695</v>
      </c>
      <c r="K520" s="34" t="s">
        <v>7696</v>
      </c>
      <c r="L520" s="7" t="s">
        <v>8662</v>
      </c>
      <c r="M520" s="7" t="s">
        <v>7692</v>
      </c>
      <c r="N520" s="30" t="s">
        <v>8239</v>
      </c>
      <c r="O520" s="7"/>
      <c r="P520" s="5" t="s">
        <v>7697</v>
      </c>
      <c r="Q520" s="7"/>
    </row>
    <row r="521" spans="1:17" s="11" customFormat="1">
      <c r="A521" s="31" t="s">
        <v>1015</v>
      </c>
      <c r="B521" s="30">
        <v>520</v>
      </c>
      <c r="C521" s="7" t="s">
        <v>9034</v>
      </c>
      <c r="D521" s="7" t="s">
        <v>7698</v>
      </c>
      <c r="E521" s="33">
        <v>360</v>
      </c>
      <c r="F521" s="7" t="s">
        <v>7684</v>
      </c>
      <c r="G521" s="30">
        <v>2007</v>
      </c>
      <c r="H521" s="7"/>
      <c r="I521" s="7" t="s">
        <v>8660</v>
      </c>
      <c r="J521" s="7" t="s">
        <v>7699</v>
      </c>
      <c r="K521" s="34" t="s">
        <v>7700</v>
      </c>
      <c r="L521" s="7" t="s">
        <v>8662</v>
      </c>
      <c r="M521" s="7" t="s">
        <v>7701</v>
      </c>
      <c r="N521" s="30" t="s">
        <v>8239</v>
      </c>
      <c r="O521" s="7"/>
      <c r="P521" s="5" t="s">
        <v>7702</v>
      </c>
      <c r="Q521" s="7"/>
    </row>
    <row r="522" spans="1:17" s="11" customFormat="1">
      <c r="A522" s="31" t="s">
        <v>1015</v>
      </c>
      <c r="B522" s="30">
        <v>521</v>
      </c>
      <c r="C522" s="7" t="s">
        <v>9034</v>
      </c>
      <c r="D522" s="7" t="s">
        <v>7703</v>
      </c>
      <c r="E522" s="33">
        <v>280</v>
      </c>
      <c r="F522" s="7" t="s">
        <v>7684</v>
      </c>
      <c r="G522" s="30">
        <v>2007</v>
      </c>
      <c r="H522" s="7"/>
      <c r="I522" s="7" t="s">
        <v>8660</v>
      </c>
      <c r="J522" s="7" t="s">
        <v>7704</v>
      </c>
      <c r="K522" s="34" t="s">
        <v>7705</v>
      </c>
      <c r="L522" s="7" t="s">
        <v>8662</v>
      </c>
      <c r="M522" s="7" t="s">
        <v>7706</v>
      </c>
      <c r="N522" s="30" t="s">
        <v>8239</v>
      </c>
      <c r="O522" s="7"/>
      <c r="P522" s="5" t="s">
        <v>7707</v>
      </c>
      <c r="Q522" s="7"/>
    </row>
    <row r="523" spans="1:17" s="11" customFormat="1">
      <c r="A523" s="31" t="s">
        <v>1015</v>
      </c>
      <c r="B523" s="30">
        <v>522</v>
      </c>
      <c r="C523" s="7" t="s">
        <v>9034</v>
      </c>
      <c r="D523" s="7" t="s">
        <v>7708</v>
      </c>
      <c r="E523" s="33">
        <v>520</v>
      </c>
      <c r="F523" s="7" t="s">
        <v>7684</v>
      </c>
      <c r="G523" s="30">
        <v>2006</v>
      </c>
      <c r="H523" s="7"/>
      <c r="I523" s="7" t="s">
        <v>8660</v>
      </c>
      <c r="J523" s="7" t="s">
        <v>7709</v>
      </c>
      <c r="K523" s="34" t="s">
        <v>7710</v>
      </c>
      <c r="L523" s="7" t="s">
        <v>8662</v>
      </c>
      <c r="M523" s="7" t="s">
        <v>9040</v>
      </c>
      <c r="N523" s="30" t="s">
        <v>8239</v>
      </c>
      <c r="O523" s="7"/>
      <c r="P523" s="5" t="s">
        <v>7711</v>
      </c>
      <c r="Q523" s="7"/>
    </row>
    <row r="524" spans="1:17" s="11" customFormat="1">
      <c r="A524" s="31" t="s">
        <v>1015</v>
      </c>
      <c r="B524" s="30">
        <v>523</v>
      </c>
      <c r="C524" s="7" t="s">
        <v>9034</v>
      </c>
      <c r="D524" s="7" t="s">
        <v>7712</v>
      </c>
      <c r="E524" s="33">
        <v>220</v>
      </c>
      <c r="F524" s="7" t="s">
        <v>7713</v>
      </c>
      <c r="G524" s="30">
        <v>2006</v>
      </c>
      <c r="H524" s="7"/>
      <c r="I524" s="7" t="s">
        <v>8660</v>
      </c>
      <c r="J524" s="7" t="s">
        <v>7714</v>
      </c>
      <c r="K524" s="34" t="s">
        <v>7715</v>
      </c>
      <c r="L524" s="7" t="s">
        <v>8662</v>
      </c>
      <c r="M524" s="7" t="s">
        <v>9040</v>
      </c>
      <c r="N524" s="30" t="s">
        <v>8239</v>
      </c>
      <c r="O524" s="7"/>
      <c r="P524" s="5" t="s">
        <v>7716</v>
      </c>
      <c r="Q524" s="7"/>
    </row>
    <row r="525" spans="1:17" s="11" customFormat="1">
      <c r="A525" s="31" t="s">
        <v>1015</v>
      </c>
      <c r="B525" s="30">
        <v>524</v>
      </c>
      <c r="C525" s="7" t="s">
        <v>8509</v>
      </c>
      <c r="D525" s="7" t="s">
        <v>7717</v>
      </c>
      <c r="E525" s="33">
        <v>240</v>
      </c>
      <c r="F525" s="7" t="s">
        <v>10037</v>
      </c>
      <c r="G525" s="30">
        <v>2009</v>
      </c>
      <c r="H525" s="7" t="s">
        <v>7718</v>
      </c>
      <c r="I525" s="7" t="s">
        <v>8660</v>
      </c>
      <c r="J525" s="7" t="s">
        <v>7719</v>
      </c>
      <c r="K525" s="34" t="s">
        <v>7720</v>
      </c>
      <c r="L525" s="7" t="s">
        <v>8905</v>
      </c>
      <c r="M525" s="7" t="s">
        <v>8906</v>
      </c>
      <c r="N525" s="30" t="s">
        <v>8239</v>
      </c>
      <c r="O525" s="7"/>
      <c r="P525" s="5" t="s">
        <v>6661</v>
      </c>
      <c r="Q525" s="7"/>
    </row>
    <row r="526" spans="1:17" s="11" customFormat="1">
      <c r="A526" s="31" t="s">
        <v>1015</v>
      </c>
      <c r="B526" s="30">
        <v>525</v>
      </c>
      <c r="C526" s="7" t="s">
        <v>8509</v>
      </c>
      <c r="D526" s="7" t="s">
        <v>7721</v>
      </c>
      <c r="E526" s="33">
        <v>140</v>
      </c>
      <c r="F526" s="7" t="s">
        <v>7676</v>
      </c>
      <c r="G526" s="30">
        <v>2006</v>
      </c>
      <c r="H526" s="7"/>
      <c r="I526" s="7" t="s">
        <v>8660</v>
      </c>
      <c r="J526" s="7" t="s">
        <v>7722</v>
      </c>
      <c r="K526" s="34" t="s">
        <v>7723</v>
      </c>
      <c r="L526" s="7" t="s">
        <v>8861</v>
      </c>
      <c r="M526" s="7" t="s">
        <v>9130</v>
      </c>
      <c r="N526" s="30" t="s">
        <v>8239</v>
      </c>
      <c r="O526" s="7"/>
      <c r="P526" s="5" t="s">
        <v>6662</v>
      </c>
      <c r="Q526" s="7"/>
    </row>
    <row r="527" spans="1:17" s="11" customFormat="1" ht="18" customHeight="1">
      <c r="A527" s="31" t="s">
        <v>1015</v>
      </c>
      <c r="B527" s="30">
        <v>526</v>
      </c>
      <c r="C527" s="7" t="s">
        <v>8836</v>
      </c>
      <c r="D527" s="7" t="s">
        <v>7724</v>
      </c>
      <c r="E527" s="33">
        <v>370</v>
      </c>
      <c r="F527" s="7" t="s">
        <v>8903</v>
      </c>
      <c r="G527" s="30">
        <v>2009</v>
      </c>
      <c r="H527" s="7"/>
      <c r="I527" s="7" t="s">
        <v>8660</v>
      </c>
      <c r="J527" s="7" t="s">
        <v>7725</v>
      </c>
      <c r="K527" s="34" t="s">
        <v>7726</v>
      </c>
      <c r="L527" s="7" t="s">
        <v>8840</v>
      </c>
      <c r="M527" s="7" t="s">
        <v>9053</v>
      </c>
      <c r="N527" s="30" t="s">
        <v>8239</v>
      </c>
      <c r="O527" s="7"/>
      <c r="P527" s="5" t="s">
        <v>6663</v>
      </c>
      <c r="Q527" s="7"/>
    </row>
    <row r="528" spans="1:17" s="11" customFormat="1" ht="18" customHeight="1">
      <c r="A528" s="31" t="s">
        <v>1015</v>
      </c>
      <c r="B528" s="30">
        <v>527</v>
      </c>
      <c r="C528" s="7" t="s">
        <v>8697</v>
      </c>
      <c r="D528" s="19" t="s">
        <v>7727</v>
      </c>
      <c r="E528" s="33">
        <v>300</v>
      </c>
      <c r="F528" s="7" t="s">
        <v>10037</v>
      </c>
      <c r="G528" s="30">
        <v>2010</v>
      </c>
      <c r="H528" s="7" t="s">
        <v>7728</v>
      </c>
      <c r="I528" s="7" t="s">
        <v>8660</v>
      </c>
      <c r="J528" s="7" t="s">
        <v>7729</v>
      </c>
      <c r="K528" s="34" t="s">
        <v>7730</v>
      </c>
      <c r="L528" s="7" t="s">
        <v>8916</v>
      </c>
      <c r="M528" s="7" t="s">
        <v>9730</v>
      </c>
      <c r="N528" s="30" t="s">
        <v>8239</v>
      </c>
      <c r="O528" s="7" t="s">
        <v>7731</v>
      </c>
      <c r="P528" s="5" t="s">
        <v>6664</v>
      </c>
      <c r="Q528" s="7"/>
    </row>
    <row r="529" spans="1:18" s="11" customFormat="1" ht="18" customHeight="1">
      <c r="A529" s="31" t="s">
        <v>1015</v>
      </c>
      <c r="B529" s="30">
        <v>528</v>
      </c>
      <c r="C529" s="7" t="s">
        <v>8697</v>
      </c>
      <c r="D529" s="7" t="s">
        <v>7732</v>
      </c>
      <c r="E529" s="33">
        <v>320</v>
      </c>
      <c r="F529" s="7" t="s">
        <v>10037</v>
      </c>
      <c r="G529" s="30">
        <v>2010</v>
      </c>
      <c r="H529" s="7" t="s">
        <v>7733</v>
      </c>
      <c r="I529" s="7" t="s">
        <v>8660</v>
      </c>
      <c r="J529" s="7" t="s">
        <v>7734</v>
      </c>
      <c r="K529" s="34" t="s">
        <v>7735</v>
      </c>
      <c r="L529" s="7" t="s">
        <v>8916</v>
      </c>
      <c r="M529" s="7" t="s">
        <v>9730</v>
      </c>
      <c r="N529" s="30" t="s">
        <v>8239</v>
      </c>
      <c r="O529" s="7" t="s">
        <v>7736</v>
      </c>
      <c r="P529" s="5" t="s">
        <v>6665</v>
      </c>
      <c r="Q529" s="7"/>
    </row>
    <row r="530" spans="1:18" s="11" customFormat="1" ht="18" customHeight="1">
      <c r="A530" s="31" t="s">
        <v>1015</v>
      </c>
      <c r="B530" s="30">
        <v>529</v>
      </c>
      <c r="C530" s="7" t="s">
        <v>8697</v>
      </c>
      <c r="D530" s="7" t="s">
        <v>7737</v>
      </c>
      <c r="E530" s="33">
        <v>320</v>
      </c>
      <c r="F530" s="7" t="s">
        <v>10037</v>
      </c>
      <c r="G530" s="30">
        <v>2010</v>
      </c>
      <c r="H530" s="7" t="s">
        <v>7738</v>
      </c>
      <c r="I530" s="7" t="s">
        <v>8660</v>
      </c>
      <c r="J530" s="7" t="s">
        <v>7739</v>
      </c>
      <c r="K530" s="34" t="s">
        <v>7740</v>
      </c>
      <c r="L530" s="7" t="s">
        <v>8916</v>
      </c>
      <c r="M530" s="7" t="s">
        <v>9730</v>
      </c>
      <c r="N530" s="30" t="s">
        <v>8239</v>
      </c>
      <c r="O530" s="7" t="s">
        <v>7741</v>
      </c>
      <c r="P530" s="5" t="s">
        <v>6666</v>
      </c>
      <c r="Q530" s="7"/>
    </row>
    <row r="531" spans="1:18" s="11" customFormat="1" ht="18" customHeight="1">
      <c r="A531" s="31" t="s">
        <v>1015</v>
      </c>
      <c r="B531" s="30">
        <v>530</v>
      </c>
      <c r="C531" s="7" t="s">
        <v>8697</v>
      </c>
      <c r="D531" s="7" t="s">
        <v>7742</v>
      </c>
      <c r="E531" s="33">
        <v>300</v>
      </c>
      <c r="F531" s="7" t="s">
        <v>10037</v>
      </c>
      <c r="G531" s="30">
        <v>2010</v>
      </c>
      <c r="H531" s="7" t="s">
        <v>7743</v>
      </c>
      <c r="I531" s="7" t="s">
        <v>8660</v>
      </c>
      <c r="J531" s="7" t="s">
        <v>7744</v>
      </c>
      <c r="K531" s="34" t="s">
        <v>7745</v>
      </c>
      <c r="L531" s="7" t="s">
        <v>8916</v>
      </c>
      <c r="M531" s="7" t="s">
        <v>9730</v>
      </c>
      <c r="N531" s="30" t="s">
        <v>8239</v>
      </c>
      <c r="O531" s="7" t="s">
        <v>7746</v>
      </c>
      <c r="P531" s="5" t="s">
        <v>6667</v>
      </c>
      <c r="Q531" s="7"/>
    </row>
    <row r="532" spans="1:18" s="11" customFormat="1" ht="18" customHeight="1">
      <c r="A532" s="31" t="s">
        <v>1015</v>
      </c>
      <c r="B532" s="30">
        <v>531</v>
      </c>
      <c r="C532" s="7" t="s">
        <v>8697</v>
      </c>
      <c r="D532" s="7" t="s">
        <v>7747</v>
      </c>
      <c r="E532" s="33">
        <v>420</v>
      </c>
      <c r="F532" s="7" t="s">
        <v>8838</v>
      </c>
      <c r="G532" s="30">
        <v>2010</v>
      </c>
      <c r="H532" s="7"/>
      <c r="I532" s="7" t="s">
        <v>8660</v>
      </c>
      <c r="J532" s="7" t="s">
        <v>7748</v>
      </c>
      <c r="K532" s="34" t="s">
        <v>7749</v>
      </c>
      <c r="L532" s="7" t="s">
        <v>8840</v>
      </c>
      <c r="M532" s="7" t="s">
        <v>9726</v>
      </c>
      <c r="N532" s="30" t="s">
        <v>8239</v>
      </c>
      <c r="O532" s="7"/>
      <c r="P532" s="5" t="s">
        <v>6668</v>
      </c>
      <c r="Q532" s="7"/>
    </row>
    <row r="533" spans="1:18" s="11" customFormat="1" ht="18" customHeight="1">
      <c r="A533" s="31" t="s">
        <v>1015</v>
      </c>
      <c r="B533" s="30">
        <v>532</v>
      </c>
      <c r="C533" s="7" t="s">
        <v>8697</v>
      </c>
      <c r="D533" s="7" t="s">
        <v>7750</v>
      </c>
      <c r="E533" s="33">
        <v>495</v>
      </c>
      <c r="F533" s="7" t="s">
        <v>8838</v>
      </c>
      <c r="G533" s="30">
        <v>2010</v>
      </c>
      <c r="H533" s="7"/>
      <c r="I533" s="7" t="s">
        <v>8660</v>
      </c>
      <c r="J533" s="7" t="s">
        <v>7751</v>
      </c>
      <c r="K533" s="34" t="s">
        <v>7752</v>
      </c>
      <c r="L533" s="7" t="s">
        <v>8844</v>
      </c>
      <c r="M533" s="7" t="s">
        <v>8845</v>
      </c>
      <c r="N533" s="30" t="s">
        <v>8239</v>
      </c>
      <c r="O533" s="7"/>
      <c r="P533" s="5" t="s">
        <v>6669</v>
      </c>
      <c r="Q533" s="7"/>
    </row>
    <row r="534" spans="1:18" s="11" customFormat="1" ht="18" customHeight="1">
      <c r="A534" s="31" t="s">
        <v>1015</v>
      </c>
      <c r="B534" s="30">
        <v>533</v>
      </c>
      <c r="C534" s="19" t="s">
        <v>8949</v>
      </c>
      <c r="D534" s="7" t="s">
        <v>7753</v>
      </c>
      <c r="E534" s="33">
        <v>220</v>
      </c>
      <c r="F534" s="7" t="s">
        <v>7713</v>
      </c>
      <c r="G534" s="30">
        <v>2010</v>
      </c>
      <c r="H534" s="7"/>
      <c r="I534" s="7" t="s">
        <v>8660</v>
      </c>
      <c r="J534" s="7" t="s">
        <v>7754</v>
      </c>
      <c r="K534" s="34" t="s">
        <v>7755</v>
      </c>
      <c r="L534" s="7" t="s">
        <v>8840</v>
      </c>
      <c r="M534" s="7" t="s">
        <v>8951</v>
      </c>
      <c r="N534" s="30" t="s">
        <v>8239</v>
      </c>
      <c r="O534" s="7"/>
      <c r="P534" s="5" t="s">
        <v>7756</v>
      </c>
      <c r="Q534" s="7"/>
    </row>
    <row r="535" spans="1:18" s="11" customFormat="1">
      <c r="A535" s="31" t="s">
        <v>1015</v>
      </c>
      <c r="B535" s="30">
        <v>534</v>
      </c>
      <c r="C535" s="7" t="s">
        <v>8497</v>
      </c>
      <c r="D535" s="7" t="s">
        <v>7757</v>
      </c>
      <c r="E535" s="33">
        <v>340</v>
      </c>
      <c r="F535" s="7" t="s">
        <v>10037</v>
      </c>
      <c r="G535" s="30">
        <v>2009</v>
      </c>
      <c r="H535" s="7" t="s">
        <v>7758</v>
      </c>
      <c r="I535" s="7" t="s">
        <v>8660</v>
      </c>
      <c r="J535" s="7" t="s">
        <v>7759</v>
      </c>
      <c r="K535" s="34" t="s">
        <v>7760</v>
      </c>
      <c r="L535" s="7" t="s">
        <v>8916</v>
      </c>
      <c r="M535" s="7" t="s">
        <v>9730</v>
      </c>
      <c r="N535" s="30" t="s">
        <v>8239</v>
      </c>
      <c r="O535" s="7"/>
      <c r="P535" s="5" t="s">
        <v>6670</v>
      </c>
      <c r="Q535" s="7"/>
    </row>
    <row r="536" spans="1:18" s="11" customFormat="1">
      <c r="A536" s="31" t="s">
        <v>1015</v>
      </c>
      <c r="B536" s="30">
        <v>535</v>
      </c>
      <c r="C536" s="7" t="s">
        <v>8502</v>
      </c>
      <c r="D536" s="7" t="s">
        <v>8222</v>
      </c>
      <c r="E536" s="33">
        <v>400</v>
      </c>
      <c r="F536" s="7" t="s">
        <v>8223</v>
      </c>
      <c r="G536" s="30">
        <v>2010</v>
      </c>
      <c r="H536" s="7" t="s">
        <v>8224</v>
      </c>
      <c r="I536" s="7" t="s">
        <v>8660</v>
      </c>
      <c r="J536" s="7" t="s">
        <v>8225</v>
      </c>
      <c r="K536" s="34" t="s">
        <v>8226</v>
      </c>
      <c r="L536" s="7" t="s">
        <v>8861</v>
      </c>
      <c r="M536" s="7" t="s">
        <v>8221</v>
      </c>
      <c r="N536" s="30" t="s">
        <v>8239</v>
      </c>
      <c r="O536" s="7"/>
      <c r="P536" s="5" t="s">
        <v>6671</v>
      </c>
      <c r="Q536" s="7"/>
    </row>
    <row r="537" spans="1:18" s="11" customFormat="1" ht="16.5">
      <c r="A537" s="31" t="s">
        <v>1015</v>
      </c>
      <c r="B537" s="30">
        <v>536</v>
      </c>
      <c r="C537" s="7" t="s">
        <v>8194</v>
      </c>
      <c r="D537" s="42" t="s">
        <v>6689</v>
      </c>
      <c r="E537" s="33">
        <v>150</v>
      </c>
      <c r="F537" s="7" t="s">
        <v>8195</v>
      </c>
      <c r="G537" s="30">
        <v>2010</v>
      </c>
      <c r="H537" s="7"/>
      <c r="I537" s="7"/>
      <c r="J537" s="7" t="s">
        <v>8196</v>
      </c>
      <c r="K537" s="41" t="s">
        <v>6685</v>
      </c>
      <c r="L537" s="7"/>
      <c r="M537" s="7"/>
      <c r="N537" s="30" t="s">
        <v>8239</v>
      </c>
      <c r="O537" s="7"/>
      <c r="P537" s="5" t="s">
        <v>6687</v>
      </c>
      <c r="Q537" s="7" t="s">
        <v>1012</v>
      </c>
      <c r="R537"/>
    </row>
    <row r="538" spans="1:18" s="11" customFormat="1">
      <c r="A538" s="31" t="s">
        <v>1015</v>
      </c>
      <c r="B538" s="30">
        <v>537</v>
      </c>
      <c r="C538" s="7" t="s">
        <v>8194</v>
      </c>
      <c r="D538" s="7" t="s">
        <v>8197</v>
      </c>
      <c r="E538" s="33">
        <v>150</v>
      </c>
      <c r="F538" s="7" t="s">
        <v>8195</v>
      </c>
      <c r="G538" s="30">
        <v>2010</v>
      </c>
      <c r="H538" s="7"/>
      <c r="I538" s="7"/>
      <c r="J538" s="7" t="s">
        <v>8198</v>
      </c>
      <c r="K538" s="34" t="s">
        <v>8199</v>
      </c>
      <c r="L538" s="7"/>
      <c r="M538" s="7" t="s">
        <v>8200</v>
      </c>
      <c r="N538" s="30" t="s">
        <v>8239</v>
      </c>
      <c r="O538" s="7"/>
      <c r="P538" s="5" t="s">
        <v>6672</v>
      </c>
      <c r="Q538" s="7"/>
    </row>
    <row r="539" spans="1:18" s="11" customFormat="1">
      <c r="A539" s="31" t="s">
        <v>1015</v>
      </c>
      <c r="B539" s="30">
        <v>538</v>
      </c>
      <c r="C539" s="7" t="s">
        <v>8194</v>
      </c>
      <c r="D539" s="7" t="s">
        <v>8201</v>
      </c>
      <c r="E539" s="33">
        <v>150</v>
      </c>
      <c r="F539" s="7" t="s">
        <v>8195</v>
      </c>
      <c r="G539" s="30">
        <v>2010</v>
      </c>
      <c r="H539" s="7"/>
      <c r="I539" s="7"/>
      <c r="J539" s="7" t="s">
        <v>8202</v>
      </c>
      <c r="K539" s="34" t="s">
        <v>8203</v>
      </c>
      <c r="L539" s="7"/>
      <c r="M539" s="7" t="s">
        <v>8204</v>
      </c>
      <c r="N539" s="30" t="s">
        <v>8239</v>
      </c>
      <c r="O539" s="7"/>
      <c r="P539" s="5" t="s">
        <v>6673</v>
      </c>
      <c r="Q539" s="7"/>
    </row>
    <row r="540" spans="1:18" s="11" customFormat="1">
      <c r="A540" s="31" t="s">
        <v>1015</v>
      </c>
      <c r="B540" s="30">
        <v>539</v>
      </c>
      <c r="C540" s="7" t="s">
        <v>8836</v>
      </c>
      <c r="D540" s="7" t="s">
        <v>8205</v>
      </c>
      <c r="E540" s="33">
        <v>500</v>
      </c>
      <c r="F540" s="7" t="s">
        <v>9117</v>
      </c>
      <c r="G540" s="30">
        <v>2012</v>
      </c>
      <c r="H540" s="7" t="s">
        <v>8206</v>
      </c>
      <c r="I540" s="7" t="s">
        <v>8660</v>
      </c>
      <c r="J540" s="7" t="s">
        <v>8207</v>
      </c>
      <c r="K540" s="34" t="s">
        <v>8208</v>
      </c>
      <c r="L540" s="7" t="s">
        <v>8840</v>
      </c>
      <c r="M540" s="7" t="s">
        <v>9018</v>
      </c>
      <c r="N540" s="30" t="s">
        <v>8239</v>
      </c>
      <c r="O540" s="7"/>
      <c r="P540" s="5" t="s">
        <v>6674</v>
      </c>
      <c r="Q540" s="7"/>
    </row>
    <row r="541" spans="1:18" s="11" customFormat="1" ht="18" customHeight="1">
      <c r="A541" s="31" t="s">
        <v>1015</v>
      </c>
      <c r="B541" s="30">
        <v>540</v>
      </c>
      <c r="C541" s="7" t="s">
        <v>8697</v>
      </c>
      <c r="D541" s="7" t="s">
        <v>8209</v>
      </c>
      <c r="E541" s="33">
        <v>380</v>
      </c>
      <c r="F541" s="7" t="s">
        <v>9098</v>
      </c>
      <c r="G541" s="30">
        <v>2010</v>
      </c>
      <c r="H541" s="7"/>
      <c r="I541" s="7" t="s">
        <v>8660</v>
      </c>
      <c r="J541" s="7" t="s">
        <v>8210</v>
      </c>
      <c r="K541" s="34" t="s">
        <v>8211</v>
      </c>
      <c r="L541" s="7" t="s">
        <v>8916</v>
      </c>
      <c r="M541" s="7" t="s">
        <v>9730</v>
      </c>
      <c r="N541" s="30" t="s">
        <v>8239</v>
      </c>
      <c r="O541" s="7"/>
      <c r="P541" s="5" t="s">
        <v>6675</v>
      </c>
      <c r="Q541" s="7"/>
    </row>
    <row r="542" spans="1:18" s="11" customFormat="1" ht="18" customHeight="1">
      <c r="A542" s="31" t="s">
        <v>1015</v>
      </c>
      <c r="B542" s="30">
        <v>541</v>
      </c>
      <c r="C542" s="7" t="s">
        <v>8912</v>
      </c>
      <c r="D542" s="7" t="s">
        <v>8212</v>
      </c>
      <c r="E542" s="33">
        <v>320</v>
      </c>
      <c r="F542" s="7" t="s">
        <v>8213</v>
      </c>
      <c r="G542" s="30">
        <v>2011</v>
      </c>
      <c r="H542" s="7"/>
      <c r="I542" s="7"/>
      <c r="J542" s="7" t="s">
        <v>8214</v>
      </c>
      <c r="K542" s="34" t="s">
        <v>8215</v>
      </c>
      <c r="L542" s="7" t="s">
        <v>8216</v>
      </c>
      <c r="M542" s="7" t="s">
        <v>8217</v>
      </c>
      <c r="N542" s="30" t="s">
        <v>8239</v>
      </c>
      <c r="O542" s="7"/>
      <c r="P542" s="5" t="s">
        <v>6676</v>
      </c>
      <c r="Q542" s="7"/>
    </row>
    <row r="543" spans="1:18" s="11" customFormat="1">
      <c r="A543" s="31" t="s">
        <v>1015</v>
      </c>
      <c r="B543" s="30">
        <v>542</v>
      </c>
      <c r="C543" s="7" t="s">
        <v>8697</v>
      </c>
      <c r="D543" s="7" t="s">
        <v>8227</v>
      </c>
      <c r="E543" s="33">
        <v>360</v>
      </c>
      <c r="F543" s="7" t="s">
        <v>8478</v>
      </c>
      <c r="G543" s="30">
        <v>2012</v>
      </c>
      <c r="H543" s="40" t="s">
        <v>8228</v>
      </c>
      <c r="I543" s="40" t="s">
        <v>8471</v>
      </c>
      <c r="J543" s="7" t="s">
        <v>8229</v>
      </c>
      <c r="K543" s="34" t="s">
        <v>8230</v>
      </c>
      <c r="L543" s="9" t="s">
        <v>8514</v>
      </c>
      <c r="M543" s="9" t="s">
        <v>8782</v>
      </c>
      <c r="N543" s="30" t="s">
        <v>8239</v>
      </c>
      <c r="O543" s="9" t="s">
        <v>8231</v>
      </c>
      <c r="P543" s="5" t="s">
        <v>6677</v>
      </c>
      <c r="Q543" s="7"/>
    </row>
    <row r="544" spans="1:18" s="11" customFormat="1">
      <c r="A544" s="31" t="s">
        <v>1015</v>
      </c>
      <c r="B544" s="30">
        <v>543</v>
      </c>
      <c r="C544" s="7" t="s">
        <v>8697</v>
      </c>
      <c r="D544" s="7" t="s">
        <v>8218</v>
      </c>
      <c r="E544" s="33">
        <v>270</v>
      </c>
      <c r="F544" s="7" t="s">
        <v>8486</v>
      </c>
      <c r="G544" s="30">
        <v>2013</v>
      </c>
      <c r="H544" s="40"/>
      <c r="I544" s="40" t="s">
        <v>9203</v>
      </c>
      <c r="J544" s="7" t="s">
        <v>8219</v>
      </c>
      <c r="K544" s="34" t="s">
        <v>8220</v>
      </c>
      <c r="L544" s="9" t="s">
        <v>8514</v>
      </c>
      <c r="M544" s="9" t="s">
        <v>8782</v>
      </c>
      <c r="N544" s="30" t="s">
        <v>8239</v>
      </c>
      <c r="O544" s="9"/>
      <c r="P544" s="5" t="s">
        <v>6678</v>
      </c>
      <c r="Q544" s="7"/>
    </row>
    <row r="545" spans="1:17" s="11" customFormat="1">
      <c r="A545" s="31" t="s">
        <v>1015</v>
      </c>
      <c r="B545" s="30">
        <v>544</v>
      </c>
      <c r="C545" s="7" t="s">
        <v>8232</v>
      </c>
      <c r="D545" s="7" t="s">
        <v>8233</v>
      </c>
      <c r="E545" s="33">
        <v>280</v>
      </c>
      <c r="F545" s="7" t="s">
        <v>8234</v>
      </c>
      <c r="G545" s="30">
        <v>2009</v>
      </c>
      <c r="H545" s="7"/>
      <c r="I545" s="7"/>
      <c r="J545" s="7" t="s">
        <v>8235</v>
      </c>
      <c r="K545" s="34" t="s">
        <v>8236</v>
      </c>
      <c r="L545" s="7"/>
      <c r="M545" s="7"/>
      <c r="N545" s="30" t="s">
        <v>8239</v>
      </c>
      <c r="O545" s="7"/>
      <c r="P545" s="5" t="s">
        <v>6679</v>
      </c>
      <c r="Q545" s="7"/>
    </row>
    <row r="546" spans="1:17">
      <c r="E546" s="26"/>
    </row>
  </sheetData>
  <autoFilter ref="B1:P545"/>
  <phoneticPr fontId="2" type="noConversion"/>
  <conditionalFormatting sqref="D1:D1048576">
    <cfRule type="duplicateValues" dxfId="11" priority="10"/>
    <cfRule type="duplicateValues" dxfId="10" priority="14"/>
    <cfRule type="duplicateValues" dxfId="9" priority="19"/>
  </conditionalFormatting>
  <conditionalFormatting sqref="Q537">
    <cfRule type="duplicateValues" dxfId="8" priority="7"/>
    <cfRule type="duplicateValues" dxfId="7" priority="8"/>
    <cfRule type="duplicateValues" dxfId="6" priority="9"/>
  </conditionalFormatting>
  <conditionalFormatting sqref="Q508">
    <cfRule type="duplicateValues" dxfId="5" priority="4"/>
    <cfRule type="duplicateValues" dxfId="4" priority="5"/>
    <cfRule type="duplicateValues" dxfId="3" priority="6"/>
  </conditionalFormatting>
  <conditionalFormatting sqref="Q95">
    <cfRule type="duplicateValues" dxfId="2" priority="1"/>
    <cfRule type="duplicateValues" dxfId="1" priority="2"/>
    <cfRule type="duplicateValues" dxfId="0" priority="3"/>
  </conditionalFormatting>
  <hyperlinks>
    <hyperlink ref="P537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9"/>
  <sheetViews>
    <sheetView topLeftCell="A1552" workbookViewId="0">
      <selection activeCell="B5" sqref="B5"/>
    </sheetView>
  </sheetViews>
  <sheetFormatPr defaultRowHeight="16.5"/>
  <cols>
    <col min="1" max="1" width="5.375" style="88" customWidth="1"/>
    <col min="2" max="2" width="7.625" style="87" customWidth="1"/>
    <col min="3" max="3" width="6.875" style="88" customWidth="1"/>
    <col min="4" max="4" width="30.625" style="89" customWidth="1"/>
    <col min="5" max="5" width="25.625" style="89" customWidth="1"/>
    <col min="6" max="6" width="9" style="87"/>
    <col min="7" max="8" width="9" style="87" customWidth="1"/>
    <col min="9" max="9" width="22.625" style="89" customWidth="1"/>
    <col min="10" max="10" width="15.625" style="90" customWidth="1"/>
    <col min="11" max="11" width="12.375" style="88" customWidth="1"/>
    <col min="12" max="12" width="17.625" style="88" customWidth="1"/>
    <col min="13" max="13" width="50.375" style="88" customWidth="1"/>
    <col min="14" max="14" width="168.625" style="89" customWidth="1"/>
    <col min="15" max="16384" width="9" style="88"/>
  </cols>
  <sheetData>
    <row r="1" spans="1:14" s="11" customFormat="1" ht="14.25">
      <c r="B1" s="43" t="s">
        <v>6690</v>
      </c>
      <c r="C1" s="44" t="s">
        <v>6691</v>
      </c>
      <c r="D1" s="44" t="s">
        <v>6692</v>
      </c>
      <c r="E1" s="44" t="s">
        <v>6693</v>
      </c>
      <c r="F1" s="45" t="s">
        <v>6694</v>
      </c>
      <c r="G1" s="45" t="s">
        <v>6695</v>
      </c>
      <c r="H1" s="45" t="s">
        <v>8462</v>
      </c>
      <c r="I1" s="46" t="s">
        <v>8463</v>
      </c>
      <c r="J1" s="47" t="s">
        <v>7762</v>
      </c>
      <c r="K1" s="31" t="s">
        <v>8464</v>
      </c>
      <c r="L1" s="31" t="s">
        <v>8465</v>
      </c>
      <c r="M1" s="6" t="s">
        <v>6696</v>
      </c>
      <c r="N1" s="46" t="s">
        <v>6697</v>
      </c>
    </row>
    <row r="2" spans="1:14" s="11" customFormat="1" ht="27">
      <c r="A2" s="31" t="s">
        <v>1016</v>
      </c>
      <c r="B2" s="43">
        <v>1</v>
      </c>
      <c r="C2" s="48" t="s">
        <v>8563</v>
      </c>
      <c r="D2" s="49" t="s">
        <v>6698</v>
      </c>
      <c r="E2" s="49" t="s">
        <v>6699</v>
      </c>
      <c r="F2" s="43">
        <v>2012</v>
      </c>
      <c r="G2" s="43"/>
      <c r="H2" s="43"/>
      <c r="I2" s="49" t="s">
        <v>6700</v>
      </c>
      <c r="J2" s="50" t="s">
        <v>6701</v>
      </c>
      <c r="K2" s="7" t="s">
        <v>6702</v>
      </c>
      <c r="L2" s="7" t="s">
        <v>6703</v>
      </c>
      <c r="M2" s="51" t="s">
        <v>6704</v>
      </c>
      <c r="N2" s="52"/>
    </row>
    <row r="3" spans="1:14" s="11" customFormat="1" ht="13.5">
      <c r="A3" s="31" t="s">
        <v>1016</v>
      </c>
      <c r="B3" s="43">
        <v>2</v>
      </c>
      <c r="C3" s="48" t="s">
        <v>6705</v>
      </c>
      <c r="D3" s="49" t="s">
        <v>6706</v>
      </c>
      <c r="E3" s="49" t="s">
        <v>6707</v>
      </c>
      <c r="F3" s="43">
        <v>2013</v>
      </c>
      <c r="G3" s="43"/>
      <c r="H3" s="43"/>
      <c r="I3" s="49" t="s">
        <v>6708</v>
      </c>
      <c r="J3" s="50" t="s">
        <v>6709</v>
      </c>
      <c r="K3" s="7" t="s">
        <v>6710</v>
      </c>
      <c r="L3" s="7" t="s">
        <v>6711</v>
      </c>
      <c r="M3" s="51" t="s">
        <v>6712</v>
      </c>
      <c r="N3" s="7"/>
    </row>
    <row r="4" spans="1:14" s="11" customFormat="1" ht="13.5">
      <c r="A4" s="31" t="s">
        <v>1016</v>
      </c>
      <c r="B4" s="43">
        <v>3</v>
      </c>
      <c r="C4" s="48" t="s">
        <v>6705</v>
      </c>
      <c r="D4" s="49" t="s">
        <v>6713</v>
      </c>
      <c r="E4" s="49" t="s">
        <v>6707</v>
      </c>
      <c r="F4" s="43">
        <v>2013</v>
      </c>
      <c r="G4" s="43"/>
      <c r="H4" s="43"/>
      <c r="I4" s="49" t="s">
        <v>6714</v>
      </c>
      <c r="J4" s="50" t="s">
        <v>6715</v>
      </c>
      <c r="K4" s="7" t="s">
        <v>6716</v>
      </c>
      <c r="L4" s="7" t="s">
        <v>6717</v>
      </c>
      <c r="M4" s="51" t="s">
        <v>6718</v>
      </c>
      <c r="N4" s="52"/>
    </row>
    <row r="5" spans="1:14" s="11" customFormat="1" ht="13.5">
      <c r="A5" s="31" t="s">
        <v>1016</v>
      </c>
      <c r="B5" s="43">
        <v>4</v>
      </c>
      <c r="C5" s="53" t="s">
        <v>6705</v>
      </c>
      <c r="D5" s="54" t="s">
        <v>6719</v>
      </c>
      <c r="E5" s="54" t="s">
        <v>6720</v>
      </c>
      <c r="F5" s="55">
        <v>2013</v>
      </c>
      <c r="G5" s="55"/>
      <c r="H5" s="55"/>
      <c r="I5" s="54" t="s">
        <v>6721</v>
      </c>
      <c r="J5" s="56" t="s">
        <v>6722</v>
      </c>
      <c r="K5" s="13" t="s">
        <v>9688</v>
      </c>
      <c r="L5" s="13" t="s">
        <v>9914</v>
      </c>
      <c r="M5" s="51" t="s">
        <v>6723</v>
      </c>
      <c r="N5" s="7"/>
    </row>
    <row r="6" spans="1:14" s="11" customFormat="1" ht="13.5">
      <c r="A6" s="31" t="s">
        <v>1016</v>
      </c>
      <c r="B6" s="43">
        <v>5</v>
      </c>
      <c r="C6" s="48" t="s">
        <v>6705</v>
      </c>
      <c r="D6" s="49" t="s">
        <v>6724</v>
      </c>
      <c r="E6" s="49" t="s">
        <v>6725</v>
      </c>
      <c r="F6" s="43">
        <v>2013</v>
      </c>
      <c r="G6" s="43"/>
      <c r="H6" s="43"/>
      <c r="I6" s="49" t="s">
        <v>6726</v>
      </c>
      <c r="J6" s="50" t="s">
        <v>6727</v>
      </c>
      <c r="K6" s="7" t="s">
        <v>6716</v>
      </c>
      <c r="L6" s="7" t="s">
        <v>6717</v>
      </c>
      <c r="M6" s="51" t="s">
        <v>6728</v>
      </c>
      <c r="N6" s="52"/>
    </row>
    <row r="7" spans="1:14" s="11" customFormat="1" ht="13.5">
      <c r="A7" s="31" t="s">
        <v>1016</v>
      </c>
      <c r="B7" s="43">
        <v>6</v>
      </c>
      <c r="C7" s="53" t="s">
        <v>6705</v>
      </c>
      <c r="D7" s="54" t="s">
        <v>6729</v>
      </c>
      <c r="E7" s="54" t="s">
        <v>6730</v>
      </c>
      <c r="F7" s="55">
        <v>2013</v>
      </c>
      <c r="G7" s="55"/>
      <c r="H7" s="55"/>
      <c r="I7" s="54" t="s">
        <v>6731</v>
      </c>
      <c r="J7" s="56" t="s">
        <v>6732</v>
      </c>
      <c r="K7" s="13" t="s">
        <v>6716</v>
      </c>
      <c r="L7" s="13" t="s">
        <v>6717</v>
      </c>
      <c r="M7" s="51" t="s">
        <v>6733</v>
      </c>
      <c r="N7" s="7"/>
    </row>
    <row r="8" spans="1:14" s="11" customFormat="1" ht="13.5">
      <c r="A8" s="31" t="s">
        <v>1016</v>
      </c>
      <c r="B8" s="43">
        <v>7</v>
      </c>
      <c r="C8" s="48" t="s">
        <v>6705</v>
      </c>
      <c r="D8" s="49" t="s">
        <v>6734</v>
      </c>
      <c r="E8" s="49" t="s">
        <v>6735</v>
      </c>
      <c r="F8" s="43">
        <v>2013</v>
      </c>
      <c r="G8" s="43"/>
      <c r="H8" s="43"/>
      <c r="I8" s="49" t="s">
        <v>6736</v>
      </c>
      <c r="J8" s="50" t="s">
        <v>6737</v>
      </c>
      <c r="K8" s="7" t="s">
        <v>6716</v>
      </c>
      <c r="L8" s="7" t="s">
        <v>6717</v>
      </c>
      <c r="M8" s="51" t="s">
        <v>6738</v>
      </c>
      <c r="N8" s="7"/>
    </row>
    <row r="9" spans="1:14" s="11" customFormat="1" ht="13.5">
      <c r="A9" s="31" t="s">
        <v>1016</v>
      </c>
      <c r="B9" s="43">
        <v>8</v>
      </c>
      <c r="C9" s="48" t="s">
        <v>6705</v>
      </c>
      <c r="D9" s="49" t="s">
        <v>6739</v>
      </c>
      <c r="E9" s="49" t="s">
        <v>6735</v>
      </c>
      <c r="F9" s="43">
        <v>2013</v>
      </c>
      <c r="G9" s="43"/>
      <c r="H9" s="43"/>
      <c r="I9" s="49" t="s">
        <v>6740</v>
      </c>
      <c r="J9" s="50" t="s">
        <v>6741</v>
      </c>
      <c r="K9" s="7" t="s">
        <v>6716</v>
      </c>
      <c r="L9" s="7" t="s">
        <v>6742</v>
      </c>
      <c r="M9" s="51" t="s">
        <v>6743</v>
      </c>
      <c r="N9" s="13"/>
    </row>
    <row r="10" spans="1:14" s="11" customFormat="1" ht="13.5">
      <c r="A10" s="31" t="s">
        <v>1016</v>
      </c>
      <c r="B10" s="43">
        <v>9</v>
      </c>
      <c r="C10" s="48" t="s">
        <v>6705</v>
      </c>
      <c r="D10" s="49" t="s">
        <v>6744</v>
      </c>
      <c r="E10" s="49" t="s">
        <v>6707</v>
      </c>
      <c r="F10" s="43">
        <v>2013</v>
      </c>
      <c r="G10" s="43"/>
      <c r="H10" s="43"/>
      <c r="I10" s="49" t="s">
        <v>6745</v>
      </c>
      <c r="J10" s="50" t="s">
        <v>6746</v>
      </c>
      <c r="K10" s="7" t="s">
        <v>6716</v>
      </c>
      <c r="L10" s="7" t="s">
        <v>6717</v>
      </c>
      <c r="M10" s="51" t="s">
        <v>6747</v>
      </c>
      <c r="N10" s="13"/>
    </row>
    <row r="11" spans="1:14" s="11" customFormat="1" ht="13.5">
      <c r="A11" s="31" t="s">
        <v>1016</v>
      </c>
      <c r="B11" s="43">
        <v>10</v>
      </c>
      <c r="C11" s="53" t="s">
        <v>6705</v>
      </c>
      <c r="D11" s="54" t="s">
        <v>6748</v>
      </c>
      <c r="E11" s="54" t="s">
        <v>6707</v>
      </c>
      <c r="F11" s="55">
        <v>2013</v>
      </c>
      <c r="G11" s="55"/>
      <c r="H11" s="55"/>
      <c r="I11" s="54" t="s">
        <v>6749</v>
      </c>
      <c r="J11" s="56" t="s">
        <v>6750</v>
      </c>
      <c r="K11" s="13" t="s">
        <v>6751</v>
      </c>
      <c r="L11" s="13" t="s">
        <v>6752</v>
      </c>
      <c r="M11" s="51" t="s">
        <v>6753</v>
      </c>
      <c r="N11" s="52"/>
    </row>
    <row r="12" spans="1:14" s="11" customFormat="1" ht="13.5">
      <c r="A12" s="31" t="s">
        <v>1016</v>
      </c>
      <c r="B12" s="43">
        <v>11</v>
      </c>
      <c r="C12" s="48" t="s">
        <v>6705</v>
      </c>
      <c r="D12" s="49" t="s">
        <v>6754</v>
      </c>
      <c r="E12" s="49" t="s">
        <v>6720</v>
      </c>
      <c r="F12" s="43">
        <v>2013</v>
      </c>
      <c r="G12" s="43"/>
      <c r="H12" s="43"/>
      <c r="I12" s="49" t="s">
        <v>6755</v>
      </c>
      <c r="J12" s="50" t="s">
        <v>6756</v>
      </c>
      <c r="K12" s="7" t="s">
        <v>6702</v>
      </c>
      <c r="L12" s="7" t="s">
        <v>6757</v>
      </c>
      <c r="M12" s="51" t="s">
        <v>6758</v>
      </c>
      <c r="N12" s="13"/>
    </row>
    <row r="13" spans="1:14" s="11" customFormat="1" ht="13.5">
      <c r="A13" s="31" t="s">
        <v>1016</v>
      </c>
      <c r="B13" s="43">
        <v>12</v>
      </c>
      <c r="C13" s="48" t="s">
        <v>8563</v>
      </c>
      <c r="D13" s="49" t="s">
        <v>6759</v>
      </c>
      <c r="E13" s="49" t="s">
        <v>6699</v>
      </c>
      <c r="F13" s="43">
        <v>2012</v>
      </c>
      <c r="G13" s="43"/>
      <c r="H13" s="43"/>
      <c r="I13" s="49" t="s">
        <v>6760</v>
      </c>
      <c r="J13" s="50" t="s">
        <v>6761</v>
      </c>
      <c r="K13" s="7" t="s">
        <v>6702</v>
      </c>
      <c r="L13" s="7" t="s">
        <v>6703</v>
      </c>
      <c r="M13" s="51" t="s">
        <v>6762</v>
      </c>
      <c r="N13" s="13"/>
    </row>
    <row r="14" spans="1:14" s="11" customFormat="1" ht="27">
      <c r="A14" s="31" t="s">
        <v>1016</v>
      </c>
      <c r="B14" s="43">
        <v>13</v>
      </c>
      <c r="C14" s="53" t="s">
        <v>6705</v>
      </c>
      <c r="D14" s="54" t="s">
        <v>6763</v>
      </c>
      <c r="E14" s="54" t="s">
        <v>6764</v>
      </c>
      <c r="F14" s="55">
        <v>2013</v>
      </c>
      <c r="G14" s="55"/>
      <c r="H14" s="55"/>
      <c r="I14" s="54" t="s">
        <v>6765</v>
      </c>
      <c r="J14" s="56" t="s">
        <v>6766</v>
      </c>
      <c r="K14" s="13" t="s">
        <v>6710</v>
      </c>
      <c r="L14" s="13" t="s">
        <v>6767</v>
      </c>
      <c r="M14" s="51" t="s">
        <v>6768</v>
      </c>
      <c r="N14" s="7"/>
    </row>
    <row r="15" spans="1:14" s="11" customFormat="1" ht="27">
      <c r="A15" s="31" t="s">
        <v>1016</v>
      </c>
      <c r="B15" s="43">
        <v>14</v>
      </c>
      <c r="C15" s="48" t="s">
        <v>8563</v>
      </c>
      <c r="D15" s="49" t="s">
        <v>6769</v>
      </c>
      <c r="E15" s="49" t="s">
        <v>6770</v>
      </c>
      <c r="F15" s="43">
        <v>2012</v>
      </c>
      <c r="G15" s="43" t="s">
        <v>6771</v>
      </c>
      <c r="H15" s="43" t="s">
        <v>8603</v>
      </c>
      <c r="I15" s="49" t="s">
        <v>6772</v>
      </c>
      <c r="J15" s="50" t="s">
        <v>6773</v>
      </c>
      <c r="K15" s="7" t="s">
        <v>9688</v>
      </c>
      <c r="L15" s="7" t="s">
        <v>6774</v>
      </c>
      <c r="M15" s="51" t="s">
        <v>6775</v>
      </c>
      <c r="N15" s="13"/>
    </row>
    <row r="16" spans="1:14" s="11" customFormat="1" ht="13.5">
      <c r="A16" s="31" t="s">
        <v>1016</v>
      </c>
      <c r="B16" s="43">
        <v>15</v>
      </c>
      <c r="C16" s="48" t="s">
        <v>6705</v>
      </c>
      <c r="D16" s="49" t="s">
        <v>6776</v>
      </c>
      <c r="E16" s="49" t="s">
        <v>6735</v>
      </c>
      <c r="F16" s="43">
        <v>2013</v>
      </c>
      <c r="G16" s="43"/>
      <c r="H16" s="43"/>
      <c r="I16" s="49" t="s">
        <v>6777</v>
      </c>
      <c r="J16" s="50" t="s">
        <v>6778</v>
      </c>
      <c r="K16" s="7" t="s">
        <v>6716</v>
      </c>
      <c r="L16" s="7" t="s">
        <v>6717</v>
      </c>
      <c r="M16" s="51" t="s">
        <v>6779</v>
      </c>
      <c r="N16" s="13"/>
    </row>
    <row r="17" spans="1:14" s="11" customFormat="1" ht="13.5">
      <c r="A17" s="31" t="s">
        <v>1016</v>
      </c>
      <c r="B17" s="43">
        <v>16</v>
      </c>
      <c r="C17" s="48" t="s">
        <v>6705</v>
      </c>
      <c r="D17" s="49" t="s">
        <v>6780</v>
      </c>
      <c r="E17" s="49" t="s">
        <v>6735</v>
      </c>
      <c r="F17" s="43">
        <v>2013</v>
      </c>
      <c r="G17" s="43"/>
      <c r="H17" s="43"/>
      <c r="I17" s="49" t="s">
        <v>6781</v>
      </c>
      <c r="J17" s="50" t="s">
        <v>6782</v>
      </c>
      <c r="K17" s="7" t="s">
        <v>6716</v>
      </c>
      <c r="L17" s="7" t="s">
        <v>6717</v>
      </c>
      <c r="M17" s="51" t="s">
        <v>6783</v>
      </c>
      <c r="N17" s="7"/>
    </row>
    <row r="18" spans="1:14" s="11" customFormat="1" ht="13.5">
      <c r="A18" s="31" t="s">
        <v>1016</v>
      </c>
      <c r="B18" s="43">
        <v>17</v>
      </c>
      <c r="C18" s="48" t="s">
        <v>6705</v>
      </c>
      <c r="D18" s="49" t="s">
        <v>6784</v>
      </c>
      <c r="E18" s="49" t="s">
        <v>6735</v>
      </c>
      <c r="F18" s="43">
        <v>2013</v>
      </c>
      <c r="G18" s="43"/>
      <c r="H18" s="43"/>
      <c r="I18" s="49" t="s">
        <v>6785</v>
      </c>
      <c r="J18" s="50" t="s">
        <v>6786</v>
      </c>
      <c r="K18" s="7" t="s">
        <v>6716</v>
      </c>
      <c r="L18" s="7" t="s">
        <v>6717</v>
      </c>
      <c r="M18" s="51" t="s">
        <v>6787</v>
      </c>
      <c r="N18" s="13"/>
    </row>
    <row r="19" spans="1:14" s="11" customFormat="1" ht="13.5">
      <c r="A19" s="31" t="s">
        <v>1016</v>
      </c>
      <c r="B19" s="43">
        <v>18</v>
      </c>
      <c r="C19" s="53" t="s">
        <v>6705</v>
      </c>
      <c r="D19" s="54" t="s">
        <v>6788</v>
      </c>
      <c r="E19" s="54" t="s">
        <v>6789</v>
      </c>
      <c r="F19" s="55">
        <v>2013</v>
      </c>
      <c r="G19" s="55"/>
      <c r="H19" s="55"/>
      <c r="I19" s="54" t="s">
        <v>6790</v>
      </c>
      <c r="J19" s="56" t="s">
        <v>6791</v>
      </c>
      <c r="K19" s="13" t="s">
        <v>6716</v>
      </c>
      <c r="L19" s="13" t="s">
        <v>6742</v>
      </c>
      <c r="M19" s="51" t="s">
        <v>6792</v>
      </c>
      <c r="N19" s="13"/>
    </row>
    <row r="20" spans="1:14" s="11" customFormat="1" ht="13.5">
      <c r="A20" s="31" t="s">
        <v>1016</v>
      </c>
      <c r="B20" s="43">
        <v>19</v>
      </c>
      <c r="C20" s="48" t="s">
        <v>6705</v>
      </c>
      <c r="D20" s="49" t="s">
        <v>6793</v>
      </c>
      <c r="E20" s="49" t="s">
        <v>6707</v>
      </c>
      <c r="F20" s="43">
        <v>2013</v>
      </c>
      <c r="G20" s="43"/>
      <c r="H20" s="43"/>
      <c r="I20" s="49" t="s">
        <v>6714</v>
      </c>
      <c r="J20" s="50" t="s">
        <v>6794</v>
      </c>
      <c r="K20" s="7" t="s">
        <v>6716</v>
      </c>
      <c r="L20" s="7" t="s">
        <v>6717</v>
      </c>
      <c r="M20" s="51" t="s">
        <v>6795</v>
      </c>
      <c r="N20" s="7"/>
    </row>
    <row r="21" spans="1:14" s="11" customFormat="1" ht="13.5">
      <c r="A21" s="31" t="s">
        <v>1016</v>
      </c>
      <c r="B21" s="43">
        <v>20</v>
      </c>
      <c r="C21" s="48" t="s">
        <v>6705</v>
      </c>
      <c r="D21" s="49" t="s">
        <v>6796</v>
      </c>
      <c r="E21" s="49" t="s">
        <v>6797</v>
      </c>
      <c r="F21" s="43">
        <v>2013</v>
      </c>
      <c r="G21" s="43"/>
      <c r="H21" s="43"/>
      <c r="I21" s="49" t="s">
        <v>6798</v>
      </c>
      <c r="J21" s="50" t="s">
        <v>6799</v>
      </c>
      <c r="K21" s="7" t="s">
        <v>6751</v>
      </c>
      <c r="L21" s="7" t="s">
        <v>6752</v>
      </c>
      <c r="M21" s="51" t="s">
        <v>6800</v>
      </c>
      <c r="N21" s="13"/>
    </row>
    <row r="22" spans="1:14" s="11" customFormat="1" ht="13.5">
      <c r="A22" s="31" t="s">
        <v>1016</v>
      </c>
      <c r="B22" s="43">
        <v>21</v>
      </c>
      <c r="C22" s="48" t="s">
        <v>8563</v>
      </c>
      <c r="D22" s="49" t="s">
        <v>6801</v>
      </c>
      <c r="E22" s="49" t="s">
        <v>6802</v>
      </c>
      <c r="F22" s="43">
        <v>2012</v>
      </c>
      <c r="G22" s="43" t="s">
        <v>6803</v>
      </c>
      <c r="H22" s="43" t="s">
        <v>8603</v>
      </c>
      <c r="I22" s="49" t="s">
        <v>6804</v>
      </c>
      <c r="J22" s="50" t="s">
        <v>6805</v>
      </c>
      <c r="K22" s="7" t="s">
        <v>9688</v>
      </c>
      <c r="L22" s="7" t="s">
        <v>6774</v>
      </c>
      <c r="M22" s="51" t="s">
        <v>6806</v>
      </c>
      <c r="N22" s="13"/>
    </row>
    <row r="23" spans="1:14" s="11" customFormat="1" ht="27">
      <c r="A23" s="31" t="s">
        <v>1016</v>
      </c>
      <c r="B23" s="43">
        <v>22</v>
      </c>
      <c r="C23" s="48" t="s">
        <v>6705</v>
      </c>
      <c r="D23" s="49" t="s">
        <v>6807</v>
      </c>
      <c r="E23" s="49" t="s">
        <v>6808</v>
      </c>
      <c r="F23" s="43">
        <v>2012</v>
      </c>
      <c r="G23" s="43"/>
      <c r="H23" s="43"/>
      <c r="I23" s="49" t="s">
        <v>6809</v>
      </c>
      <c r="J23" s="50" t="s">
        <v>6810</v>
      </c>
      <c r="K23" s="7"/>
      <c r="L23" s="7"/>
      <c r="M23" s="51" t="s">
        <v>6811</v>
      </c>
      <c r="N23" s="7"/>
    </row>
    <row r="24" spans="1:14" s="11" customFormat="1" ht="13.5">
      <c r="A24" s="31" t="s">
        <v>1016</v>
      </c>
      <c r="B24" s="43">
        <v>23</v>
      </c>
      <c r="C24" s="53" t="s">
        <v>6705</v>
      </c>
      <c r="D24" s="54" t="s">
        <v>6812</v>
      </c>
      <c r="E24" s="54" t="s">
        <v>6707</v>
      </c>
      <c r="F24" s="55">
        <v>2013</v>
      </c>
      <c r="G24" s="55"/>
      <c r="H24" s="55"/>
      <c r="I24" s="54" t="s">
        <v>6813</v>
      </c>
      <c r="J24" s="56" t="s">
        <v>6814</v>
      </c>
      <c r="K24" s="13" t="s">
        <v>6751</v>
      </c>
      <c r="L24" s="13" t="s">
        <v>6752</v>
      </c>
      <c r="M24" s="51" t="s">
        <v>6815</v>
      </c>
      <c r="N24" s="13"/>
    </row>
    <row r="25" spans="1:14" s="11" customFormat="1" ht="13.5">
      <c r="A25" s="31" t="s">
        <v>1016</v>
      </c>
      <c r="B25" s="43">
        <v>24</v>
      </c>
      <c r="C25" s="53" t="s">
        <v>6705</v>
      </c>
      <c r="D25" s="54" t="s">
        <v>6816</v>
      </c>
      <c r="E25" s="54" t="s">
        <v>6707</v>
      </c>
      <c r="F25" s="55">
        <v>2013</v>
      </c>
      <c r="G25" s="55"/>
      <c r="H25" s="55"/>
      <c r="I25" s="54" t="s">
        <v>6817</v>
      </c>
      <c r="J25" s="56" t="s">
        <v>6818</v>
      </c>
      <c r="K25" s="13" t="s">
        <v>6716</v>
      </c>
      <c r="L25" s="13" t="s">
        <v>6717</v>
      </c>
      <c r="M25" s="51" t="s">
        <v>6819</v>
      </c>
      <c r="N25" s="7"/>
    </row>
    <row r="26" spans="1:14" s="11" customFormat="1" ht="13.5">
      <c r="A26" s="31" t="s">
        <v>1016</v>
      </c>
      <c r="B26" s="43">
        <v>25</v>
      </c>
      <c r="C26" s="48" t="s">
        <v>8563</v>
      </c>
      <c r="D26" s="49" t="s">
        <v>6820</v>
      </c>
      <c r="E26" s="49" t="s">
        <v>6770</v>
      </c>
      <c r="F26" s="43">
        <v>2012</v>
      </c>
      <c r="G26" s="43" t="s">
        <v>6821</v>
      </c>
      <c r="H26" s="43" t="s">
        <v>8603</v>
      </c>
      <c r="I26" s="49" t="s">
        <v>6822</v>
      </c>
      <c r="J26" s="50" t="s">
        <v>6823</v>
      </c>
      <c r="K26" s="7" t="s">
        <v>6824</v>
      </c>
      <c r="L26" s="7" t="s">
        <v>6825</v>
      </c>
      <c r="M26" s="51" t="s">
        <v>6826</v>
      </c>
      <c r="N26" s="7"/>
    </row>
    <row r="27" spans="1:14" s="11" customFormat="1" ht="13.5">
      <c r="A27" s="31" t="s">
        <v>1016</v>
      </c>
      <c r="B27" s="43">
        <v>26</v>
      </c>
      <c r="C27" s="48" t="s">
        <v>8563</v>
      </c>
      <c r="D27" s="49" t="s">
        <v>6827</v>
      </c>
      <c r="E27" s="49" t="s">
        <v>6828</v>
      </c>
      <c r="F27" s="43">
        <v>2012</v>
      </c>
      <c r="G27" s="43"/>
      <c r="H27" s="43"/>
      <c r="I27" s="49" t="s">
        <v>6829</v>
      </c>
      <c r="J27" s="50" t="s">
        <v>6830</v>
      </c>
      <c r="K27" s="7" t="s">
        <v>6831</v>
      </c>
      <c r="L27" s="7" t="s">
        <v>6832</v>
      </c>
      <c r="M27" s="51" t="s">
        <v>6833</v>
      </c>
      <c r="N27" s="13"/>
    </row>
    <row r="28" spans="1:14" s="11" customFormat="1" ht="13.5">
      <c r="A28" s="31" t="s">
        <v>1016</v>
      </c>
      <c r="B28" s="43">
        <v>27</v>
      </c>
      <c r="C28" s="53" t="s">
        <v>8563</v>
      </c>
      <c r="D28" s="54" t="s">
        <v>6834</v>
      </c>
      <c r="E28" s="54" t="s">
        <v>6802</v>
      </c>
      <c r="F28" s="55">
        <v>2012</v>
      </c>
      <c r="G28" s="55" t="s">
        <v>6835</v>
      </c>
      <c r="H28" s="55" t="s">
        <v>8603</v>
      </c>
      <c r="I28" s="54" t="s">
        <v>6836</v>
      </c>
      <c r="J28" s="56" t="s">
        <v>6837</v>
      </c>
      <c r="K28" s="13" t="s">
        <v>9011</v>
      </c>
      <c r="L28" s="13" t="s">
        <v>9708</v>
      </c>
      <c r="M28" s="51" t="s">
        <v>6838</v>
      </c>
      <c r="N28" s="7"/>
    </row>
    <row r="29" spans="1:14" s="11" customFormat="1" ht="40.5">
      <c r="A29" s="31" t="s">
        <v>1016</v>
      </c>
      <c r="B29" s="43">
        <v>28</v>
      </c>
      <c r="C29" s="48" t="s">
        <v>6839</v>
      </c>
      <c r="D29" s="49" t="s">
        <v>6840</v>
      </c>
      <c r="E29" s="49" t="s">
        <v>6841</v>
      </c>
      <c r="F29" s="43">
        <v>2012</v>
      </c>
      <c r="G29" s="43"/>
      <c r="H29" s="43"/>
      <c r="I29" s="49" t="s">
        <v>6842</v>
      </c>
      <c r="J29" s="50" t="s">
        <v>6843</v>
      </c>
      <c r="K29" s="7"/>
      <c r="L29" s="7"/>
      <c r="M29" s="51" t="s">
        <v>6844</v>
      </c>
      <c r="N29" s="7"/>
    </row>
    <row r="30" spans="1:14" s="11" customFormat="1" ht="13.5">
      <c r="A30" s="31" t="s">
        <v>1016</v>
      </c>
      <c r="B30" s="43">
        <v>29</v>
      </c>
      <c r="C30" s="48" t="s">
        <v>8563</v>
      </c>
      <c r="D30" s="49" t="s">
        <v>6845</v>
      </c>
      <c r="E30" s="49" t="s">
        <v>6802</v>
      </c>
      <c r="F30" s="43">
        <v>2012</v>
      </c>
      <c r="G30" s="43" t="s">
        <v>6846</v>
      </c>
      <c r="H30" s="43" t="s">
        <v>8603</v>
      </c>
      <c r="I30" s="49" t="s">
        <v>6847</v>
      </c>
      <c r="J30" s="50" t="s">
        <v>6848</v>
      </c>
      <c r="K30" s="7" t="s">
        <v>9483</v>
      </c>
      <c r="L30" s="7" t="s">
        <v>6849</v>
      </c>
      <c r="M30" s="51" t="s">
        <v>6850</v>
      </c>
      <c r="N30" s="52"/>
    </row>
    <row r="31" spans="1:14" s="11" customFormat="1" ht="13.5">
      <c r="A31" s="31" t="s">
        <v>1016</v>
      </c>
      <c r="B31" s="43">
        <v>30</v>
      </c>
      <c r="C31" s="48" t="s">
        <v>8563</v>
      </c>
      <c r="D31" s="49" t="s">
        <v>6851</v>
      </c>
      <c r="E31" s="49" t="s">
        <v>6802</v>
      </c>
      <c r="F31" s="43">
        <v>2012</v>
      </c>
      <c r="G31" s="43" t="s">
        <v>6852</v>
      </c>
      <c r="H31" s="43" t="s">
        <v>8603</v>
      </c>
      <c r="I31" s="49" t="s">
        <v>6853</v>
      </c>
      <c r="J31" s="50" t="s">
        <v>6854</v>
      </c>
      <c r="K31" s="7" t="s">
        <v>9688</v>
      </c>
      <c r="L31" s="7" t="s">
        <v>9914</v>
      </c>
      <c r="M31" s="51" t="s">
        <v>6855</v>
      </c>
      <c r="N31" s="7"/>
    </row>
    <row r="32" spans="1:14" s="11" customFormat="1" ht="27">
      <c r="A32" s="31" t="s">
        <v>1016</v>
      </c>
      <c r="B32" s="43">
        <v>31</v>
      </c>
      <c r="C32" s="48" t="s">
        <v>6839</v>
      </c>
      <c r="D32" s="49" t="s">
        <v>6856</v>
      </c>
      <c r="E32" s="49" t="s">
        <v>6841</v>
      </c>
      <c r="F32" s="43">
        <v>2012</v>
      </c>
      <c r="G32" s="43"/>
      <c r="H32" s="43"/>
      <c r="I32" s="49" t="s">
        <v>6857</v>
      </c>
      <c r="J32" s="50" t="s">
        <v>6858</v>
      </c>
      <c r="K32" s="7"/>
      <c r="L32" s="7"/>
      <c r="M32" s="51" t="s">
        <v>6859</v>
      </c>
      <c r="N32" s="7"/>
    </row>
    <row r="33" spans="1:14" s="11" customFormat="1" ht="27">
      <c r="A33" s="31" t="s">
        <v>1016</v>
      </c>
      <c r="B33" s="43">
        <v>32</v>
      </c>
      <c r="C33" s="48" t="s">
        <v>6839</v>
      </c>
      <c r="D33" s="49" t="s">
        <v>6860</v>
      </c>
      <c r="E33" s="49" t="s">
        <v>6861</v>
      </c>
      <c r="F33" s="43">
        <v>2012</v>
      </c>
      <c r="G33" s="43"/>
      <c r="H33" s="43"/>
      <c r="I33" s="49" t="s">
        <v>6862</v>
      </c>
      <c r="J33" s="50" t="s">
        <v>6863</v>
      </c>
      <c r="K33" s="7" t="s">
        <v>6864</v>
      </c>
      <c r="L33" s="7" t="s">
        <v>6865</v>
      </c>
      <c r="M33" s="51" t="s">
        <v>6866</v>
      </c>
      <c r="N33" s="7"/>
    </row>
    <row r="34" spans="1:14" s="11" customFormat="1" ht="27">
      <c r="A34" s="31" t="s">
        <v>1016</v>
      </c>
      <c r="B34" s="43">
        <v>33</v>
      </c>
      <c r="C34" s="48" t="s">
        <v>6705</v>
      </c>
      <c r="D34" s="49" t="s">
        <v>6867</v>
      </c>
      <c r="E34" s="49" t="s">
        <v>6841</v>
      </c>
      <c r="F34" s="43">
        <v>2012</v>
      </c>
      <c r="G34" s="43"/>
      <c r="H34" s="43"/>
      <c r="I34" s="49" t="s">
        <v>6868</v>
      </c>
      <c r="J34" s="50" t="s">
        <v>6869</v>
      </c>
      <c r="K34" s="7"/>
      <c r="L34" s="7"/>
      <c r="M34" s="51" t="s">
        <v>6870</v>
      </c>
      <c r="N34" s="7"/>
    </row>
    <row r="35" spans="1:14" s="11" customFormat="1" ht="13.5">
      <c r="A35" s="31" t="s">
        <v>1016</v>
      </c>
      <c r="B35" s="43">
        <v>34</v>
      </c>
      <c r="C35" s="53" t="s">
        <v>8563</v>
      </c>
      <c r="D35" s="54" t="s">
        <v>6871</v>
      </c>
      <c r="E35" s="54" t="s">
        <v>6872</v>
      </c>
      <c r="F35" s="55">
        <v>2012</v>
      </c>
      <c r="G35" s="55"/>
      <c r="H35" s="55" t="s">
        <v>8603</v>
      </c>
      <c r="I35" s="54" t="s">
        <v>6873</v>
      </c>
      <c r="J35" s="56" t="s">
        <v>6874</v>
      </c>
      <c r="K35" s="13" t="s">
        <v>9011</v>
      </c>
      <c r="L35" s="13" t="s">
        <v>9708</v>
      </c>
      <c r="M35" s="51" t="s">
        <v>6875</v>
      </c>
      <c r="N35" s="7"/>
    </row>
    <row r="36" spans="1:14" s="11" customFormat="1" ht="13.5">
      <c r="A36" s="31" t="s">
        <v>1016</v>
      </c>
      <c r="B36" s="43">
        <v>35</v>
      </c>
      <c r="C36" s="48" t="s">
        <v>6705</v>
      </c>
      <c r="D36" s="49" t="s">
        <v>6876</v>
      </c>
      <c r="E36" s="49" t="s">
        <v>6841</v>
      </c>
      <c r="F36" s="43">
        <v>2012</v>
      </c>
      <c r="G36" s="43"/>
      <c r="H36" s="43"/>
      <c r="I36" s="49" t="s">
        <v>6877</v>
      </c>
      <c r="J36" s="50" t="s">
        <v>6878</v>
      </c>
      <c r="K36" s="7"/>
      <c r="L36" s="7"/>
      <c r="M36" s="51" t="s">
        <v>6879</v>
      </c>
      <c r="N36" s="13"/>
    </row>
    <row r="37" spans="1:14" s="11" customFormat="1" ht="13.5">
      <c r="A37" s="31" t="s">
        <v>1016</v>
      </c>
      <c r="B37" s="43">
        <v>36</v>
      </c>
      <c r="C37" s="48" t="s">
        <v>8563</v>
      </c>
      <c r="D37" s="49" t="s">
        <v>6880</v>
      </c>
      <c r="E37" s="49" t="s">
        <v>6872</v>
      </c>
      <c r="F37" s="43">
        <v>2012</v>
      </c>
      <c r="G37" s="43"/>
      <c r="H37" s="43" t="s">
        <v>8603</v>
      </c>
      <c r="I37" s="49" t="s">
        <v>6881</v>
      </c>
      <c r="J37" s="50" t="s">
        <v>6882</v>
      </c>
      <c r="K37" s="7" t="s">
        <v>9011</v>
      </c>
      <c r="L37" s="7" t="s">
        <v>10027</v>
      </c>
      <c r="M37" s="51" t="s">
        <v>6883</v>
      </c>
      <c r="N37" s="7"/>
    </row>
    <row r="38" spans="1:14" s="11" customFormat="1" ht="13.5">
      <c r="A38" s="31" t="s">
        <v>1016</v>
      </c>
      <c r="B38" s="43">
        <v>37</v>
      </c>
      <c r="C38" s="53" t="s">
        <v>8563</v>
      </c>
      <c r="D38" s="54" t="s">
        <v>6884</v>
      </c>
      <c r="E38" s="54" t="s">
        <v>6885</v>
      </c>
      <c r="F38" s="55">
        <v>2012</v>
      </c>
      <c r="G38" s="55"/>
      <c r="H38" s="55"/>
      <c r="I38" s="54" t="s">
        <v>6886</v>
      </c>
      <c r="J38" s="56" t="s">
        <v>6887</v>
      </c>
      <c r="K38" s="13" t="s">
        <v>6716</v>
      </c>
      <c r="L38" s="13" t="s">
        <v>6717</v>
      </c>
      <c r="M38" s="51" t="s">
        <v>6888</v>
      </c>
      <c r="N38" s="7"/>
    </row>
    <row r="39" spans="1:14" s="11" customFormat="1" ht="13.5">
      <c r="A39" s="31" t="s">
        <v>1016</v>
      </c>
      <c r="B39" s="43">
        <v>38</v>
      </c>
      <c r="C39" s="53" t="s">
        <v>6705</v>
      </c>
      <c r="D39" s="54" t="s">
        <v>6889</v>
      </c>
      <c r="E39" s="54" t="s">
        <v>6707</v>
      </c>
      <c r="F39" s="55">
        <v>2013</v>
      </c>
      <c r="G39" s="55"/>
      <c r="H39" s="55"/>
      <c r="I39" s="54" t="s">
        <v>6890</v>
      </c>
      <c r="J39" s="56" t="s">
        <v>6891</v>
      </c>
      <c r="K39" s="13" t="s">
        <v>6892</v>
      </c>
      <c r="L39" s="13" t="s">
        <v>6893</v>
      </c>
      <c r="M39" s="51" t="s">
        <v>6894</v>
      </c>
      <c r="N39" s="7"/>
    </row>
    <row r="40" spans="1:14" s="11" customFormat="1" ht="13.5">
      <c r="A40" s="31" t="s">
        <v>1016</v>
      </c>
      <c r="B40" s="43">
        <v>39</v>
      </c>
      <c r="C40" s="48" t="s">
        <v>8563</v>
      </c>
      <c r="D40" s="49" t="s">
        <v>6895</v>
      </c>
      <c r="E40" s="49" t="s">
        <v>6770</v>
      </c>
      <c r="F40" s="43">
        <v>2012</v>
      </c>
      <c r="G40" s="43" t="s">
        <v>6896</v>
      </c>
      <c r="H40" s="43" t="s">
        <v>8603</v>
      </c>
      <c r="I40" s="49" t="s">
        <v>6897</v>
      </c>
      <c r="J40" s="50" t="s">
        <v>6898</v>
      </c>
      <c r="K40" s="7" t="s">
        <v>9688</v>
      </c>
      <c r="L40" s="7" t="s">
        <v>9914</v>
      </c>
      <c r="M40" s="51" t="s">
        <v>6899</v>
      </c>
      <c r="N40" s="7"/>
    </row>
    <row r="41" spans="1:14" s="11" customFormat="1" ht="13.5">
      <c r="A41" s="31" t="s">
        <v>1016</v>
      </c>
      <c r="B41" s="43">
        <v>40</v>
      </c>
      <c r="C41" s="48" t="s">
        <v>8563</v>
      </c>
      <c r="D41" s="49" t="s">
        <v>6900</v>
      </c>
      <c r="E41" s="49" t="s">
        <v>6770</v>
      </c>
      <c r="F41" s="43">
        <v>2012</v>
      </c>
      <c r="G41" s="43" t="s">
        <v>6901</v>
      </c>
      <c r="H41" s="43" t="s">
        <v>8603</v>
      </c>
      <c r="I41" s="49" t="s">
        <v>6902</v>
      </c>
      <c r="J41" s="50" t="s">
        <v>6903</v>
      </c>
      <c r="K41" s="7" t="s">
        <v>9688</v>
      </c>
      <c r="L41" s="7" t="s">
        <v>6774</v>
      </c>
      <c r="M41" s="51" t="s">
        <v>6904</v>
      </c>
      <c r="N41" s="7"/>
    </row>
    <row r="42" spans="1:14" s="11" customFormat="1" ht="13.5">
      <c r="A42" s="31" t="s">
        <v>1016</v>
      </c>
      <c r="B42" s="43">
        <v>41</v>
      </c>
      <c r="C42" s="53" t="s">
        <v>8563</v>
      </c>
      <c r="D42" s="54" t="s">
        <v>6905</v>
      </c>
      <c r="E42" s="54" t="s">
        <v>6906</v>
      </c>
      <c r="F42" s="55">
        <v>2011</v>
      </c>
      <c r="G42" s="55" t="s">
        <v>6907</v>
      </c>
      <c r="H42" s="55" t="s">
        <v>8603</v>
      </c>
      <c r="I42" s="54" t="s">
        <v>6908</v>
      </c>
      <c r="J42" s="56" t="s">
        <v>6909</v>
      </c>
      <c r="K42" s="13" t="s">
        <v>9688</v>
      </c>
      <c r="L42" s="13" t="s">
        <v>6774</v>
      </c>
      <c r="M42" s="51" t="s">
        <v>6910</v>
      </c>
      <c r="N42" s="52"/>
    </row>
    <row r="43" spans="1:14" s="11" customFormat="1" ht="13.5">
      <c r="A43" s="31" t="s">
        <v>1016</v>
      </c>
      <c r="B43" s="43">
        <v>42</v>
      </c>
      <c r="C43" s="53" t="s">
        <v>8563</v>
      </c>
      <c r="D43" s="54" t="s">
        <v>6911</v>
      </c>
      <c r="E43" s="54" t="s">
        <v>6802</v>
      </c>
      <c r="F43" s="55">
        <v>2012</v>
      </c>
      <c r="G43" s="55" t="s">
        <v>6912</v>
      </c>
      <c r="H43" s="55" t="s">
        <v>8603</v>
      </c>
      <c r="I43" s="54" t="s">
        <v>6913</v>
      </c>
      <c r="J43" s="56" t="s">
        <v>6914</v>
      </c>
      <c r="K43" s="13" t="s">
        <v>9688</v>
      </c>
      <c r="L43" s="13" t="s">
        <v>6915</v>
      </c>
      <c r="M43" s="51" t="s">
        <v>6916</v>
      </c>
      <c r="N43" s="7"/>
    </row>
    <row r="44" spans="1:14" s="11" customFormat="1" ht="13.5">
      <c r="A44" s="31" t="s">
        <v>1016</v>
      </c>
      <c r="B44" s="43">
        <v>43</v>
      </c>
      <c r="C44" s="48" t="s">
        <v>8563</v>
      </c>
      <c r="D44" s="49" t="s">
        <v>6917</v>
      </c>
      <c r="E44" s="49" t="s">
        <v>6918</v>
      </c>
      <c r="F44" s="43">
        <v>2011</v>
      </c>
      <c r="G44" s="43" t="s">
        <v>6919</v>
      </c>
      <c r="H44" s="43" t="s">
        <v>6920</v>
      </c>
      <c r="I44" s="49" t="s">
        <v>6921</v>
      </c>
      <c r="J44" s="50" t="s">
        <v>6922</v>
      </c>
      <c r="K44" s="7" t="s">
        <v>9483</v>
      </c>
      <c r="L44" s="7" t="s">
        <v>10022</v>
      </c>
      <c r="M44" s="51" t="s">
        <v>6923</v>
      </c>
      <c r="N44" s="7"/>
    </row>
    <row r="45" spans="1:14" s="11" customFormat="1" ht="13.5">
      <c r="A45" s="31" t="s">
        <v>1016</v>
      </c>
      <c r="B45" s="43">
        <v>44</v>
      </c>
      <c r="C45" s="53" t="s">
        <v>6705</v>
      </c>
      <c r="D45" s="54" t="s">
        <v>6924</v>
      </c>
      <c r="E45" s="54" t="s">
        <v>6730</v>
      </c>
      <c r="F45" s="55">
        <v>2013</v>
      </c>
      <c r="G45" s="55"/>
      <c r="H45" s="55"/>
      <c r="I45" s="54" t="s">
        <v>6925</v>
      </c>
      <c r="J45" s="56" t="s">
        <v>6926</v>
      </c>
      <c r="K45" s="13" t="s">
        <v>6927</v>
      </c>
      <c r="L45" s="13" t="s">
        <v>6928</v>
      </c>
      <c r="M45" s="51" t="s">
        <v>6929</v>
      </c>
      <c r="N45" s="7"/>
    </row>
    <row r="46" spans="1:14" s="11" customFormat="1" ht="13.5">
      <c r="A46" s="31" t="s">
        <v>1016</v>
      </c>
      <c r="B46" s="43">
        <v>45</v>
      </c>
      <c r="C46" s="53" t="s">
        <v>8563</v>
      </c>
      <c r="D46" s="54" t="s">
        <v>6930</v>
      </c>
      <c r="E46" s="54" t="s">
        <v>6802</v>
      </c>
      <c r="F46" s="55">
        <v>2012</v>
      </c>
      <c r="G46" s="55" t="s">
        <v>6931</v>
      </c>
      <c r="H46" s="55" t="s">
        <v>8603</v>
      </c>
      <c r="I46" s="54" t="s">
        <v>6932</v>
      </c>
      <c r="J46" s="56" t="s">
        <v>6933</v>
      </c>
      <c r="K46" s="13" t="s">
        <v>9483</v>
      </c>
      <c r="L46" s="13" t="s">
        <v>6934</v>
      </c>
      <c r="M46" s="51" t="s">
        <v>6935</v>
      </c>
      <c r="N46" s="7"/>
    </row>
    <row r="47" spans="1:14" s="11" customFormat="1" ht="13.5">
      <c r="A47" s="31" t="s">
        <v>1016</v>
      </c>
      <c r="B47" s="43">
        <v>46</v>
      </c>
      <c r="C47" s="48" t="s">
        <v>8563</v>
      </c>
      <c r="D47" s="49" t="s">
        <v>6936</v>
      </c>
      <c r="E47" s="49" t="s">
        <v>8849</v>
      </c>
      <c r="F47" s="43">
        <v>2012</v>
      </c>
      <c r="G47" s="43"/>
      <c r="H47" s="43" t="s">
        <v>8603</v>
      </c>
      <c r="I47" s="49" t="s">
        <v>6937</v>
      </c>
      <c r="J47" s="50" t="s">
        <v>6938</v>
      </c>
      <c r="K47" s="7" t="s">
        <v>6939</v>
      </c>
      <c r="L47" s="7" t="s">
        <v>6940</v>
      </c>
      <c r="M47" s="51" t="s">
        <v>6941</v>
      </c>
      <c r="N47" s="52"/>
    </row>
    <row r="48" spans="1:14" s="11" customFormat="1" ht="27">
      <c r="A48" s="31" t="s">
        <v>1016</v>
      </c>
      <c r="B48" s="43">
        <v>47</v>
      </c>
      <c r="C48" s="48" t="s">
        <v>6942</v>
      </c>
      <c r="D48" s="49" t="s">
        <v>6943</v>
      </c>
      <c r="E48" s="49" t="s">
        <v>6944</v>
      </c>
      <c r="F48" s="43">
        <v>2012</v>
      </c>
      <c r="G48" s="43"/>
      <c r="H48" s="43"/>
      <c r="I48" s="49" t="s">
        <v>6945</v>
      </c>
      <c r="J48" s="50" t="s">
        <v>6946</v>
      </c>
      <c r="K48" s="7" t="s">
        <v>6947</v>
      </c>
      <c r="L48" s="7" t="s">
        <v>6948</v>
      </c>
      <c r="M48" s="51" t="s">
        <v>6949</v>
      </c>
      <c r="N48" s="13"/>
    </row>
    <row r="49" spans="1:14" s="57" customFormat="1" ht="27">
      <c r="A49" s="31" t="s">
        <v>1016</v>
      </c>
      <c r="B49" s="43">
        <v>48</v>
      </c>
      <c r="C49" s="48" t="s">
        <v>6942</v>
      </c>
      <c r="D49" s="49" t="s">
        <v>6950</v>
      </c>
      <c r="E49" s="49" t="s">
        <v>6944</v>
      </c>
      <c r="F49" s="43">
        <v>2012</v>
      </c>
      <c r="G49" s="43"/>
      <c r="H49" s="43"/>
      <c r="I49" s="49" t="s">
        <v>6945</v>
      </c>
      <c r="J49" s="50" t="s">
        <v>6951</v>
      </c>
      <c r="K49" s="7" t="s">
        <v>6947</v>
      </c>
      <c r="L49" s="7" t="s">
        <v>6948</v>
      </c>
      <c r="M49" s="51" t="s">
        <v>6952</v>
      </c>
      <c r="N49" s="7"/>
    </row>
    <row r="50" spans="1:14" s="57" customFormat="1" ht="27">
      <c r="A50" s="31" t="s">
        <v>1016</v>
      </c>
      <c r="B50" s="43">
        <v>49</v>
      </c>
      <c r="C50" s="48" t="s">
        <v>6942</v>
      </c>
      <c r="D50" s="49" t="s">
        <v>6953</v>
      </c>
      <c r="E50" s="49" t="s">
        <v>6944</v>
      </c>
      <c r="F50" s="43">
        <v>2012</v>
      </c>
      <c r="G50" s="43"/>
      <c r="H50" s="43"/>
      <c r="I50" s="49" t="s">
        <v>6945</v>
      </c>
      <c r="J50" s="50" t="s">
        <v>6954</v>
      </c>
      <c r="K50" s="7" t="s">
        <v>6947</v>
      </c>
      <c r="L50" s="7" t="s">
        <v>6948</v>
      </c>
      <c r="M50" s="51" t="s">
        <v>6955</v>
      </c>
      <c r="N50" s="7"/>
    </row>
    <row r="51" spans="1:14" s="57" customFormat="1" ht="27">
      <c r="A51" s="31" t="s">
        <v>1016</v>
      </c>
      <c r="B51" s="43">
        <v>50</v>
      </c>
      <c r="C51" s="48" t="s">
        <v>6942</v>
      </c>
      <c r="D51" s="49" t="s">
        <v>6956</v>
      </c>
      <c r="E51" s="49" t="s">
        <v>6944</v>
      </c>
      <c r="F51" s="43">
        <v>2012</v>
      </c>
      <c r="G51" s="43"/>
      <c r="H51" s="43"/>
      <c r="I51" s="49" t="s">
        <v>6957</v>
      </c>
      <c r="J51" s="50" t="s">
        <v>6958</v>
      </c>
      <c r="K51" s="7" t="s">
        <v>6947</v>
      </c>
      <c r="L51" s="7" t="s">
        <v>6948</v>
      </c>
      <c r="M51" s="51" t="s">
        <v>6959</v>
      </c>
      <c r="N51" s="7"/>
    </row>
    <row r="52" spans="1:14" s="57" customFormat="1" ht="27">
      <c r="A52" s="31" t="s">
        <v>1016</v>
      </c>
      <c r="B52" s="43">
        <v>51</v>
      </c>
      <c r="C52" s="48" t="s">
        <v>6942</v>
      </c>
      <c r="D52" s="49" t="s">
        <v>6960</v>
      </c>
      <c r="E52" s="49" t="s">
        <v>6944</v>
      </c>
      <c r="F52" s="43">
        <v>2012</v>
      </c>
      <c r="G52" s="43"/>
      <c r="H52" s="43"/>
      <c r="I52" s="49" t="s">
        <v>6957</v>
      </c>
      <c r="J52" s="50" t="s">
        <v>6961</v>
      </c>
      <c r="K52" s="7" t="s">
        <v>6947</v>
      </c>
      <c r="L52" s="7" t="s">
        <v>6948</v>
      </c>
      <c r="M52" s="51" t="s">
        <v>6962</v>
      </c>
      <c r="N52" s="13"/>
    </row>
    <row r="53" spans="1:14" s="57" customFormat="1" ht="27">
      <c r="A53" s="31" t="s">
        <v>1016</v>
      </c>
      <c r="B53" s="43">
        <v>52</v>
      </c>
      <c r="C53" s="48" t="s">
        <v>6942</v>
      </c>
      <c r="D53" s="49" t="s">
        <v>6963</v>
      </c>
      <c r="E53" s="49" t="s">
        <v>6944</v>
      </c>
      <c r="F53" s="43">
        <v>2012</v>
      </c>
      <c r="G53" s="43"/>
      <c r="H53" s="43"/>
      <c r="I53" s="49" t="s">
        <v>6964</v>
      </c>
      <c r="J53" s="50" t="s">
        <v>6965</v>
      </c>
      <c r="K53" s="7" t="s">
        <v>6947</v>
      </c>
      <c r="L53" s="7" t="s">
        <v>6948</v>
      </c>
      <c r="M53" s="51" t="s">
        <v>6966</v>
      </c>
      <c r="N53" s="52"/>
    </row>
    <row r="54" spans="1:14" s="57" customFormat="1" ht="27">
      <c r="A54" s="31" t="s">
        <v>1016</v>
      </c>
      <c r="B54" s="43">
        <v>53</v>
      </c>
      <c r="C54" s="48" t="s">
        <v>6942</v>
      </c>
      <c r="D54" s="49" t="s">
        <v>6967</v>
      </c>
      <c r="E54" s="49" t="s">
        <v>6944</v>
      </c>
      <c r="F54" s="43">
        <v>2012</v>
      </c>
      <c r="G54" s="43"/>
      <c r="H54" s="43"/>
      <c r="I54" s="49" t="s">
        <v>6968</v>
      </c>
      <c r="J54" s="50" t="s">
        <v>6969</v>
      </c>
      <c r="K54" s="7" t="s">
        <v>6947</v>
      </c>
      <c r="L54" s="7" t="s">
        <v>6948</v>
      </c>
      <c r="M54" s="51" t="s">
        <v>6970</v>
      </c>
      <c r="N54" s="13"/>
    </row>
    <row r="55" spans="1:14" s="57" customFormat="1" ht="27">
      <c r="A55" s="31" t="s">
        <v>1016</v>
      </c>
      <c r="B55" s="43">
        <v>54</v>
      </c>
      <c r="C55" s="48" t="s">
        <v>6942</v>
      </c>
      <c r="D55" s="49" t="s">
        <v>6971</v>
      </c>
      <c r="E55" s="49" t="s">
        <v>6944</v>
      </c>
      <c r="F55" s="43">
        <v>2012</v>
      </c>
      <c r="G55" s="43"/>
      <c r="H55" s="43"/>
      <c r="I55" s="49" t="s">
        <v>6968</v>
      </c>
      <c r="J55" s="50" t="s">
        <v>6972</v>
      </c>
      <c r="K55" s="7" t="s">
        <v>6947</v>
      </c>
      <c r="L55" s="7" t="s">
        <v>6948</v>
      </c>
      <c r="M55" s="51" t="s">
        <v>6973</v>
      </c>
      <c r="N55" s="13"/>
    </row>
    <row r="56" spans="1:14" s="57" customFormat="1" ht="27">
      <c r="A56" s="31" t="s">
        <v>1016</v>
      </c>
      <c r="B56" s="43">
        <v>55</v>
      </c>
      <c r="C56" s="48" t="s">
        <v>6942</v>
      </c>
      <c r="D56" s="49" t="s">
        <v>6974</v>
      </c>
      <c r="E56" s="49" t="s">
        <v>6944</v>
      </c>
      <c r="F56" s="43">
        <v>2012</v>
      </c>
      <c r="G56" s="43"/>
      <c r="H56" s="43"/>
      <c r="I56" s="49" t="s">
        <v>6975</v>
      </c>
      <c r="J56" s="50" t="s">
        <v>6976</v>
      </c>
      <c r="K56" s="7" t="s">
        <v>6947</v>
      </c>
      <c r="L56" s="7" t="s">
        <v>6948</v>
      </c>
      <c r="M56" s="51" t="s">
        <v>6977</v>
      </c>
      <c r="N56" s="7"/>
    </row>
    <row r="57" spans="1:14" s="57" customFormat="1" ht="13.5">
      <c r="A57" s="31" t="s">
        <v>1016</v>
      </c>
      <c r="B57" s="43">
        <v>56</v>
      </c>
      <c r="C57" s="48" t="s">
        <v>8563</v>
      </c>
      <c r="D57" s="49" t="s">
        <v>6978</v>
      </c>
      <c r="E57" s="49" t="s">
        <v>6872</v>
      </c>
      <c r="F57" s="43">
        <v>2012</v>
      </c>
      <c r="G57" s="43" t="s">
        <v>6979</v>
      </c>
      <c r="H57" s="43" t="s">
        <v>8603</v>
      </c>
      <c r="I57" s="49" t="s">
        <v>6980</v>
      </c>
      <c r="J57" s="50" t="s">
        <v>6981</v>
      </c>
      <c r="K57" s="7" t="s">
        <v>9011</v>
      </c>
      <c r="L57" s="7" t="s">
        <v>10027</v>
      </c>
      <c r="M57" s="51" t="s">
        <v>6982</v>
      </c>
      <c r="N57" s="13"/>
    </row>
    <row r="58" spans="1:14" s="57" customFormat="1" ht="25.5">
      <c r="A58" s="31" t="s">
        <v>1016</v>
      </c>
      <c r="B58" s="43">
        <v>57</v>
      </c>
      <c r="C58" s="48" t="s">
        <v>6942</v>
      </c>
      <c r="D58" s="49" t="s">
        <v>6983</v>
      </c>
      <c r="E58" s="49" t="s">
        <v>6841</v>
      </c>
      <c r="F58" s="43">
        <v>2012</v>
      </c>
      <c r="G58" s="43"/>
      <c r="H58" s="43"/>
      <c r="I58" s="49" t="s">
        <v>6984</v>
      </c>
      <c r="J58" s="50" t="s">
        <v>6985</v>
      </c>
      <c r="K58" s="7"/>
      <c r="L58" s="7"/>
      <c r="M58" s="51" t="s">
        <v>6986</v>
      </c>
      <c r="N58" s="13"/>
    </row>
    <row r="59" spans="1:14" s="57" customFormat="1" ht="13.5">
      <c r="A59" s="31" t="s">
        <v>1016</v>
      </c>
      <c r="B59" s="43">
        <v>58</v>
      </c>
      <c r="C59" s="48" t="s">
        <v>8563</v>
      </c>
      <c r="D59" s="49" t="s">
        <v>6987</v>
      </c>
      <c r="E59" s="49" t="s">
        <v>6872</v>
      </c>
      <c r="F59" s="43">
        <v>2012</v>
      </c>
      <c r="G59" s="43"/>
      <c r="H59" s="43" t="s">
        <v>8603</v>
      </c>
      <c r="I59" s="49" t="s">
        <v>6881</v>
      </c>
      <c r="J59" s="50" t="s">
        <v>6988</v>
      </c>
      <c r="K59" s="7" t="s">
        <v>9483</v>
      </c>
      <c r="L59" s="7" t="s">
        <v>10022</v>
      </c>
      <c r="M59" s="51" t="s">
        <v>6989</v>
      </c>
      <c r="N59" s="13"/>
    </row>
    <row r="60" spans="1:14" s="57" customFormat="1" ht="13.5">
      <c r="A60" s="31" t="s">
        <v>1016</v>
      </c>
      <c r="B60" s="43">
        <v>59</v>
      </c>
      <c r="C60" s="53" t="s">
        <v>8563</v>
      </c>
      <c r="D60" s="54" t="s">
        <v>6990</v>
      </c>
      <c r="E60" s="54" t="s">
        <v>6991</v>
      </c>
      <c r="F60" s="55">
        <v>2010</v>
      </c>
      <c r="G60" s="55"/>
      <c r="H60" s="55" t="s">
        <v>8603</v>
      </c>
      <c r="I60" s="54" t="s">
        <v>6992</v>
      </c>
      <c r="J60" s="56" t="s">
        <v>6993</v>
      </c>
      <c r="K60" s="13" t="s">
        <v>9688</v>
      </c>
      <c r="L60" s="13" t="s">
        <v>6774</v>
      </c>
      <c r="M60" s="51" t="s">
        <v>6994</v>
      </c>
      <c r="N60" s="52"/>
    </row>
    <row r="61" spans="1:14" s="57" customFormat="1" ht="13.5">
      <c r="A61" s="31" t="s">
        <v>1016</v>
      </c>
      <c r="B61" s="43">
        <v>60</v>
      </c>
      <c r="C61" s="53" t="s">
        <v>6942</v>
      </c>
      <c r="D61" s="54" t="s">
        <v>6995</v>
      </c>
      <c r="E61" s="54" t="s">
        <v>6996</v>
      </c>
      <c r="F61" s="55">
        <v>2013</v>
      </c>
      <c r="G61" s="55"/>
      <c r="H61" s="55"/>
      <c r="I61" s="54" t="s">
        <v>6997</v>
      </c>
      <c r="J61" s="56" t="s">
        <v>6998</v>
      </c>
      <c r="K61" s="13" t="s">
        <v>6999</v>
      </c>
      <c r="L61" s="13" t="s">
        <v>7000</v>
      </c>
      <c r="M61" s="51" t="s">
        <v>7001</v>
      </c>
      <c r="N61" s="7"/>
    </row>
    <row r="62" spans="1:14" s="57" customFormat="1" ht="13.5">
      <c r="A62" s="31" t="s">
        <v>1016</v>
      </c>
      <c r="B62" s="43">
        <v>61</v>
      </c>
      <c r="C62" s="53" t="s">
        <v>8563</v>
      </c>
      <c r="D62" s="54" t="s">
        <v>7002</v>
      </c>
      <c r="E62" s="54" t="s">
        <v>6770</v>
      </c>
      <c r="F62" s="55">
        <v>2012</v>
      </c>
      <c r="G62" s="55" t="s">
        <v>7003</v>
      </c>
      <c r="H62" s="55" t="s">
        <v>8603</v>
      </c>
      <c r="I62" s="54" t="s">
        <v>7004</v>
      </c>
      <c r="J62" s="56" t="s">
        <v>7005</v>
      </c>
      <c r="K62" s="13" t="s">
        <v>9688</v>
      </c>
      <c r="L62" s="13" t="s">
        <v>6774</v>
      </c>
      <c r="M62" s="51" t="s">
        <v>7006</v>
      </c>
      <c r="N62" s="7"/>
    </row>
    <row r="63" spans="1:14" s="57" customFormat="1" ht="27">
      <c r="A63" s="31" t="s">
        <v>1016</v>
      </c>
      <c r="B63" s="43">
        <v>62</v>
      </c>
      <c r="C63" s="48" t="s">
        <v>6942</v>
      </c>
      <c r="D63" s="49" t="s">
        <v>7007</v>
      </c>
      <c r="E63" s="49" t="s">
        <v>7008</v>
      </c>
      <c r="F63" s="43">
        <v>2012</v>
      </c>
      <c r="G63" s="43"/>
      <c r="H63" s="43"/>
      <c r="I63" s="49" t="s">
        <v>7009</v>
      </c>
      <c r="J63" s="50" t="s">
        <v>7010</v>
      </c>
      <c r="K63" s="7" t="s">
        <v>7011</v>
      </c>
      <c r="L63" s="7" t="s">
        <v>7012</v>
      </c>
      <c r="M63" s="51" t="s">
        <v>7013</v>
      </c>
      <c r="N63" s="7"/>
    </row>
    <row r="64" spans="1:14" s="57" customFormat="1" ht="13.5">
      <c r="A64" s="31" t="s">
        <v>1016</v>
      </c>
      <c r="B64" s="43">
        <v>63</v>
      </c>
      <c r="C64" s="48" t="s">
        <v>8563</v>
      </c>
      <c r="D64" s="49" t="s">
        <v>7014</v>
      </c>
      <c r="E64" s="49" t="s">
        <v>7015</v>
      </c>
      <c r="F64" s="43">
        <v>2012</v>
      </c>
      <c r="G64" s="43" t="s">
        <v>7016</v>
      </c>
      <c r="H64" s="43" t="s">
        <v>8603</v>
      </c>
      <c r="I64" s="49" t="s">
        <v>7017</v>
      </c>
      <c r="J64" s="50" t="s">
        <v>7018</v>
      </c>
      <c r="K64" s="7" t="s">
        <v>9688</v>
      </c>
      <c r="L64" s="7" t="s">
        <v>6774</v>
      </c>
      <c r="M64" s="51" t="s">
        <v>7019</v>
      </c>
      <c r="N64" s="7"/>
    </row>
    <row r="65" spans="1:14" s="57" customFormat="1" ht="13.5">
      <c r="A65" s="31" t="s">
        <v>1016</v>
      </c>
      <c r="B65" s="43">
        <v>64</v>
      </c>
      <c r="C65" s="48" t="s">
        <v>8563</v>
      </c>
      <c r="D65" s="49" t="s">
        <v>7020</v>
      </c>
      <c r="E65" s="49" t="s">
        <v>7015</v>
      </c>
      <c r="F65" s="43">
        <v>2012</v>
      </c>
      <c r="G65" s="43" t="s">
        <v>7021</v>
      </c>
      <c r="H65" s="43" t="s">
        <v>8603</v>
      </c>
      <c r="I65" s="49" t="s">
        <v>7022</v>
      </c>
      <c r="J65" s="50" t="s">
        <v>7023</v>
      </c>
      <c r="K65" s="7" t="s">
        <v>9688</v>
      </c>
      <c r="L65" s="7" t="s">
        <v>6774</v>
      </c>
      <c r="M65" s="51" t="s">
        <v>7024</v>
      </c>
      <c r="N65" s="7"/>
    </row>
    <row r="66" spans="1:14" s="57" customFormat="1" ht="13.5">
      <c r="A66" s="31" t="s">
        <v>1016</v>
      </c>
      <c r="B66" s="43">
        <v>65</v>
      </c>
      <c r="C66" s="48" t="s">
        <v>8563</v>
      </c>
      <c r="D66" s="49" t="s">
        <v>7025</v>
      </c>
      <c r="E66" s="49" t="s">
        <v>7015</v>
      </c>
      <c r="F66" s="43">
        <v>2012</v>
      </c>
      <c r="G66" s="43" t="s">
        <v>7026</v>
      </c>
      <c r="H66" s="43" t="s">
        <v>8603</v>
      </c>
      <c r="I66" s="49" t="s">
        <v>7027</v>
      </c>
      <c r="J66" s="50" t="s">
        <v>7028</v>
      </c>
      <c r="K66" s="7" t="s">
        <v>9688</v>
      </c>
      <c r="L66" s="7" t="s">
        <v>6774</v>
      </c>
      <c r="M66" s="51" t="s">
        <v>7029</v>
      </c>
      <c r="N66" s="7"/>
    </row>
    <row r="67" spans="1:14" s="57" customFormat="1" ht="13.5">
      <c r="A67" s="31" t="s">
        <v>1016</v>
      </c>
      <c r="B67" s="43">
        <v>66</v>
      </c>
      <c r="C67" s="48" t="s">
        <v>8563</v>
      </c>
      <c r="D67" s="49" t="s">
        <v>7030</v>
      </c>
      <c r="E67" s="49" t="s">
        <v>7015</v>
      </c>
      <c r="F67" s="43">
        <v>2012</v>
      </c>
      <c r="G67" s="43" t="s">
        <v>7031</v>
      </c>
      <c r="H67" s="43" t="s">
        <v>8603</v>
      </c>
      <c r="I67" s="49" t="s">
        <v>7027</v>
      </c>
      <c r="J67" s="50" t="s">
        <v>7032</v>
      </c>
      <c r="K67" s="7" t="s">
        <v>9688</v>
      </c>
      <c r="L67" s="7" t="s">
        <v>6774</v>
      </c>
      <c r="M67" s="51" t="s">
        <v>7033</v>
      </c>
      <c r="N67" s="7"/>
    </row>
    <row r="68" spans="1:14" s="57" customFormat="1" ht="13.5">
      <c r="A68" s="31" t="s">
        <v>1016</v>
      </c>
      <c r="B68" s="43">
        <v>67</v>
      </c>
      <c r="C68" s="58" t="s">
        <v>8563</v>
      </c>
      <c r="D68" s="59" t="s">
        <v>7034</v>
      </c>
      <c r="E68" s="59" t="s">
        <v>7035</v>
      </c>
      <c r="F68" s="60">
        <v>2012</v>
      </c>
      <c r="G68" s="60" t="s">
        <v>7036</v>
      </c>
      <c r="H68" s="60" t="s">
        <v>8603</v>
      </c>
      <c r="I68" s="59" t="s">
        <v>7037</v>
      </c>
      <c r="J68" s="50" t="s">
        <v>7038</v>
      </c>
      <c r="K68" s="52" t="s">
        <v>7039</v>
      </c>
      <c r="L68" s="52" t="s">
        <v>7040</v>
      </c>
      <c r="M68" s="51" t="s">
        <v>7041</v>
      </c>
      <c r="N68" s="7"/>
    </row>
    <row r="69" spans="1:14" s="57" customFormat="1" ht="13.5">
      <c r="A69" s="31" t="s">
        <v>1016</v>
      </c>
      <c r="B69" s="43">
        <v>68</v>
      </c>
      <c r="C69" s="53" t="s">
        <v>8563</v>
      </c>
      <c r="D69" s="54" t="s">
        <v>7042</v>
      </c>
      <c r="E69" s="54" t="s">
        <v>7043</v>
      </c>
      <c r="F69" s="55">
        <v>2012</v>
      </c>
      <c r="G69" s="55" t="s">
        <v>7044</v>
      </c>
      <c r="H69" s="55" t="s">
        <v>8603</v>
      </c>
      <c r="I69" s="54" t="s">
        <v>7045</v>
      </c>
      <c r="J69" s="56" t="s">
        <v>7046</v>
      </c>
      <c r="K69" s="13" t="s">
        <v>9688</v>
      </c>
      <c r="L69" s="13" t="s">
        <v>9914</v>
      </c>
      <c r="M69" s="51" t="s">
        <v>7047</v>
      </c>
      <c r="N69" s="52"/>
    </row>
    <row r="70" spans="1:14" s="57" customFormat="1" ht="13.5">
      <c r="A70" s="31" t="s">
        <v>1016</v>
      </c>
      <c r="B70" s="43">
        <v>69</v>
      </c>
      <c r="C70" s="48" t="s">
        <v>6705</v>
      </c>
      <c r="D70" s="49" t="s">
        <v>7048</v>
      </c>
      <c r="E70" s="49" t="s">
        <v>7049</v>
      </c>
      <c r="F70" s="43">
        <v>2012</v>
      </c>
      <c r="G70" s="43"/>
      <c r="H70" s="43"/>
      <c r="I70" s="49" t="s">
        <v>7050</v>
      </c>
      <c r="J70" s="50" t="s">
        <v>7051</v>
      </c>
      <c r="K70" s="7" t="s">
        <v>6927</v>
      </c>
      <c r="L70" s="7" t="s">
        <v>6928</v>
      </c>
      <c r="M70" s="51" t="s">
        <v>7052</v>
      </c>
      <c r="N70" s="52"/>
    </row>
    <row r="71" spans="1:14" s="57" customFormat="1" ht="13.5">
      <c r="A71" s="31" t="s">
        <v>1016</v>
      </c>
      <c r="B71" s="43">
        <v>70</v>
      </c>
      <c r="C71" s="48" t="s">
        <v>8563</v>
      </c>
      <c r="D71" s="49" t="s">
        <v>7053</v>
      </c>
      <c r="E71" s="49" t="s">
        <v>7406</v>
      </c>
      <c r="F71" s="43">
        <v>2012</v>
      </c>
      <c r="G71" s="43" t="s">
        <v>7054</v>
      </c>
      <c r="H71" s="43" t="s">
        <v>8603</v>
      </c>
      <c r="I71" s="49" t="s">
        <v>7055</v>
      </c>
      <c r="J71" s="50" t="s">
        <v>7056</v>
      </c>
      <c r="K71" s="7" t="s">
        <v>6824</v>
      </c>
      <c r="L71" s="7" t="s">
        <v>6825</v>
      </c>
      <c r="M71" s="51" t="s">
        <v>7057</v>
      </c>
      <c r="N71" s="7"/>
    </row>
    <row r="72" spans="1:14" s="57" customFormat="1" ht="13.5">
      <c r="A72" s="31" t="s">
        <v>1016</v>
      </c>
      <c r="B72" s="43">
        <v>71</v>
      </c>
      <c r="C72" s="48" t="s">
        <v>8563</v>
      </c>
      <c r="D72" s="49" t="s">
        <v>7058</v>
      </c>
      <c r="E72" s="49" t="s">
        <v>7043</v>
      </c>
      <c r="F72" s="43">
        <v>2012</v>
      </c>
      <c r="G72" s="43" t="s">
        <v>7059</v>
      </c>
      <c r="H72" s="43" t="s">
        <v>8603</v>
      </c>
      <c r="I72" s="49" t="s">
        <v>7060</v>
      </c>
      <c r="J72" s="50" t="s">
        <v>7061</v>
      </c>
      <c r="K72" s="7" t="s">
        <v>6824</v>
      </c>
      <c r="L72" s="7" t="s">
        <v>6825</v>
      </c>
      <c r="M72" s="51" t="s">
        <v>7062</v>
      </c>
      <c r="N72" s="13"/>
    </row>
    <row r="73" spans="1:14" s="57" customFormat="1" ht="13.5">
      <c r="A73" s="31" t="s">
        <v>1016</v>
      </c>
      <c r="B73" s="43">
        <v>72</v>
      </c>
      <c r="C73" s="48" t="s">
        <v>8563</v>
      </c>
      <c r="D73" s="49" t="s">
        <v>7063</v>
      </c>
      <c r="E73" s="49" t="s">
        <v>9932</v>
      </c>
      <c r="F73" s="43">
        <v>2012</v>
      </c>
      <c r="G73" s="43" t="s">
        <v>7064</v>
      </c>
      <c r="H73" s="43" t="s">
        <v>8603</v>
      </c>
      <c r="I73" s="49" t="s">
        <v>7065</v>
      </c>
      <c r="J73" s="50" t="s">
        <v>7066</v>
      </c>
      <c r="K73" s="7" t="s">
        <v>9688</v>
      </c>
      <c r="L73" s="7" t="s">
        <v>6774</v>
      </c>
      <c r="M73" s="51" t="s">
        <v>7067</v>
      </c>
      <c r="N73" s="13"/>
    </row>
    <row r="74" spans="1:14" s="57" customFormat="1" ht="13.5">
      <c r="A74" s="31" t="s">
        <v>1016</v>
      </c>
      <c r="B74" s="43">
        <v>73</v>
      </c>
      <c r="C74" s="53" t="s">
        <v>8563</v>
      </c>
      <c r="D74" s="54" t="s">
        <v>7068</v>
      </c>
      <c r="E74" s="54" t="s">
        <v>7035</v>
      </c>
      <c r="F74" s="55">
        <v>2012</v>
      </c>
      <c r="G74" s="55" t="s">
        <v>7069</v>
      </c>
      <c r="H74" s="55" t="s">
        <v>7070</v>
      </c>
      <c r="I74" s="54" t="s">
        <v>7071</v>
      </c>
      <c r="J74" s="56" t="s">
        <v>7072</v>
      </c>
      <c r="K74" s="13" t="s">
        <v>9483</v>
      </c>
      <c r="L74" s="13" t="s">
        <v>6934</v>
      </c>
      <c r="M74" s="51" t="s">
        <v>7073</v>
      </c>
      <c r="N74" s="13"/>
    </row>
    <row r="75" spans="1:14" s="57" customFormat="1" ht="13.5">
      <c r="A75" s="31" t="s">
        <v>1016</v>
      </c>
      <c r="B75" s="43">
        <v>74</v>
      </c>
      <c r="C75" s="48" t="s">
        <v>8563</v>
      </c>
      <c r="D75" s="49" t="s">
        <v>7074</v>
      </c>
      <c r="E75" s="49" t="s">
        <v>6802</v>
      </c>
      <c r="F75" s="43">
        <v>2012</v>
      </c>
      <c r="G75" s="43" t="s">
        <v>7075</v>
      </c>
      <c r="H75" s="43" t="s">
        <v>8603</v>
      </c>
      <c r="I75" s="49" t="s">
        <v>7076</v>
      </c>
      <c r="J75" s="50" t="s">
        <v>7077</v>
      </c>
      <c r="K75" s="7" t="s">
        <v>9688</v>
      </c>
      <c r="L75" s="7" t="s">
        <v>6774</v>
      </c>
      <c r="M75" s="51" t="s">
        <v>7078</v>
      </c>
      <c r="N75" s="52"/>
    </row>
    <row r="76" spans="1:14" s="57" customFormat="1" ht="13.5">
      <c r="A76" s="31" t="s">
        <v>1016</v>
      </c>
      <c r="B76" s="43">
        <v>75</v>
      </c>
      <c r="C76" s="48" t="s">
        <v>8563</v>
      </c>
      <c r="D76" s="49" t="s">
        <v>7079</v>
      </c>
      <c r="E76" s="49" t="s">
        <v>7080</v>
      </c>
      <c r="F76" s="43">
        <v>2012</v>
      </c>
      <c r="G76" s="43"/>
      <c r="H76" s="43" t="s">
        <v>8603</v>
      </c>
      <c r="I76" s="49" t="s">
        <v>7081</v>
      </c>
      <c r="J76" s="50" t="s">
        <v>7082</v>
      </c>
      <c r="K76" s="7" t="s">
        <v>7039</v>
      </c>
      <c r="L76" s="7" t="s">
        <v>7040</v>
      </c>
      <c r="M76" s="51" t="s">
        <v>7083</v>
      </c>
      <c r="N76" s="7"/>
    </row>
    <row r="77" spans="1:14" s="57" customFormat="1" ht="14.25">
      <c r="A77" s="31" t="s">
        <v>1016</v>
      </c>
      <c r="B77" s="43">
        <v>76</v>
      </c>
      <c r="C77" s="58" t="s">
        <v>7084</v>
      </c>
      <c r="D77" s="59" t="s">
        <v>7085</v>
      </c>
      <c r="E77" s="59" t="s">
        <v>7086</v>
      </c>
      <c r="F77" s="60">
        <v>2012</v>
      </c>
      <c r="G77" s="60" t="s">
        <v>7087</v>
      </c>
      <c r="H77" s="60" t="s">
        <v>7088</v>
      </c>
      <c r="I77" s="59" t="s">
        <v>7089</v>
      </c>
      <c r="J77" s="50" t="s">
        <v>7090</v>
      </c>
      <c r="K77" s="52" t="s">
        <v>7091</v>
      </c>
      <c r="L77" s="52" t="s">
        <v>7092</v>
      </c>
      <c r="M77" s="51" t="s">
        <v>7093</v>
      </c>
      <c r="N77" s="52"/>
    </row>
    <row r="78" spans="1:14" s="57" customFormat="1" ht="13.5">
      <c r="A78" s="31" t="s">
        <v>1016</v>
      </c>
      <c r="B78" s="43">
        <v>77</v>
      </c>
      <c r="C78" s="48" t="s">
        <v>8563</v>
      </c>
      <c r="D78" s="49" t="s">
        <v>7094</v>
      </c>
      <c r="E78" s="49" t="s">
        <v>6802</v>
      </c>
      <c r="F78" s="43">
        <v>2012</v>
      </c>
      <c r="G78" s="43" t="s">
        <v>7095</v>
      </c>
      <c r="H78" s="43" t="s">
        <v>8603</v>
      </c>
      <c r="I78" s="49" t="s">
        <v>7096</v>
      </c>
      <c r="J78" s="50" t="s">
        <v>7097</v>
      </c>
      <c r="K78" s="7" t="s">
        <v>9483</v>
      </c>
      <c r="L78" s="7" t="s">
        <v>6934</v>
      </c>
      <c r="M78" s="51" t="s">
        <v>7098</v>
      </c>
      <c r="N78" s="52"/>
    </row>
    <row r="79" spans="1:14" s="57" customFormat="1" ht="14.25">
      <c r="A79" s="31" t="s">
        <v>1016</v>
      </c>
      <c r="B79" s="43">
        <v>78</v>
      </c>
      <c r="C79" s="58" t="s">
        <v>7084</v>
      </c>
      <c r="D79" s="59" t="s">
        <v>7099</v>
      </c>
      <c r="E79" s="59" t="s">
        <v>7086</v>
      </c>
      <c r="F79" s="60">
        <v>2012</v>
      </c>
      <c r="G79" s="60" t="s">
        <v>7100</v>
      </c>
      <c r="H79" s="60" t="s">
        <v>7088</v>
      </c>
      <c r="I79" s="59" t="s">
        <v>7101</v>
      </c>
      <c r="J79" s="50" t="s">
        <v>7102</v>
      </c>
      <c r="K79" s="52" t="s">
        <v>7103</v>
      </c>
      <c r="L79" s="52" t="s">
        <v>7104</v>
      </c>
      <c r="M79" s="51" t="s">
        <v>7105</v>
      </c>
      <c r="N79" s="13"/>
    </row>
    <row r="80" spans="1:14" s="57" customFormat="1" ht="13.5">
      <c r="A80" s="31" t="s">
        <v>1016</v>
      </c>
      <c r="B80" s="43">
        <v>79</v>
      </c>
      <c r="C80" s="53" t="s">
        <v>8563</v>
      </c>
      <c r="D80" s="54" t="s">
        <v>7106</v>
      </c>
      <c r="E80" s="54" t="s">
        <v>9932</v>
      </c>
      <c r="F80" s="55">
        <v>2012</v>
      </c>
      <c r="G80" s="55" t="s">
        <v>7107</v>
      </c>
      <c r="H80" s="55" t="s">
        <v>8603</v>
      </c>
      <c r="I80" s="54" t="s">
        <v>7108</v>
      </c>
      <c r="J80" s="56" t="s">
        <v>7109</v>
      </c>
      <c r="K80" s="13" t="s">
        <v>9688</v>
      </c>
      <c r="L80" s="13" t="s">
        <v>6774</v>
      </c>
      <c r="M80" s="51" t="s">
        <v>7110</v>
      </c>
      <c r="N80" s="7"/>
    </row>
    <row r="81" spans="1:14" s="57" customFormat="1" ht="13.5">
      <c r="A81" s="31" t="s">
        <v>1016</v>
      </c>
      <c r="B81" s="43">
        <v>80</v>
      </c>
      <c r="C81" s="53" t="s">
        <v>8563</v>
      </c>
      <c r="D81" s="54" t="s">
        <v>7111</v>
      </c>
      <c r="E81" s="54" t="s">
        <v>7112</v>
      </c>
      <c r="F81" s="55">
        <v>2011</v>
      </c>
      <c r="G81" s="55" t="s">
        <v>7113</v>
      </c>
      <c r="H81" s="55" t="s">
        <v>8603</v>
      </c>
      <c r="I81" s="54" t="s">
        <v>7114</v>
      </c>
      <c r="J81" s="56" t="s">
        <v>7115</v>
      </c>
      <c r="K81" s="13" t="s">
        <v>9688</v>
      </c>
      <c r="L81" s="13" t="s">
        <v>6774</v>
      </c>
      <c r="M81" s="51" t="s">
        <v>7116</v>
      </c>
      <c r="N81" s="13"/>
    </row>
    <row r="82" spans="1:14" s="57" customFormat="1" ht="13.5">
      <c r="A82" s="31" t="s">
        <v>1016</v>
      </c>
      <c r="B82" s="43">
        <v>81</v>
      </c>
      <c r="C82" s="48" t="s">
        <v>8563</v>
      </c>
      <c r="D82" s="49" t="s">
        <v>7117</v>
      </c>
      <c r="E82" s="49" t="s">
        <v>7118</v>
      </c>
      <c r="F82" s="43">
        <v>2009</v>
      </c>
      <c r="G82" s="43" t="s">
        <v>7119</v>
      </c>
      <c r="H82" s="43" t="s">
        <v>8603</v>
      </c>
      <c r="I82" s="49" t="s">
        <v>7120</v>
      </c>
      <c r="J82" s="50" t="s">
        <v>7121</v>
      </c>
      <c r="K82" s="7" t="s">
        <v>6824</v>
      </c>
      <c r="L82" s="7" t="s">
        <v>6825</v>
      </c>
      <c r="M82" s="51" t="s">
        <v>7122</v>
      </c>
      <c r="N82" s="7"/>
    </row>
    <row r="83" spans="1:14" s="57" customFormat="1" ht="13.5">
      <c r="A83" s="31" t="s">
        <v>1016</v>
      </c>
      <c r="B83" s="43">
        <v>82</v>
      </c>
      <c r="C83" s="53" t="s">
        <v>8563</v>
      </c>
      <c r="D83" s="54" t="s">
        <v>7123</v>
      </c>
      <c r="E83" s="54" t="s">
        <v>7124</v>
      </c>
      <c r="F83" s="55">
        <v>2012</v>
      </c>
      <c r="G83" s="55"/>
      <c r="H83" s="55" t="s">
        <v>8603</v>
      </c>
      <c r="I83" s="54" t="s">
        <v>7125</v>
      </c>
      <c r="J83" s="56" t="s">
        <v>7126</v>
      </c>
      <c r="K83" s="13" t="s">
        <v>7039</v>
      </c>
      <c r="L83" s="13" t="s">
        <v>7127</v>
      </c>
      <c r="M83" s="51" t="s">
        <v>7128</v>
      </c>
      <c r="N83" s="7"/>
    </row>
    <row r="84" spans="1:14" s="35" customFormat="1" ht="13.5">
      <c r="A84" s="31" t="s">
        <v>1016</v>
      </c>
      <c r="B84" s="43">
        <v>83</v>
      </c>
      <c r="C84" s="53" t="s">
        <v>8563</v>
      </c>
      <c r="D84" s="54" t="s">
        <v>7129</v>
      </c>
      <c r="E84" s="54" t="s">
        <v>7124</v>
      </c>
      <c r="F84" s="55">
        <v>2012</v>
      </c>
      <c r="G84" s="55"/>
      <c r="H84" s="55" t="s">
        <v>8603</v>
      </c>
      <c r="I84" s="54" t="s">
        <v>7125</v>
      </c>
      <c r="J84" s="56" t="s">
        <v>7130</v>
      </c>
      <c r="K84" s="13" t="s">
        <v>7039</v>
      </c>
      <c r="L84" s="13" t="s">
        <v>7127</v>
      </c>
      <c r="M84" s="51" t="s">
        <v>7131</v>
      </c>
      <c r="N84" s="7"/>
    </row>
    <row r="85" spans="1:14" s="35" customFormat="1" ht="13.5">
      <c r="A85" s="31" t="s">
        <v>1016</v>
      </c>
      <c r="B85" s="43">
        <v>84</v>
      </c>
      <c r="C85" s="48" t="s">
        <v>8563</v>
      </c>
      <c r="D85" s="49" t="s">
        <v>7132</v>
      </c>
      <c r="E85" s="49" t="s">
        <v>7133</v>
      </c>
      <c r="F85" s="43">
        <v>2012</v>
      </c>
      <c r="G85" s="43" t="s">
        <v>7134</v>
      </c>
      <c r="H85" s="43" t="s">
        <v>8603</v>
      </c>
      <c r="I85" s="49" t="s">
        <v>7135</v>
      </c>
      <c r="J85" s="50" t="s">
        <v>7136</v>
      </c>
      <c r="K85" s="7" t="s">
        <v>7137</v>
      </c>
      <c r="L85" s="7" t="s">
        <v>7138</v>
      </c>
      <c r="M85" s="51" t="s">
        <v>7139</v>
      </c>
      <c r="N85" s="7"/>
    </row>
    <row r="86" spans="1:14" s="35" customFormat="1" ht="13.5">
      <c r="A86" s="31" t="s">
        <v>1016</v>
      </c>
      <c r="B86" s="43">
        <v>85</v>
      </c>
      <c r="C86" s="53" t="s">
        <v>8563</v>
      </c>
      <c r="D86" s="54" t="s">
        <v>7140</v>
      </c>
      <c r="E86" s="54" t="s">
        <v>7141</v>
      </c>
      <c r="F86" s="55">
        <v>2010</v>
      </c>
      <c r="G86" s="55"/>
      <c r="H86" s="55" t="s">
        <v>7142</v>
      </c>
      <c r="I86" s="54" t="s">
        <v>7143</v>
      </c>
      <c r="J86" s="56" t="s">
        <v>7144</v>
      </c>
      <c r="K86" s="13" t="s">
        <v>9011</v>
      </c>
      <c r="L86" s="13" t="s">
        <v>10027</v>
      </c>
      <c r="M86" s="51" t="s">
        <v>7145</v>
      </c>
      <c r="N86" s="7"/>
    </row>
    <row r="87" spans="1:14" s="35" customFormat="1" ht="13.5">
      <c r="A87" s="31" t="s">
        <v>1016</v>
      </c>
      <c r="B87" s="43">
        <v>86</v>
      </c>
      <c r="C87" s="48" t="s">
        <v>8563</v>
      </c>
      <c r="D87" s="49" t="s">
        <v>7146</v>
      </c>
      <c r="E87" s="49" t="s">
        <v>7147</v>
      </c>
      <c r="F87" s="43">
        <v>2012</v>
      </c>
      <c r="G87" s="43"/>
      <c r="H87" s="43"/>
      <c r="I87" s="49" t="s">
        <v>7148</v>
      </c>
      <c r="J87" s="50" t="s">
        <v>7149</v>
      </c>
      <c r="K87" s="7" t="s">
        <v>7150</v>
      </c>
      <c r="L87" s="7" t="s">
        <v>7151</v>
      </c>
      <c r="M87" s="51" t="s">
        <v>7152</v>
      </c>
      <c r="N87" s="7"/>
    </row>
    <row r="88" spans="1:14" s="35" customFormat="1" ht="27">
      <c r="A88" s="31" t="s">
        <v>1016</v>
      </c>
      <c r="B88" s="43">
        <v>87</v>
      </c>
      <c r="C88" s="53" t="s">
        <v>8563</v>
      </c>
      <c r="D88" s="54" t="s">
        <v>7153</v>
      </c>
      <c r="E88" s="54" t="s">
        <v>7154</v>
      </c>
      <c r="F88" s="55">
        <v>2010</v>
      </c>
      <c r="G88" s="55"/>
      <c r="H88" s="55" t="s">
        <v>8603</v>
      </c>
      <c r="I88" s="54" t="s">
        <v>7155</v>
      </c>
      <c r="J88" s="56" t="s">
        <v>7156</v>
      </c>
      <c r="K88" s="13" t="s">
        <v>9483</v>
      </c>
      <c r="L88" s="13" t="s">
        <v>7157</v>
      </c>
      <c r="M88" s="51" t="s">
        <v>7158</v>
      </c>
      <c r="N88" s="7"/>
    </row>
    <row r="89" spans="1:14" s="35" customFormat="1" ht="13.5">
      <c r="A89" s="31" t="s">
        <v>1016</v>
      </c>
      <c r="B89" s="43">
        <v>88</v>
      </c>
      <c r="C89" s="53" t="s">
        <v>8563</v>
      </c>
      <c r="D89" s="54" t="s">
        <v>7159</v>
      </c>
      <c r="E89" s="54" t="s">
        <v>7160</v>
      </c>
      <c r="F89" s="55">
        <v>2012</v>
      </c>
      <c r="G89" s="55" t="s">
        <v>7161</v>
      </c>
      <c r="H89" s="55" t="s">
        <v>8603</v>
      </c>
      <c r="I89" s="54" t="s">
        <v>7162</v>
      </c>
      <c r="J89" s="56" t="s">
        <v>7163</v>
      </c>
      <c r="K89" s="13" t="s">
        <v>9483</v>
      </c>
      <c r="L89" s="13" t="s">
        <v>7164</v>
      </c>
      <c r="M89" s="51" t="s">
        <v>7165</v>
      </c>
      <c r="N89" s="7"/>
    </row>
    <row r="90" spans="1:14" s="35" customFormat="1" ht="13.5">
      <c r="A90" s="31" t="s">
        <v>1016</v>
      </c>
      <c r="B90" s="43">
        <v>89</v>
      </c>
      <c r="C90" s="48" t="s">
        <v>6705</v>
      </c>
      <c r="D90" s="49" t="s">
        <v>7166</v>
      </c>
      <c r="E90" s="49" t="s">
        <v>7167</v>
      </c>
      <c r="F90" s="43">
        <v>2012</v>
      </c>
      <c r="G90" s="43"/>
      <c r="H90" s="43"/>
      <c r="I90" s="49" t="s">
        <v>7168</v>
      </c>
      <c r="J90" s="50" t="s">
        <v>7169</v>
      </c>
      <c r="K90" s="7"/>
      <c r="L90" s="7"/>
      <c r="M90" s="51" t="s">
        <v>7170</v>
      </c>
      <c r="N90" s="7"/>
    </row>
    <row r="91" spans="1:14" s="11" customFormat="1" ht="13.5">
      <c r="A91" s="31" t="s">
        <v>1016</v>
      </c>
      <c r="B91" s="43">
        <v>90</v>
      </c>
      <c r="C91" s="48" t="s">
        <v>8563</v>
      </c>
      <c r="D91" s="49" t="s">
        <v>7171</v>
      </c>
      <c r="E91" s="49" t="s">
        <v>6872</v>
      </c>
      <c r="F91" s="43">
        <v>2012</v>
      </c>
      <c r="G91" s="43" t="s">
        <v>7172</v>
      </c>
      <c r="H91" s="43" t="s">
        <v>8603</v>
      </c>
      <c r="I91" s="49" t="s">
        <v>7173</v>
      </c>
      <c r="J91" s="50" t="s">
        <v>7174</v>
      </c>
      <c r="K91" s="7" t="s">
        <v>7039</v>
      </c>
      <c r="L91" s="7" t="s">
        <v>7175</v>
      </c>
      <c r="M91" s="51" t="s">
        <v>7176</v>
      </c>
      <c r="N91" s="7"/>
    </row>
    <row r="92" spans="1:14" s="11" customFormat="1" ht="13.5">
      <c r="A92" s="31" t="s">
        <v>1016</v>
      </c>
      <c r="B92" s="43">
        <v>91</v>
      </c>
      <c r="C92" s="48" t="s">
        <v>6705</v>
      </c>
      <c r="D92" s="49" t="s">
        <v>7177</v>
      </c>
      <c r="E92" s="49" t="s">
        <v>7178</v>
      </c>
      <c r="F92" s="43">
        <v>2011</v>
      </c>
      <c r="G92" s="43"/>
      <c r="H92" s="43"/>
      <c r="I92" s="49" t="s">
        <v>7179</v>
      </c>
      <c r="J92" s="50" t="s">
        <v>7180</v>
      </c>
      <c r="K92" s="7" t="s">
        <v>7181</v>
      </c>
      <c r="L92" s="7"/>
      <c r="M92" s="51" t="s">
        <v>7182</v>
      </c>
      <c r="N92" s="7"/>
    </row>
    <row r="93" spans="1:14" s="11" customFormat="1" ht="13.5">
      <c r="A93" s="31" t="s">
        <v>1016</v>
      </c>
      <c r="B93" s="43">
        <v>92</v>
      </c>
      <c r="C93" s="48" t="s">
        <v>8563</v>
      </c>
      <c r="D93" s="49" t="s">
        <v>7183</v>
      </c>
      <c r="E93" s="49" t="s">
        <v>7141</v>
      </c>
      <c r="F93" s="43">
        <v>2010</v>
      </c>
      <c r="G93" s="43" t="s">
        <v>7184</v>
      </c>
      <c r="H93" s="43" t="s">
        <v>8603</v>
      </c>
      <c r="I93" s="49" t="s">
        <v>7185</v>
      </c>
      <c r="J93" s="50" t="s">
        <v>7186</v>
      </c>
      <c r="K93" s="7" t="s">
        <v>6824</v>
      </c>
      <c r="L93" s="7" t="s">
        <v>6825</v>
      </c>
      <c r="M93" s="51" t="s">
        <v>7187</v>
      </c>
      <c r="N93" s="7"/>
    </row>
    <row r="94" spans="1:14" s="11" customFormat="1" ht="13.5">
      <c r="A94" s="31" t="s">
        <v>1016</v>
      </c>
      <c r="B94" s="43">
        <v>93</v>
      </c>
      <c r="C94" s="48" t="s">
        <v>8563</v>
      </c>
      <c r="D94" s="49" t="s">
        <v>7188</v>
      </c>
      <c r="E94" s="49" t="s">
        <v>6872</v>
      </c>
      <c r="F94" s="43">
        <v>2012</v>
      </c>
      <c r="G94" s="43" t="s">
        <v>7189</v>
      </c>
      <c r="H94" s="43" t="s">
        <v>8603</v>
      </c>
      <c r="I94" s="49" t="s">
        <v>7173</v>
      </c>
      <c r="J94" s="50" t="s">
        <v>7190</v>
      </c>
      <c r="K94" s="7" t="s">
        <v>7039</v>
      </c>
      <c r="L94" s="7" t="s">
        <v>7175</v>
      </c>
      <c r="M94" s="51" t="s">
        <v>7191</v>
      </c>
      <c r="N94" s="52"/>
    </row>
    <row r="95" spans="1:14" s="11" customFormat="1" ht="13.5">
      <c r="A95" s="31" t="s">
        <v>1016</v>
      </c>
      <c r="B95" s="43">
        <v>94</v>
      </c>
      <c r="C95" s="48" t="s">
        <v>8563</v>
      </c>
      <c r="D95" s="49" t="s">
        <v>7192</v>
      </c>
      <c r="E95" s="49" t="s">
        <v>7193</v>
      </c>
      <c r="F95" s="43">
        <v>2008</v>
      </c>
      <c r="G95" s="43" t="s">
        <v>7194</v>
      </c>
      <c r="H95" s="43" t="s">
        <v>6920</v>
      </c>
      <c r="I95" s="49" t="s">
        <v>7195</v>
      </c>
      <c r="J95" s="50" t="s">
        <v>7196</v>
      </c>
      <c r="K95" s="7" t="s">
        <v>9483</v>
      </c>
      <c r="L95" s="7" t="s">
        <v>6849</v>
      </c>
      <c r="M95" s="51" t="s">
        <v>7197</v>
      </c>
      <c r="N95" s="13"/>
    </row>
    <row r="96" spans="1:14" s="11" customFormat="1" ht="13.5">
      <c r="A96" s="31" t="s">
        <v>1016</v>
      </c>
      <c r="B96" s="43">
        <v>95</v>
      </c>
      <c r="C96" s="48" t="s">
        <v>8563</v>
      </c>
      <c r="D96" s="49" t="s">
        <v>7198</v>
      </c>
      <c r="E96" s="49" t="s">
        <v>10019</v>
      </c>
      <c r="F96" s="43">
        <v>2010</v>
      </c>
      <c r="G96" s="43"/>
      <c r="H96" s="43" t="s">
        <v>8603</v>
      </c>
      <c r="I96" s="49" t="s">
        <v>10020</v>
      </c>
      <c r="J96" s="50" t="s">
        <v>7199</v>
      </c>
      <c r="K96" s="7" t="s">
        <v>9483</v>
      </c>
      <c r="L96" s="7" t="s">
        <v>10022</v>
      </c>
      <c r="M96" s="51" t="s">
        <v>7200</v>
      </c>
      <c r="N96" s="52"/>
    </row>
    <row r="97" spans="1:14" s="11" customFormat="1" ht="14.25">
      <c r="A97" s="31" t="s">
        <v>1016</v>
      </c>
      <c r="B97" s="43">
        <v>96</v>
      </c>
      <c r="C97" s="58" t="s">
        <v>7084</v>
      </c>
      <c r="D97" s="59" t="s">
        <v>7201</v>
      </c>
      <c r="E97" s="59" t="s">
        <v>7202</v>
      </c>
      <c r="F97" s="60">
        <v>2010</v>
      </c>
      <c r="G97" s="60"/>
      <c r="H97" s="60" t="s">
        <v>7203</v>
      </c>
      <c r="I97" s="59" t="s">
        <v>7204</v>
      </c>
      <c r="J97" s="50" t="s">
        <v>7205</v>
      </c>
      <c r="K97" s="52" t="s">
        <v>7206</v>
      </c>
      <c r="L97" s="52" t="s">
        <v>7207</v>
      </c>
      <c r="M97" s="51" t="s">
        <v>7208</v>
      </c>
      <c r="N97" s="7"/>
    </row>
    <row r="98" spans="1:14" s="11" customFormat="1" ht="14.25">
      <c r="A98" s="31" t="s">
        <v>1016</v>
      </c>
      <c r="B98" s="43">
        <v>97</v>
      </c>
      <c r="C98" s="58" t="s">
        <v>7084</v>
      </c>
      <c r="D98" s="59" t="s">
        <v>7209</v>
      </c>
      <c r="E98" s="59" t="s">
        <v>7202</v>
      </c>
      <c r="F98" s="60">
        <v>2010</v>
      </c>
      <c r="G98" s="60" t="s">
        <v>7210</v>
      </c>
      <c r="H98" s="60" t="s">
        <v>7203</v>
      </c>
      <c r="I98" s="59" t="s">
        <v>7211</v>
      </c>
      <c r="J98" s="50" t="s">
        <v>7212</v>
      </c>
      <c r="K98" s="52" t="s">
        <v>7206</v>
      </c>
      <c r="L98" s="52" t="s">
        <v>7207</v>
      </c>
      <c r="M98" s="51" t="s">
        <v>7213</v>
      </c>
      <c r="N98" s="13"/>
    </row>
    <row r="99" spans="1:14" s="11" customFormat="1" ht="14.25">
      <c r="A99" s="31" t="s">
        <v>1016</v>
      </c>
      <c r="B99" s="43">
        <v>98</v>
      </c>
      <c r="C99" s="58" t="s">
        <v>7084</v>
      </c>
      <c r="D99" s="59" t="s">
        <v>7214</v>
      </c>
      <c r="E99" s="59" t="s">
        <v>7202</v>
      </c>
      <c r="F99" s="60">
        <v>2009</v>
      </c>
      <c r="G99" s="60"/>
      <c r="H99" s="60" t="s">
        <v>7203</v>
      </c>
      <c r="I99" s="59" t="s">
        <v>7215</v>
      </c>
      <c r="J99" s="50" t="s">
        <v>7216</v>
      </c>
      <c r="K99" s="52" t="s">
        <v>7206</v>
      </c>
      <c r="L99" s="52" t="s">
        <v>7207</v>
      </c>
      <c r="M99" s="51" t="s">
        <v>7217</v>
      </c>
      <c r="N99" s="13"/>
    </row>
    <row r="100" spans="1:14" s="11" customFormat="1" ht="14.25">
      <c r="A100" s="31" t="s">
        <v>1016</v>
      </c>
      <c r="B100" s="43">
        <v>99</v>
      </c>
      <c r="C100" s="58" t="s">
        <v>7084</v>
      </c>
      <c r="D100" s="59" t="s">
        <v>7218</v>
      </c>
      <c r="E100" s="59" t="s">
        <v>7202</v>
      </c>
      <c r="F100" s="60">
        <v>2009</v>
      </c>
      <c r="G100" s="60" t="s">
        <v>7219</v>
      </c>
      <c r="H100" s="60" t="s">
        <v>7203</v>
      </c>
      <c r="I100" s="59" t="s">
        <v>7204</v>
      </c>
      <c r="J100" s="50" t="s">
        <v>7220</v>
      </c>
      <c r="K100" s="52" t="s">
        <v>7206</v>
      </c>
      <c r="L100" s="52" t="s">
        <v>7207</v>
      </c>
      <c r="M100" s="51" t="s">
        <v>7221</v>
      </c>
      <c r="N100" s="13"/>
    </row>
    <row r="101" spans="1:14" s="11" customFormat="1" ht="14.25">
      <c r="A101" s="31" t="s">
        <v>1016</v>
      </c>
      <c r="B101" s="43">
        <v>100</v>
      </c>
      <c r="C101" s="58" t="s">
        <v>7084</v>
      </c>
      <c r="D101" s="59" t="s">
        <v>7222</v>
      </c>
      <c r="E101" s="59" t="s">
        <v>7202</v>
      </c>
      <c r="F101" s="60">
        <v>2009</v>
      </c>
      <c r="G101" s="60"/>
      <c r="H101" s="60" t="s">
        <v>7203</v>
      </c>
      <c r="I101" s="59" t="s">
        <v>7223</v>
      </c>
      <c r="J101" s="50" t="s">
        <v>7224</v>
      </c>
      <c r="K101" s="52" t="s">
        <v>7206</v>
      </c>
      <c r="L101" s="52" t="s">
        <v>7207</v>
      </c>
      <c r="M101" s="51" t="s">
        <v>7225</v>
      </c>
      <c r="N101" s="13"/>
    </row>
    <row r="102" spans="1:14" s="11" customFormat="1" ht="13.5">
      <c r="A102" s="31" t="s">
        <v>1016</v>
      </c>
      <c r="B102" s="43">
        <v>101</v>
      </c>
      <c r="C102" s="53" t="s">
        <v>8563</v>
      </c>
      <c r="D102" s="54" t="s">
        <v>7226</v>
      </c>
      <c r="E102" s="54" t="s">
        <v>7227</v>
      </c>
      <c r="F102" s="55">
        <v>2007</v>
      </c>
      <c r="G102" s="55" t="s">
        <v>7228</v>
      </c>
      <c r="H102" s="55" t="s">
        <v>7229</v>
      </c>
      <c r="I102" s="54" t="s">
        <v>7230</v>
      </c>
      <c r="J102" s="56" t="s">
        <v>7231</v>
      </c>
      <c r="K102" s="13" t="s">
        <v>6927</v>
      </c>
      <c r="L102" s="13" t="s">
        <v>7232</v>
      </c>
      <c r="M102" s="51" t="s">
        <v>7233</v>
      </c>
      <c r="N102" s="7"/>
    </row>
    <row r="103" spans="1:14" s="11" customFormat="1" ht="14.25">
      <c r="A103" s="31" t="s">
        <v>1016</v>
      </c>
      <c r="B103" s="43">
        <v>102</v>
      </c>
      <c r="C103" s="58" t="s">
        <v>7084</v>
      </c>
      <c r="D103" s="59" t="s">
        <v>7234</v>
      </c>
      <c r="E103" s="59" t="s">
        <v>7202</v>
      </c>
      <c r="F103" s="60">
        <v>2010</v>
      </c>
      <c r="G103" s="60" t="s">
        <v>7235</v>
      </c>
      <c r="H103" s="60" t="s">
        <v>7203</v>
      </c>
      <c r="I103" s="59" t="s">
        <v>7236</v>
      </c>
      <c r="J103" s="50" t="s">
        <v>7237</v>
      </c>
      <c r="K103" s="52" t="s">
        <v>7206</v>
      </c>
      <c r="L103" s="52" t="s">
        <v>7207</v>
      </c>
      <c r="M103" s="51" t="s">
        <v>7238</v>
      </c>
      <c r="N103" s="7"/>
    </row>
    <row r="104" spans="1:14" s="11" customFormat="1" ht="14.25">
      <c r="A104" s="31" t="s">
        <v>1016</v>
      </c>
      <c r="B104" s="43">
        <v>103</v>
      </c>
      <c r="C104" s="58" t="s">
        <v>7084</v>
      </c>
      <c r="D104" s="59" t="s">
        <v>7239</v>
      </c>
      <c r="E104" s="59" t="s">
        <v>7202</v>
      </c>
      <c r="F104" s="60">
        <v>2010</v>
      </c>
      <c r="G104" s="60" t="s">
        <v>7240</v>
      </c>
      <c r="H104" s="60" t="s">
        <v>7241</v>
      </c>
      <c r="I104" s="59" t="s">
        <v>7236</v>
      </c>
      <c r="J104" s="50" t="s">
        <v>7242</v>
      </c>
      <c r="K104" s="52" t="s">
        <v>7206</v>
      </c>
      <c r="L104" s="52" t="s">
        <v>7207</v>
      </c>
      <c r="M104" s="51" t="s">
        <v>7243</v>
      </c>
      <c r="N104" s="7"/>
    </row>
    <row r="105" spans="1:14" s="11" customFormat="1" ht="14.25">
      <c r="A105" s="31" t="s">
        <v>1016</v>
      </c>
      <c r="B105" s="43">
        <v>104</v>
      </c>
      <c r="C105" s="58" t="s">
        <v>7084</v>
      </c>
      <c r="D105" s="59" t="s">
        <v>7244</v>
      </c>
      <c r="E105" s="59" t="s">
        <v>7202</v>
      </c>
      <c r="F105" s="60">
        <v>2010</v>
      </c>
      <c r="G105" s="60"/>
      <c r="H105" s="60" t="s">
        <v>7088</v>
      </c>
      <c r="I105" s="59" t="s">
        <v>7245</v>
      </c>
      <c r="J105" s="50" t="s">
        <v>7246</v>
      </c>
      <c r="K105" s="52" t="s">
        <v>7206</v>
      </c>
      <c r="L105" s="52" t="s">
        <v>7207</v>
      </c>
      <c r="M105" s="51" t="s">
        <v>7247</v>
      </c>
      <c r="N105" s="7"/>
    </row>
    <row r="106" spans="1:14" s="11" customFormat="1" ht="14.25">
      <c r="A106" s="31" t="s">
        <v>1016</v>
      </c>
      <c r="B106" s="43">
        <v>105</v>
      </c>
      <c r="C106" s="58" t="s">
        <v>7084</v>
      </c>
      <c r="D106" s="59" t="s">
        <v>7248</v>
      </c>
      <c r="E106" s="59" t="s">
        <v>7202</v>
      </c>
      <c r="F106" s="60">
        <v>2010</v>
      </c>
      <c r="G106" s="60" t="s">
        <v>7249</v>
      </c>
      <c r="H106" s="60" t="s">
        <v>7203</v>
      </c>
      <c r="I106" s="59" t="s">
        <v>7250</v>
      </c>
      <c r="J106" s="50" t="s">
        <v>7251</v>
      </c>
      <c r="K106" s="52" t="s">
        <v>7206</v>
      </c>
      <c r="L106" s="52" t="s">
        <v>7207</v>
      </c>
      <c r="M106" s="51" t="s">
        <v>7252</v>
      </c>
      <c r="N106" s="7"/>
    </row>
    <row r="107" spans="1:14" s="11" customFormat="1" ht="14.25">
      <c r="A107" s="31" t="s">
        <v>1016</v>
      </c>
      <c r="B107" s="43">
        <v>106</v>
      </c>
      <c r="C107" s="58" t="s">
        <v>7084</v>
      </c>
      <c r="D107" s="59" t="s">
        <v>7253</v>
      </c>
      <c r="E107" s="59" t="s">
        <v>7202</v>
      </c>
      <c r="F107" s="60">
        <v>2010</v>
      </c>
      <c r="G107" s="60"/>
      <c r="H107" s="60" t="s">
        <v>7203</v>
      </c>
      <c r="I107" s="59" t="s">
        <v>7254</v>
      </c>
      <c r="J107" s="50" t="s">
        <v>7255</v>
      </c>
      <c r="K107" s="52" t="s">
        <v>7206</v>
      </c>
      <c r="L107" s="52" t="s">
        <v>7207</v>
      </c>
      <c r="M107" s="51" t="s">
        <v>7256</v>
      </c>
      <c r="N107" s="7"/>
    </row>
    <row r="108" spans="1:14" s="11" customFormat="1" ht="28.5">
      <c r="A108" s="31" t="s">
        <v>1016</v>
      </c>
      <c r="B108" s="43">
        <v>107</v>
      </c>
      <c r="C108" s="58" t="s">
        <v>7084</v>
      </c>
      <c r="D108" s="59" t="s">
        <v>7257</v>
      </c>
      <c r="E108" s="59" t="s">
        <v>7258</v>
      </c>
      <c r="F108" s="60">
        <v>2010</v>
      </c>
      <c r="G108" s="60"/>
      <c r="H108" s="60" t="s">
        <v>7088</v>
      </c>
      <c r="I108" s="59" t="s">
        <v>7259</v>
      </c>
      <c r="J108" s="50" t="s">
        <v>7260</v>
      </c>
      <c r="K108" s="52" t="s">
        <v>7206</v>
      </c>
      <c r="L108" s="52" t="s">
        <v>7261</v>
      </c>
      <c r="M108" s="51" t="s">
        <v>7262</v>
      </c>
      <c r="N108" s="7"/>
    </row>
    <row r="109" spans="1:14" s="11" customFormat="1" ht="12.75">
      <c r="A109" s="31" t="s">
        <v>1016</v>
      </c>
      <c r="B109" s="43">
        <v>108</v>
      </c>
      <c r="C109" s="61" t="s">
        <v>7263</v>
      </c>
      <c r="D109" s="62" t="s">
        <v>7264</v>
      </c>
      <c r="E109" s="62" t="s">
        <v>7265</v>
      </c>
      <c r="F109" s="63">
        <v>2010</v>
      </c>
      <c r="G109" s="63" t="s">
        <v>7266</v>
      </c>
      <c r="H109" s="63" t="s">
        <v>7267</v>
      </c>
      <c r="I109" s="62" t="s">
        <v>7268</v>
      </c>
      <c r="J109" s="47" t="s">
        <v>7269</v>
      </c>
      <c r="K109" s="64" t="s">
        <v>7270</v>
      </c>
      <c r="L109" s="64" t="s">
        <v>7271</v>
      </c>
      <c r="M109" s="51" t="s">
        <v>7272</v>
      </c>
      <c r="N109" s="52"/>
    </row>
    <row r="110" spans="1:14" s="11" customFormat="1" ht="13.5">
      <c r="A110" s="31" t="s">
        <v>1016</v>
      </c>
      <c r="B110" s="43">
        <v>109</v>
      </c>
      <c r="C110" s="58" t="s">
        <v>8563</v>
      </c>
      <c r="D110" s="59" t="s">
        <v>7273</v>
      </c>
      <c r="E110" s="59" t="s">
        <v>7274</v>
      </c>
      <c r="F110" s="60">
        <v>2006</v>
      </c>
      <c r="G110" s="60"/>
      <c r="H110" s="60" t="s">
        <v>8603</v>
      </c>
      <c r="I110" s="59" t="s">
        <v>7275</v>
      </c>
      <c r="J110" s="50" t="s">
        <v>7276</v>
      </c>
      <c r="K110" s="52" t="s">
        <v>9011</v>
      </c>
      <c r="L110" s="52" t="s">
        <v>10027</v>
      </c>
      <c r="M110" s="51" t="s">
        <v>7277</v>
      </c>
      <c r="N110" s="13"/>
    </row>
    <row r="111" spans="1:14" s="11" customFormat="1" ht="14.25">
      <c r="A111" s="31" t="s">
        <v>1016</v>
      </c>
      <c r="B111" s="43">
        <v>110</v>
      </c>
      <c r="C111" s="58" t="s">
        <v>7084</v>
      </c>
      <c r="D111" s="59" t="s">
        <v>7278</v>
      </c>
      <c r="E111" s="59" t="s">
        <v>7202</v>
      </c>
      <c r="F111" s="60">
        <v>2010</v>
      </c>
      <c r="G111" s="60"/>
      <c r="H111" s="60" t="s">
        <v>7203</v>
      </c>
      <c r="I111" s="59" t="s">
        <v>7279</v>
      </c>
      <c r="J111" s="50" t="s">
        <v>7280</v>
      </c>
      <c r="K111" s="52" t="s">
        <v>7206</v>
      </c>
      <c r="L111" s="52" t="s">
        <v>7207</v>
      </c>
      <c r="M111" s="51" t="s">
        <v>7281</v>
      </c>
      <c r="N111" s="65"/>
    </row>
    <row r="112" spans="1:14" s="11" customFormat="1" ht="14.25">
      <c r="A112" s="31" t="s">
        <v>1016</v>
      </c>
      <c r="B112" s="43">
        <v>111</v>
      </c>
      <c r="C112" s="58" t="s">
        <v>7084</v>
      </c>
      <c r="D112" s="59" t="s">
        <v>7282</v>
      </c>
      <c r="E112" s="59" t="s">
        <v>7202</v>
      </c>
      <c r="F112" s="60">
        <v>2009</v>
      </c>
      <c r="G112" s="60" t="s">
        <v>7283</v>
      </c>
      <c r="H112" s="60" t="s">
        <v>7088</v>
      </c>
      <c r="I112" s="59" t="s">
        <v>7284</v>
      </c>
      <c r="J112" s="50" t="s">
        <v>7285</v>
      </c>
      <c r="K112" s="52" t="s">
        <v>7392</v>
      </c>
      <c r="L112" s="52" t="s">
        <v>7286</v>
      </c>
      <c r="M112" s="51" t="s">
        <v>7287</v>
      </c>
      <c r="N112" s="52"/>
    </row>
    <row r="113" spans="1:14" s="11" customFormat="1" ht="14.25">
      <c r="A113" s="31" t="s">
        <v>1016</v>
      </c>
      <c r="B113" s="43">
        <v>112</v>
      </c>
      <c r="C113" s="58" t="s">
        <v>7084</v>
      </c>
      <c r="D113" s="59" t="s">
        <v>7288</v>
      </c>
      <c r="E113" s="59" t="s">
        <v>7202</v>
      </c>
      <c r="F113" s="60">
        <v>2009</v>
      </c>
      <c r="G113" s="60"/>
      <c r="H113" s="60" t="s">
        <v>7203</v>
      </c>
      <c r="I113" s="59" t="s">
        <v>7289</v>
      </c>
      <c r="J113" s="50" t="s">
        <v>7290</v>
      </c>
      <c r="K113" s="52" t="s">
        <v>7291</v>
      </c>
      <c r="L113" s="52" t="s">
        <v>7292</v>
      </c>
      <c r="M113" s="51" t="s">
        <v>7293</v>
      </c>
      <c r="N113" s="52"/>
    </row>
    <row r="114" spans="1:14" s="11" customFormat="1" ht="13.5">
      <c r="A114" s="31" t="s">
        <v>1016</v>
      </c>
      <c r="B114" s="43">
        <v>113</v>
      </c>
      <c r="C114" s="48" t="s">
        <v>8563</v>
      </c>
      <c r="D114" s="49" t="s">
        <v>7294</v>
      </c>
      <c r="E114" s="49" t="s">
        <v>7295</v>
      </c>
      <c r="F114" s="43">
        <v>2010</v>
      </c>
      <c r="G114" s="43"/>
      <c r="H114" s="43" t="s">
        <v>8603</v>
      </c>
      <c r="I114" s="49" t="s">
        <v>7296</v>
      </c>
      <c r="J114" s="50" t="s">
        <v>7297</v>
      </c>
      <c r="K114" s="7" t="s">
        <v>6939</v>
      </c>
      <c r="L114" s="7" t="s">
        <v>7298</v>
      </c>
      <c r="M114" s="51" t="s">
        <v>7299</v>
      </c>
      <c r="N114" s="13"/>
    </row>
    <row r="115" spans="1:14" s="11" customFormat="1" ht="14.25">
      <c r="A115" s="31" t="s">
        <v>1016</v>
      </c>
      <c r="B115" s="43">
        <v>114</v>
      </c>
      <c r="C115" s="58" t="s">
        <v>7084</v>
      </c>
      <c r="D115" s="59" t="s">
        <v>7300</v>
      </c>
      <c r="E115" s="59" t="s">
        <v>7301</v>
      </c>
      <c r="F115" s="60">
        <v>2010</v>
      </c>
      <c r="G115" s="60" t="s">
        <v>7302</v>
      </c>
      <c r="H115" s="60" t="s">
        <v>7203</v>
      </c>
      <c r="I115" s="59" t="s">
        <v>7303</v>
      </c>
      <c r="J115" s="50" t="s">
        <v>7304</v>
      </c>
      <c r="K115" s="52" t="s">
        <v>7305</v>
      </c>
      <c r="L115" s="52" t="s">
        <v>7306</v>
      </c>
      <c r="M115" s="51" t="s">
        <v>7307</v>
      </c>
      <c r="N115" s="52"/>
    </row>
    <row r="116" spans="1:14" s="11" customFormat="1" ht="13.5">
      <c r="A116" s="31" t="s">
        <v>1016</v>
      </c>
      <c r="B116" s="43">
        <v>115</v>
      </c>
      <c r="C116" s="48" t="s">
        <v>8563</v>
      </c>
      <c r="D116" s="49" t="s">
        <v>7308</v>
      </c>
      <c r="E116" s="49" t="s">
        <v>6770</v>
      </c>
      <c r="F116" s="43">
        <v>2012</v>
      </c>
      <c r="G116" s="43" t="s">
        <v>7309</v>
      </c>
      <c r="H116" s="43" t="s">
        <v>8603</v>
      </c>
      <c r="I116" s="49" t="s">
        <v>7310</v>
      </c>
      <c r="J116" s="50" t="s">
        <v>7311</v>
      </c>
      <c r="K116" s="7" t="s">
        <v>6824</v>
      </c>
      <c r="L116" s="7" t="s">
        <v>6825</v>
      </c>
      <c r="M116" s="51" t="s">
        <v>7312</v>
      </c>
      <c r="N116" s="52"/>
    </row>
    <row r="117" spans="1:14" s="11" customFormat="1" ht="13.5">
      <c r="A117" s="31" t="s">
        <v>1016</v>
      </c>
      <c r="B117" s="43">
        <v>116</v>
      </c>
      <c r="C117" s="48" t="s">
        <v>8563</v>
      </c>
      <c r="D117" s="49" t="s">
        <v>7313</v>
      </c>
      <c r="E117" s="49" t="s">
        <v>6770</v>
      </c>
      <c r="F117" s="43">
        <v>2012</v>
      </c>
      <c r="G117" s="43" t="s">
        <v>7314</v>
      </c>
      <c r="H117" s="43" t="s">
        <v>8603</v>
      </c>
      <c r="I117" s="49" t="s">
        <v>7315</v>
      </c>
      <c r="J117" s="50" t="s">
        <v>7316</v>
      </c>
      <c r="K117" s="7" t="s">
        <v>6824</v>
      </c>
      <c r="L117" s="7" t="s">
        <v>6825</v>
      </c>
      <c r="M117" s="51" t="s">
        <v>7317</v>
      </c>
      <c r="N117" s="7"/>
    </row>
    <row r="118" spans="1:14" s="11" customFormat="1" ht="13.5">
      <c r="A118" s="31" t="s">
        <v>1016</v>
      </c>
      <c r="B118" s="43">
        <v>117</v>
      </c>
      <c r="C118" s="53" t="s">
        <v>8563</v>
      </c>
      <c r="D118" s="54" t="s">
        <v>7318</v>
      </c>
      <c r="E118" s="54" t="s">
        <v>7043</v>
      </c>
      <c r="F118" s="55">
        <v>2012</v>
      </c>
      <c r="G118" s="55" t="s">
        <v>7319</v>
      </c>
      <c r="H118" s="55" t="s">
        <v>8603</v>
      </c>
      <c r="I118" s="54" t="s">
        <v>7320</v>
      </c>
      <c r="J118" s="56" t="s">
        <v>7321</v>
      </c>
      <c r="K118" s="13" t="s">
        <v>9688</v>
      </c>
      <c r="L118" s="13" t="s">
        <v>6774</v>
      </c>
      <c r="M118" s="51" t="s">
        <v>7322</v>
      </c>
      <c r="N118" s="52"/>
    </row>
    <row r="119" spans="1:14" s="11" customFormat="1" ht="13.5">
      <c r="A119" s="31" t="s">
        <v>1016</v>
      </c>
      <c r="B119" s="43">
        <v>118</v>
      </c>
      <c r="C119" s="53" t="s">
        <v>8563</v>
      </c>
      <c r="D119" s="54" t="s">
        <v>7323</v>
      </c>
      <c r="E119" s="54" t="s">
        <v>6906</v>
      </c>
      <c r="F119" s="55">
        <v>2011</v>
      </c>
      <c r="G119" s="55" t="s">
        <v>7324</v>
      </c>
      <c r="H119" s="55" t="s">
        <v>8603</v>
      </c>
      <c r="I119" s="54" t="s">
        <v>7325</v>
      </c>
      <c r="J119" s="56" t="s">
        <v>7326</v>
      </c>
      <c r="K119" s="13" t="s">
        <v>9688</v>
      </c>
      <c r="L119" s="13" t="s">
        <v>9914</v>
      </c>
      <c r="M119" s="51" t="s">
        <v>7327</v>
      </c>
      <c r="N119" s="52"/>
    </row>
    <row r="120" spans="1:14" s="11" customFormat="1" ht="27">
      <c r="A120" s="31" t="s">
        <v>1016</v>
      </c>
      <c r="B120" s="43">
        <v>119</v>
      </c>
      <c r="C120" s="53" t="s">
        <v>8563</v>
      </c>
      <c r="D120" s="54" t="s">
        <v>7328</v>
      </c>
      <c r="E120" s="54" t="s">
        <v>6906</v>
      </c>
      <c r="F120" s="55">
        <v>2011</v>
      </c>
      <c r="G120" s="55" t="s">
        <v>7329</v>
      </c>
      <c r="H120" s="55" t="s">
        <v>8603</v>
      </c>
      <c r="I120" s="54" t="s">
        <v>7330</v>
      </c>
      <c r="J120" s="56" t="s">
        <v>7331</v>
      </c>
      <c r="K120" s="13" t="s">
        <v>9688</v>
      </c>
      <c r="L120" s="13" t="s">
        <v>6774</v>
      </c>
      <c r="M120" s="51" t="s">
        <v>7332</v>
      </c>
      <c r="N120" s="13"/>
    </row>
    <row r="121" spans="1:14" s="11" customFormat="1" ht="13.5">
      <c r="A121" s="31" t="s">
        <v>1016</v>
      </c>
      <c r="B121" s="43">
        <v>120</v>
      </c>
      <c r="C121" s="48" t="s">
        <v>8563</v>
      </c>
      <c r="D121" s="49" t="s">
        <v>7333</v>
      </c>
      <c r="E121" s="49" t="s">
        <v>7043</v>
      </c>
      <c r="F121" s="43">
        <v>2011</v>
      </c>
      <c r="G121" s="43" t="s">
        <v>7334</v>
      </c>
      <c r="H121" s="43" t="s">
        <v>8603</v>
      </c>
      <c r="I121" s="49" t="s">
        <v>7320</v>
      </c>
      <c r="J121" s="50" t="s">
        <v>7335</v>
      </c>
      <c r="K121" s="7" t="s">
        <v>9688</v>
      </c>
      <c r="L121" s="7" t="s">
        <v>6774</v>
      </c>
      <c r="M121" s="51" t="s">
        <v>7336</v>
      </c>
      <c r="N121" s="52"/>
    </row>
    <row r="122" spans="1:14" s="11" customFormat="1" ht="13.5">
      <c r="A122" s="31" t="s">
        <v>1016</v>
      </c>
      <c r="B122" s="43">
        <v>121</v>
      </c>
      <c r="C122" s="53" t="s">
        <v>8563</v>
      </c>
      <c r="D122" s="54" t="s">
        <v>7337</v>
      </c>
      <c r="E122" s="54" t="s">
        <v>7338</v>
      </c>
      <c r="F122" s="55">
        <v>2007</v>
      </c>
      <c r="G122" s="55"/>
      <c r="H122" s="55" t="s">
        <v>8603</v>
      </c>
      <c r="I122" s="54" t="s">
        <v>7339</v>
      </c>
      <c r="J122" s="56" t="s">
        <v>7340</v>
      </c>
      <c r="K122" s="13" t="s">
        <v>9483</v>
      </c>
      <c r="L122" s="13" t="s">
        <v>10022</v>
      </c>
      <c r="M122" s="51" t="s">
        <v>7341</v>
      </c>
      <c r="N122" s="7"/>
    </row>
    <row r="123" spans="1:14" s="11" customFormat="1" ht="14.25">
      <c r="A123" s="31" t="s">
        <v>1016</v>
      </c>
      <c r="B123" s="43">
        <v>122</v>
      </c>
      <c r="C123" s="58" t="s">
        <v>7084</v>
      </c>
      <c r="D123" s="59" t="s">
        <v>7342</v>
      </c>
      <c r="E123" s="59" t="s">
        <v>7343</v>
      </c>
      <c r="F123" s="60">
        <v>2011</v>
      </c>
      <c r="G123" s="60"/>
      <c r="H123" s="60"/>
      <c r="I123" s="59" t="s">
        <v>7344</v>
      </c>
      <c r="J123" s="50" t="s">
        <v>7345</v>
      </c>
      <c r="K123" s="52"/>
      <c r="L123" s="52"/>
      <c r="M123" s="51" t="s">
        <v>7346</v>
      </c>
      <c r="N123" s="7"/>
    </row>
    <row r="124" spans="1:14" s="11" customFormat="1" ht="13.5">
      <c r="A124" s="31" t="s">
        <v>1016</v>
      </c>
      <c r="B124" s="43">
        <v>123</v>
      </c>
      <c r="C124" s="48" t="s">
        <v>8563</v>
      </c>
      <c r="D124" s="49" t="s">
        <v>7347</v>
      </c>
      <c r="E124" s="49" t="s">
        <v>9932</v>
      </c>
      <c r="F124" s="43">
        <v>2011</v>
      </c>
      <c r="G124" s="43" t="s">
        <v>7348</v>
      </c>
      <c r="H124" s="43" t="s">
        <v>8603</v>
      </c>
      <c r="I124" s="49" t="s">
        <v>7349</v>
      </c>
      <c r="J124" s="50" t="s">
        <v>7350</v>
      </c>
      <c r="K124" s="7" t="s">
        <v>9688</v>
      </c>
      <c r="L124" s="7" t="s">
        <v>6774</v>
      </c>
      <c r="M124" s="51" t="s">
        <v>7351</v>
      </c>
      <c r="N124" s="7"/>
    </row>
    <row r="125" spans="1:14" s="11" customFormat="1" ht="14.25">
      <c r="A125" s="31" t="s">
        <v>1016</v>
      </c>
      <c r="B125" s="43">
        <v>124</v>
      </c>
      <c r="C125" s="58" t="s">
        <v>7084</v>
      </c>
      <c r="D125" s="59" t="s">
        <v>7352</v>
      </c>
      <c r="E125" s="59" t="s">
        <v>7202</v>
      </c>
      <c r="F125" s="60">
        <v>2010</v>
      </c>
      <c r="G125" s="60" t="s">
        <v>7353</v>
      </c>
      <c r="H125" s="60" t="s">
        <v>7088</v>
      </c>
      <c r="I125" s="59" t="s">
        <v>7354</v>
      </c>
      <c r="J125" s="50" t="s">
        <v>5338</v>
      </c>
      <c r="K125" s="52" t="s">
        <v>7206</v>
      </c>
      <c r="L125" s="52" t="s">
        <v>7207</v>
      </c>
      <c r="M125" s="51" t="s">
        <v>5339</v>
      </c>
      <c r="N125" s="52"/>
    </row>
    <row r="126" spans="1:14" s="11" customFormat="1" ht="13.5">
      <c r="A126" s="31" t="s">
        <v>1016</v>
      </c>
      <c r="B126" s="43">
        <v>125</v>
      </c>
      <c r="C126" s="48" t="s">
        <v>8563</v>
      </c>
      <c r="D126" s="49" t="s">
        <v>5340</v>
      </c>
      <c r="E126" s="49" t="s">
        <v>10047</v>
      </c>
      <c r="F126" s="43">
        <v>2010</v>
      </c>
      <c r="G126" s="43" t="s">
        <v>5341</v>
      </c>
      <c r="H126" s="43" t="s">
        <v>8603</v>
      </c>
      <c r="I126" s="49" t="s">
        <v>5342</v>
      </c>
      <c r="J126" s="50" t="s">
        <v>5343</v>
      </c>
      <c r="K126" s="7" t="s">
        <v>9688</v>
      </c>
      <c r="L126" s="7" t="s">
        <v>6774</v>
      </c>
      <c r="M126" s="51" t="s">
        <v>5344</v>
      </c>
      <c r="N126" s="7"/>
    </row>
    <row r="127" spans="1:14" s="11" customFormat="1" ht="13.5">
      <c r="A127" s="31" t="s">
        <v>1016</v>
      </c>
      <c r="B127" s="43">
        <v>126</v>
      </c>
      <c r="C127" s="53" t="s">
        <v>8563</v>
      </c>
      <c r="D127" s="54" t="s">
        <v>5345</v>
      </c>
      <c r="E127" s="54" t="s">
        <v>5346</v>
      </c>
      <c r="F127" s="55">
        <v>2006</v>
      </c>
      <c r="G127" s="55" t="s">
        <v>5347</v>
      </c>
      <c r="H127" s="55" t="s">
        <v>8603</v>
      </c>
      <c r="I127" s="54" t="s">
        <v>5348</v>
      </c>
      <c r="J127" s="56" t="s">
        <v>5349</v>
      </c>
      <c r="K127" s="13" t="s">
        <v>9688</v>
      </c>
      <c r="L127" s="13" t="s">
        <v>6774</v>
      </c>
      <c r="M127" s="51" t="s">
        <v>5350</v>
      </c>
      <c r="N127" s="13"/>
    </row>
    <row r="128" spans="1:14" s="11" customFormat="1" ht="14.25">
      <c r="A128" s="31" t="s">
        <v>1016</v>
      </c>
      <c r="B128" s="43">
        <v>127</v>
      </c>
      <c r="C128" s="58" t="s">
        <v>7084</v>
      </c>
      <c r="D128" s="59" t="s">
        <v>5351</v>
      </c>
      <c r="E128" s="59" t="s">
        <v>5352</v>
      </c>
      <c r="F128" s="60">
        <v>2011</v>
      </c>
      <c r="G128" s="60" t="s">
        <v>5353</v>
      </c>
      <c r="H128" s="60" t="s">
        <v>7088</v>
      </c>
      <c r="I128" s="59" t="s">
        <v>5354</v>
      </c>
      <c r="J128" s="50" t="s">
        <v>5355</v>
      </c>
      <c r="K128" s="52" t="s">
        <v>7305</v>
      </c>
      <c r="L128" s="52" t="s">
        <v>5356</v>
      </c>
      <c r="M128" s="51" t="s">
        <v>5357</v>
      </c>
      <c r="N128" s="13"/>
    </row>
    <row r="129" spans="1:14" s="11" customFormat="1" ht="13.5">
      <c r="A129" s="31" t="s">
        <v>1016</v>
      </c>
      <c r="B129" s="43">
        <v>128</v>
      </c>
      <c r="C129" s="48" t="s">
        <v>8563</v>
      </c>
      <c r="D129" s="49" t="s">
        <v>5358</v>
      </c>
      <c r="E129" s="49" t="s">
        <v>5359</v>
      </c>
      <c r="F129" s="43">
        <v>2011</v>
      </c>
      <c r="G129" s="43" t="s">
        <v>5360</v>
      </c>
      <c r="H129" s="43" t="s">
        <v>8603</v>
      </c>
      <c r="I129" s="49" t="s">
        <v>5361</v>
      </c>
      <c r="J129" s="50" t="s">
        <v>5362</v>
      </c>
      <c r="K129" s="7" t="s">
        <v>9483</v>
      </c>
      <c r="L129" s="7" t="s">
        <v>10022</v>
      </c>
      <c r="M129" s="51" t="s">
        <v>5363</v>
      </c>
      <c r="N129" s="13"/>
    </row>
    <row r="130" spans="1:14" s="11" customFormat="1" ht="13.5">
      <c r="A130" s="31" t="s">
        <v>1016</v>
      </c>
      <c r="B130" s="43">
        <v>129</v>
      </c>
      <c r="C130" s="53" t="s">
        <v>8563</v>
      </c>
      <c r="D130" s="54" t="s">
        <v>5364</v>
      </c>
      <c r="E130" s="54" t="s">
        <v>5365</v>
      </c>
      <c r="F130" s="55">
        <v>2008</v>
      </c>
      <c r="G130" s="55"/>
      <c r="H130" s="55" t="s">
        <v>8603</v>
      </c>
      <c r="I130" s="54" t="s">
        <v>5366</v>
      </c>
      <c r="J130" s="56" t="s">
        <v>5367</v>
      </c>
      <c r="K130" s="13" t="s">
        <v>9483</v>
      </c>
      <c r="L130" s="13" t="s">
        <v>7157</v>
      </c>
      <c r="M130" s="51" t="s">
        <v>5368</v>
      </c>
      <c r="N130" s="13"/>
    </row>
    <row r="131" spans="1:14" s="11" customFormat="1" ht="13.5">
      <c r="A131" s="31" t="s">
        <v>1016</v>
      </c>
      <c r="B131" s="43">
        <v>130</v>
      </c>
      <c r="C131" s="48" t="s">
        <v>8563</v>
      </c>
      <c r="D131" s="49" t="s">
        <v>5369</v>
      </c>
      <c r="E131" s="49" t="s">
        <v>7035</v>
      </c>
      <c r="F131" s="43">
        <v>2007</v>
      </c>
      <c r="G131" s="43" t="s">
        <v>5370</v>
      </c>
      <c r="H131" s="43" t="s">
        <v>7229</v>
      </c>
      <c r="I131" s="49" t="s">
        <v>5371</v>
      </c>
      <c r="J131" s="50" t="s">
        <v>5372</v>
      </c>
      <c r="K131" s="7" t="s">
        <v>7137</v>
      </c>
      <c r="L131" s="7" t="s">
        <v>7138</v>
      </c>
      <c r="M131" s="51" t="s">
        <v>5373</v>
      </c>
      <c r="N131" s="52"/>
    </row>
    <row r="132" spans="1:14" s="11" customFormat="1" ht="39.75">
      <c r="A132" s="31" t="s">
        <v>1016</v>
      </c>
      <c r="B132" s="43">
        <v>131</v>
      </c>
      <c r="C132" s="48" t="s">
        <v>6705</v>
      </c>
      <c r="D132" s="49" t="s">
        <v>5374</v>
      </c>
      <c r="E132" s="49" t="s">
        <v>7921</v>
      </c>
      <c r="F132" s="43">
        <v>2012</v>
      </c>
      <c r="G132" s="43"/>
      <c r="H132" s="43"/>
      <c r="I132" s="49" t="s">
        <v>5375</v>
      </c>
      <c r="J132" s="50" t="s">
        <v>5376</v>
      </c>
      <c r="K132" s="7" t="s">
        <v>9011</v>
      </c>
      <c r="L132" s="7" t="s">
        <v>9935</v>
      </c>
      <c r="M132" s="51" t="s">
        <v>5377</v>
      </c>
      <c r="N132" s="7"/>
    </row>
    <row r="133" spans="1:14" s="11" customFormat="1" ht="12.75">
      <c r="A133" s="31" t="s">
        <v>1016</v>
      </c>
      <c r="B133" s="43">
        <v>132</v>
      </c>
      <c r="C133" s="61" t="s">
        <v>7263</v>
      </c>
      <c r="D133" s="62" t="s">
        <v>5378</v>
      </c>
      <c r="E133" s="62" t="s">
        <v>5379</v>
      </c>
      <c r="F133" s="63">
        <v>2011</v>
      </c>
      <c r="G133" s="63"/>
      <c r="H133" s="63"/>
      <c r="I133" s="62" t="s">
        <v>5380</v>
      </c>
      <c r="J133" s="47" t="s">
        <v>5381</v>
      </c>
      <c r="K133" s="64"/>
      <c r="L133" s="64"/>
      <c r="M133" s="51" t="s">
        <v>5382</v>
      </c>
      <c r="N133" s="52"/>
    </row>
    <row r="134" spans="1:14" s="11" customFormat="1" ht="13.5">
      <c r="A134" s="31" t="s">
        <v>1016</v>
      </c>
      <c r="B134" s="43">
        <v>133</v>
      </c>
      <c r="C134" s="48" t="s">
        <v>6705</v>
      </c>
      <c r="D134" s="49" t="s">
        <v>5383</v>
      </c>
      <c r="E134" s="49" t="s">
        <v>5384</v>
      </c>
      <c r="F134" s="43">
        <v>2011</v>
      </c>
      <c r="G134" s="43"/>
      <c r="H134" s="43"/>
      <c r="I134" s="49" t="s">
        <v>5385</v>
      </c>
      <c r="J134" s="50" t="s">
        <v>5386</v>
      </c>
      <c r="K134" s="7" t="s">
        <v>7181</v>
      </c>
      <c r="L134" s="7" t="s">
        <v>5387</v>
      </c>
      <c r="M134" s="51" t="s">
        <v>5388</v>
      </c>
      <c r="N134" s="7"/>
    </row>
    <row r="135" spans="1:14" s="11" customFormat="1" ht="13.5">
      <c r="A135" s="31" t="s">
        <v>1016</v>
      </c>
      <c r="B135" s="43">
        <v>134</v>
      </c>
      <c r="C135" s="53" t="s">
        <v>8563</v>
      </c>
      <c r="D135" s="54" t="s">
        <v>5389</v>
      </c>
      <c r="E135" s="54" t="s">
        <v>5390</v>
      </c>
      <c r="F135" s="55">
        <v>2011</v>
      </c>
      <c r="G135" s="55" t="s">
        <v>5391</v>
      </c>
      <c r="H135" s="55" t="s">
        <v>8603</v>
      </c>
      <c r="I135" s="54" t="s">
        <v>5392</v>
      </c>
      <c r="J135" s="56" t="s">
        <v>5393</v>
      </c>
      <c r="K135" s="13" t="s">
        <v>6824</v>
      </c>
      <c r="L135" s="13" t="s">
        <v>6825</v>
      </c>
      <c r="M135" s="51" t="s">
        <v>5394</v>
      </c>
      <c r="N135" s="7"/>
    </row>
    <row r="136" spans="1:14" s="11" customFormat="1" ht="13.5">
      <c r="A136" s="31" t="s">
        <v>1016</v>
      </c>
      <c r="B136" s="43">
        <v>135</v>
      </c>
      <c r="C136" s="48" t="s">
        <v>8563</v>
      </c>
      <c r="D136" s="49" t="s">
        <v>5395</v>
      </c>
      <c r="E136" s="49" t="s">
        <v>5390</v>
      </c>
      <c r="F136" s="43">
        <v>2010</v>
      </c>
      <c r="G136" s="43" t="s">
        <v>5396</v>
      </c>
      <c r="H136" s="43" t="s">
        <v>8603</v>
      </c>
      <c r="I136" s="49" t="s">
        <v>5397</v>
      </c>
      <c r="J136" s="50" t="s">
        <v>5398</v>
      </c>
      <c r="K136" s="7" t="s">
        <v>9688</v>
      </c>
      <c r="L136" s="7" t="s">
        <v>5399</v>
      </c>
      <c r="M136" s="51" t="s">
        <v>5400</v>
      </c>
      <c r="N136" s="13"/>
    </row>
    <row r="137" spans="1:14" s="11" customFormat="1" ht="28.5">
      <c r="A137" s="31" t="s">
        <v>1016</v>
      </c>
      <c r="B137" s="43">
        <v>136</v>
      </c>
      <c r="C137" s="58" t="s">
        <v>7084</v>
      </c>
      <c r="D137" s="59" t="s">
        <v>5401</v>
      </c>
      <c r="E137" s="59" t="s">
        <v>7258</v>
      </c>
      <c r="F137" s="60">
        <v>2010</v>
      </c>
      <c r="G137" s="60"/>
      <c r="H137" s="60" t="s">
        <v>7088</v>
      </c>
      <c r="I137" s="59" t="s">
        <v>7259</v>
      </c>
      <c r="J137" s="50" t="s">
        <v>5402</v>
      </c>
      <c r="K137" s="52" t="s">
        <v>7206</v>
      </c>
      <c r="L137" s="52" t="s">
        <v>7261</v>
      </c>
      <c r="M137" s="51" t="s">
        <v>5403</v>
      </c>
      <c r="N137" s="52"/>
    </row>
    <row r="138" spans="1:14" s="11" customFormat="1" ht="27">
      <c r="A138" s="31" t="s">
        <v>1016</v>
      </c>
      <c r="B138" s="43">
        <v>137</v>
      </c>
      <c r="C138" s="48" t="s">
        <v>8563</v>
      </c>
      <c r="D138" s="49" t="s">
        <v>5404</v>
      </c>
      <c r="E138" s="49" t="s">
        <v>5405</v>
      </c>
      <c r="F138" s="43">
        <v>2008</v>
      </c>
      <c r="G138" s="43" t="s">
        <v>5406</v>
      </c>
      <c r="H138" s="43" t="s">
        <v>8603</v>
      </c>
      <c r="I138" s="49" t="s">
        <v>5407</v>
      </c>
      <c r="J138" s="50" t="s">
        <v>5408</v>
      </c>
      <c r="K138" s="7" t="s">
        <v>9688</v>
      </c>
      <c r="L138" s="7" t="s">
        <v>6774</v>
      </c>
      <c r="M138" s="51" t="s">
        <v>5409</v>
      </c>
      <c r="N138" s="52"/>
    </row>
    <row r="139" spans="1:14" s="11" customFormat="1" ht="13.5">
      <c r="A139" s="31" t="s">
        <v>1016</v>
      </c>
      <c r="B139" s="43">
        <v>138</v>
      </c>
      <c r="C139" s="53" t="s">
        <v>8563</v>
      </c>
      <c r="D139" s="54" t="s">
        <v>5410</v>
      </c>
      <c r="E139" s="54" t="s">
        <v>7338</v>
      </c>
      <c r="F139" s="55">
        <v>2007</v>
      </c>
      <c r="G139" s="55"/>
      <c r="H139" s="55" t="s">
        <v>8603</v>
      </c>
      <c r="I139" s="54" t="s">
        <v>5411</v>
      </c>
      <c r="J139" s="56" t="s">
        <v>5412</v>
      </c>
      <c r="K139" s="13" t="s">
        <v>6824</v>
      </c>
      <c r="L139" s="13" t="s">
        <v>6825</v>
      </c>
      <c r="M139" s="51" t="s">
        <v>5413</v>
      </c>
      <c r="N139" s="52"/>
    </row>
    <row r="140" spans="1:14" s="11" customFormat="1" ht="13.5">
      <c r="A140" s="31" t="s">
        <v>1016</v>
      </c>
      <c r="B140" s="43">
        <v>139</v>
      </c>
      <c r="C140" s="48" t="s">
        <v>8563</v>
      </c>
      <c r="D140" s="49" t="s">
        <v>5414</v>
      </c>
      <c r="E140" s="49" t="s">
        <v>5415</v>
      </c>
      <c r="F140" s="43">
        <v>2007</v>
      </c>
      <c r="G140" s="43" t="s">
        <v>5416</v>
      </c>
      <c r="H140" s="43" t="s">
        <v>8603</v>
      </c>
      <c r="I140" s="49" t="s">
        <v>5417</v>
      </c>
      <c r="J140" s="50" t="s">
        <v>5418</v>
      </c>
      <c r="K140" s="7" t="s">
        <v>9688</v>
      </c>
      <c r="L140" s="7" t="s">
        <v>9914</v>
      </c>
      <c r="M140" s="51" t="s">
        <v>5419</v>
      </c>
      <c r="N140" s="7"/>
    </row>
    <row r="141" spans="1:14" s="11" customFormat="1" ht="14.25">
      <c r="A141" s="31" t="s">
        <v>1016</v>
      </c>
      <c r="B141" s="43">
        <v>140</v>
      </c>
      <c r="C141" s="58" t="s">
        <v>7084</v>
      </c>
      <c r="D141" s="59" t="s">
        <v>5420</v>
      </c>
      <c r="E141" s="59" t="s">
        <v>5421</v>
      </c>
      <c r="F141" s="60">
        <v>2007</v>
      </c>
      <c r="G141" s="60"/>
      <c r="H141" s="60" t="s">
        <v>5422</v>
      </c>
      <c r="I141" s="59" t="s">
        <v>5423</v>
      </c>
      <c r="J141" s="50" t="s">
        <v>5424</v>
      </c>
      <c r="K141" s="52" t="s">
        <v>7305</v>
      </c>
      <c r="L141" s="52" t="s">
        <v>7306</v>
      </c>
      <c r="M141" s="51" t="s">
        <v>5425</v>
      </c>
      <c r="N141" s="7"/>
    </row>
    <row r="142" spans="1:14" s="11" customFormat="1" ht="13.5">
      <c r="A142" s="31" t="s">
        <v>1016</v>
      </c>
      <c r="B142" s="43">
        <v>141</v>
      </c>
      <c r="C142" s="48" t="s">
        <v>8563</v>
      </c>
      <c r="D142" s="49" t="s">
        <v>5426</v>
      </c>
      <c r="E142" s="49" t="s">
        <v>9866</v>
      </c>
      <c r="F142" s="43">
        <v>2011</v>
      </c>
      <c r="G142" s="43" t="s">
        <v>5427</v>
      </c>
      <c r="H142" s="43" t="s">
        <v>8603</v>
      </c>
      <c r="I142" s="49" t="s">
        <v>5428</v>
      </c>
      <c r="J142" s="50" t="s">
        <v>5429</v>
      </c>
      <c r="K142" s="7" t="s">
        <v>9688</v>
      </c>
      <c r="L142" s="7" t="s">
        <v>6774</v>
      </c>
      <c r="M142" s="51" t="s">
        <v>5430</v>
      </c>
      <c r="N142" s="52"/>
    </row>
    <row r="143" spans="1:14" s="11" customFormat="1" ht="13.5">
      <c r="A143" s="31" t="s">
        <v>1016</v>
      </c>
      <c r="B143" s="43">
        <v>142</v>
      </c>
      <c r="C143" s="53" t="s">
        <v>5431</v>
      </c>
      <c r="D143" s="54" t="s">
        <v>5432</v>
      </c>
      <c r="E143" s="54" t="s">
        <v>5433</v>
      </c>
      <c r="F143" s="55">
        <v>2013</v>
      </c>
      <c r="G143" s="55"/>
      <c r="H143" s="55"/>
      <c r="I143" s="54" t="s">
        <v>5434</v>
      </c>
      <c r="J143" s="56" t="s">
        <v>5435</v>
      </c>
      <c r="K143" s="13" t="s">
        <v>5436</v>
      </c>
      <c r="L143" s="13" t="s">
        <v>5437</v>
      </c>
      <c r="M143" s="51" t="s">
        <v>5438</v>
      </c>
      <c r="N143" s="52"/>
    </row>
    <row r="144" spans="1:14" s="11" customFormat="1" ht="13.5">
      <c r="A144" s="31" t="s">
        <v>1016</v>
      </c>
      <c r="B144" s="43">
        <v>143</v>
      </c>
      <c r="C144" s="53" t="s">
        <v>8563</v>
      </c>
      <c r="D144" s="54" t="s">
        <v>5439</v>
      </c>
      <c r="E144" s="54" t="s">
        <v>6802</v>
      </c>
      <c r="F144" s="55">
        <v>2012</v>
      </c>
      <c r="G144" s="55" t="s">
        <v>5440</v>
      </c>
      <c r="H144" s="55" t="s">
        <v>8603</v>
      </c>
      <c r="I144" s="54" t="s">
        <v>5441</v>
      </c>
      <c r="J144" s="56" t="s">
        <v>5442</v>
      </c>
      <c r="K144" s="13" t="s">
        <v>9483</v>
      </c>
      <c r="L144" s="13" t="s">
        <v>6934</v>
      </c>
      <c r="M144" s="51" t="s">
        <v>5443</v>
      </c>
      <c r="N144" s="52"/>
    </row>
    <row r="145" spans="1:14" s="11" customFormat="1" ht="13.5">
      <c r="A145" s="31" t="s">
        <v>1016</v>
      </c>
      <c r="B145" s="43">
        <v>144</v>
      </c>
      <c r="C145" s="53" t="s">
        <v>8563</v>
      </c>
      <c r="D145" s="54" t="s">
        <v>5444</v>
      </c>
      <c r="E145" s="54" t="s">
        <v>6802</v>
      </c>
      <c r="F145" s="55">
        <v>2012</v>
      </c>
      <c r="G145" s="55" t="s">
        <v>5445</v>
      </c>
      <c r="H145" s="55" t="s">
        <v>8603</v>
      </c>
      <c r="I145" s="54" t="s">
        <v>5446</v>
      </c>
      <c r="J145" s="56" t="s">
        <v>5447</v>
      </c>
      <c r="K145" s="13" t="s">
        <v>9011</v>
      </c>
      <c r="L145" s="13" t="s">
        <v>9012</v>
      </c>
      <c r="M145" s="51" t="s">
        <v>5448</v>
      </c>
      <c r="N145" s="52"/>
    </row>
    <row r="146" spans="1:14" s="11" customFormat="1" ht="13.5">
      <c r="A146" s="31" t="s">
        <v>1016</v>
      </c>
      <c r="B146" s="43">
        <v>145</v>
      </c>
      <c r="C146" s="53" t="s">
        <v>5431</v>
      </c>
      <c r="D146" s="54" t="s">
        <v>5449</v>
      </c>
      <c r="E146" s="54" t="s">
        <v>9932</v>
      </c>
      <c r="F146" s="55">
        <v>2012</v>
      </c>
      <c r="G146" s="55"/>
      <c r="H146" s="55"/>
      <c r="I146" s="54" t="s">
        <v>5450</v>
      </c>
      <c r="J146" s="56" t="s">
        <v>5451</v>
      </c>
      <c r="K146" s="13"/>
      <c r="L146" s="13"/>
      <c r="M146" s="51" t="s">
        <v>5452</v>
      </c>
      <c r="N146" s="54" t="s">
        <v>5453</v>
      </c>
    </row>
    <row r="147" spans="1:14" s="11" customFormat="1" ht="13.5">
      <c r="A147" s="31" t="s">
        <v>1016</v>
      </c>
      <c r="B147" s="43">
        <v>146</v>
      </c>
      <c r="C147" s="48" t="s">
        <v>8563</v>
      </c>
      <c r="D147" s="49" t="s">
        <v>5454</v>
      </c>
      <c r="E147" s="49" t="s">
        <v>7035</v>
      </c>
      <c r="F147" s="43">
        <v>2011</v>
      </c>
      <c r="G147" s="43" t="s">
        <v>5455</v>
      </c>
      <c r="H147" s="43" t="s">
        <v>8603</v>
      </c>
      <c r="I147" s="49" t="s">
        <v>5456</v>
      </c>
      <c r="J147" s="50" t="s">
        <v>5457</v>
      </c>
      <c r="K147" s="7" t="s">
        <v>9688</v>
      </c>
      <c r="L147" s="7" t="s">
        <v>5399</v>
      </c>
      <c r="M147" s="51" t="s">
        <v>5458</v>
      </c>
      <c r="N147" s="52"/>
    </row>
    <row r="148" spans="1:14" s="11" customFormat="1" ht="13.5">
      <c r="A148" s="31" t="s">
        <v>1016</v>
      </c>
      <c r="B148" s="43">
        <v>147</v>
      </c>
      <c r="C148" s="53" t="s">
        <v>8563</v>
      </c>
      <c r="D148" s="66" t="s">
        <v>5459</v>
      </c>
      <c r="E148" s="54" t="s">
        <v>7035</v>
      </c>
      <c r="F148" s="55">
        <v>2011</v>
      </c>
      <c r="G148" s="55" t="s">
        <v>5460</v>
      </c>
      <c r="H148" s="55" t="s">
        <v>8603</v>
      </c>
      <c r="I148" s="54" t="s">
        <v>5461</v>
      </c>
      <c r="J148" s="56" t="s">
        <v>5462</v>
      </c>
      <c r="K148" s="13" t="s">
        <v>9483</v>
      </c>
      <c r="L148" s="13" t="s">
        <v>6934</v>
      </c>
      <c r="M148" s="51" t="s">
        <v>5463</v>
      </c>
      <c r="N148" s="52"/>
    </row>
    <row r="149" spans="1:14" s="11" customFormat="1" ht="14.25">
      <c r="A149" s="31" t="s">
        <v>1016</v>
      </c>
      <c r="B149" s="43">
        <v>148</v>
      </c>
      <c r="C149" s="58" t="s">
        <v>7084</v>
      </c>
      <c r="D149" s="59" t="s">
        <v>5464</v>
      </c>
      <c r="E149" s="59" t="s">
        <v>5465</v>
      </c>
      <c r="F149" s="60">
        <v>2011</v>
      </c>
      <c r="G149" s="60" t="s">
        <v>5466</v>
      </c>
      <c r="H149" s="60" t="s">
        <v>7088</v>
      </c>
      <c r="I149" s="59" t="s">
        <v>5467</v>
      </c>
      <c r="J149" s="50" t="s">
        <v>5468</v>
      </c>
      <c r="K149" s="52" t="s">
        <v>7305</v>
      </c>
      <c r="L149" s="52" t="s">
        <v>5356</v>
      </c>
      <c r="M149" s="51" t="s">
        <v>5469</v>
      </c>
      <c r="N149" s="52"/>
    </row>
    <row r="150" spans="1:14" s="11" customFormat="1" ht="14.25">
      <c r="A150" s="31" t="s">
        <v>1016</v>
      </c>
      <c r="B150" s="43">
        <v>149</v>
      </c>
      <c r="C150" s="58" t="s">
        <v>7084</v>
      </c>
      <c r="D150" s="59" t="s">
        <v>5470</v>
      </c>
      <c r="E150" s="59" t="s">
        <v>5471</v>
      </c>
      <c r="F150" s="60">
        <v>2011</v>
      </c>
      <c r="G150" s="60"/>
      <c r="H150" s="60"/>
      <c r="I150" s="59" t="s">
        <v>5472</v>
      </c>
      <c r="J150" s="50" t="s">
        <v>5473</v>
      </c>
      <c r="K150" s="52"/>
      <c r="L150" s="52"/>
      <c r="M150" s="51" t="s">
        <v>5474</v>
      </c>
      <c r="N150" s="52"/>
    </row>
    <row r="151" spans="1:14" s="11" customFormat="1" ht="14.25">
      <c r="A151" s="31" t="s">
        <v>1016</v>
      </c>
      <c r="B151" s="43">
        <v>150</v>
      </c>
      <c r="C151" s="58" t="s">
        <v>7084</v>
      </c>
      <c r="D151" s="59" t="s">
        <v>5475</v>
      </c>
      <c r="E151" s="59" t="s">
        <v>5471</v>
      </c>
      <c r="F151" s="60">
        <v>2011</v>
      </c>
      <c r="G151" s="60"/>
      <c r="H151" s="60"/>
      <c r="I151" s="59" t="s">
        <v>5472</v>
      </c>
      <c r="J151" s="50" t="s">
        <v>5476</v>
      </c>
      <c r="K151" s="52"/>
      <c r="L151" s="52"/>
      <c r="M151" s="51" t="s">
        <v>5477</v>
      </c>
      <c r="N151" s="52"/>
    </row>
    <row r="152" spans="1:14" s="11" customFormat="1" ht="13.5">
      <c r="A152" s="31" t="s">
        <v>1016</v>
      </c>
      <c r="B152" s="43">
        <v>151</v>
      </c>
      <c r="C152" s="48" t="s">
        <v>8563</v>
      </c>
      <c r="D152" s="49" t="s">
        <v>5478</v>
      </c>
      <c r="E152" s="49" t="s">
        <v>7112</v>
      </c>
      <c r="F152" s="43">
        <v>2010</v>
      </c>
      <c r="G152" s="43" t="s">
        <v>5479</v>
      </c>
      <c r="H152" s="43" t="s">
        <v>8603</v>
      </c>
      <c r="I152" s="49" t="s">
        <v>7114</v>
      </c>
      <c r="J152" s="50" t="s">
        <v>5480</v>
      </c>
      <c r="K152" s="7" t="s">
        <v>9688</v>
      </c>
      <c r="L152" s="7" t="s">
        <v>6774</v>
      </c>
      <c r="M152" s="51" t="s">
        <v>5481</v>
      </c>
      <c r="N152" s="65"/>
    </row>
    <row r="153" spans="1:14" s="11" customFormat="1" ht="28.5">
      <c r="A153" s="31" t="s">
        <v>1016</v>
      </c>
      <c r="B153" s="43">
        <v>152</v>
      </c>
      <c r="C153" s="58" t="s">
        <v>7084</v>
      </c>
      <c r="D153" s="59" t="s">
        <v>5482</v>
      </c>
      <c r="E153" s="59" t="s">
        <v>7258</v>
      </c>
      <c r="F153" s="60">
        <v>2010</v>
      </c>
      <c r="G153" s="60" t="s">
        <v>5483</v>
      </c>
      <c r="H153" s="60" t="s">
        <v>7088</v>
      </c>
      <c r="I153" s="59" t="s">
        <v>5484</v>
      </c>
      <c r="J153" s="50" t="s">
        <v>5485</v>
      </c>
      <c r="K153" s="52" t="s">
        <v>7206</v>
      </c>
      <c r="L153" s="52" t="s">
        <v>7261</v>
      </c>
      <c r="M153" s="51" t="s">
        <v>5486</v>
      </c>
      <c r="N153" s="13"/>
    </row>
    <row r="154" spans="1:14" s="11" customFormat="1" ht="13.5">
      <c r="A154" s="31" t="s">
        <v>1016</v>
      </c>
      <c r="B154" s="43">
        <v>153</v>
      </c>
      <c r="C154" s="53" t="s">
        <v>6705</v>
      </c>
      <c r="D154" s="54" t="s">
        <v>5487</v>
      </c>
      <c r="E154" s="54" t="s">
        <v>7178</v>
      </c>
      <c r="F154" s="55">
        <v>2010</v>
      </c>
      <c r="G154" s="55"/>
      <c r="H154" s="55"/>
      <c r="I154" s="54" t="s">
        <v>5488</v>
      </c>
      <c r="J154" s="56" t="s">
        <v>5489</v>
      </c>
      <c r="K154" s="13"/>
      <c r="L154" s="13"/>
      <c r="M154" s="51" t="s">
        <v>5490</v>
      </c>
      <c r="N154" s="7"/>
    </row>
    <row r="155" spans="1:14" s="11" customFormat="1" ht="13.5">
      <c r="A155" s="31" t="s">
        <v>1016</v>
      </c>
      <c r="B155" s="43">
        <v>154</v>
      </c>
      <c r="C155" s="53" t="s">
        <v>8563</v>
      </c>
      <c r="D155" s="54" t="s">
        <v>5491</v>
      </c>
      <c r="E155" s="54" t="s">
        <v>7167</v>
      </c>
      <c r="F155" s="55">
        <v>2008</v>
      </c>
      <c r="G155" s="55"/>
      <c r="H155" s="55" t="s">
        <v>7229</v>
      </c>
      <c r="I155" s="54" t="s">
        <v>5492</v>
      </c>
      <c r="J155" s="56" t="s">
        <v>5493</v>
      </c>
      <c r="K155" s="13" t="s">
        <v>9688</v>
      </c>
      <c r="L155" s="13" t="s">
        <v>5399</v>
      </c>
      <c r="M155" s="51" t="s">
        <v>5494</v>
      </c>
      <c r="N155" s="52"/>
    </row>
    <row r="156" spans="1:14" s="11" customFormat="1" ht="13.5">
      <c r="A156" s="31" t="s">
        <v>1016</v>
      </c>
      <c r="B156" s="43">
        <v>155</v>
      </c>
      <c r="C156" s="53" t="s">
        <v>8563</v>
      </c>
      <c r="D156" s="54" t="s">
        <v>5495</v>
      </c>
      <c r="E156" s="54" t="s">
        <v>5365</v>
      </c>
      <c r="F156" s="55">
        <v>2007</v>
      </c>
      <c r="G156" s="55"/>
      <c r="H156" s="55" t="s">
        <v>8603</v>
      </c>
      <c r="I156" s="54" t="s">
        <v>5496</v>
      </c>
      <c r="J156" s="56" t="s">
        <v>5497</v>
      </c>
      <c r="K156" s="13" t="s">
        <v>9483</v>
      </c>
      <c r="L156" s="13" t="s">
        <v>10022</v>
      </c>
      <c r="M156" s="51" t="s">
        <v>5498</v>
      </c>
      <c r="N156" s="52"/>
    </row>
    <row r="157" spans="1:14" s="11" customFormat="1" ht="13.5">
      <c r="A157" s="31" t="s">
        <v>1016</v>
      </c>
      <c r="B157" s="43">
        <v>156</v>
      </c>
      <c r="C157" s="48" t="s">
        <v>8563</v>
      </c>
      <c r="D157" s="49" t="s">
        <v>5499</v>
      </c>
      <c r="E157" s="49" t="s">
        <v>7133</v>
      </c>
      <c r="F157" s="43">
        <v>2012</v>
      </c>
      <c r="G157" s="43" t="s">
        <v>5500</v>
      </c>
      <c r="H157" s="43" t="s">
        <v>8603</v>
      </c>
      <c r="I157" s="49" t="s">
        <v>5501</v>
      </c>
      <c r="J157" s="50" t="s">
        <v>5502</v>
      </c>
      <c r="K157" s="7" t="s">
        <v>9011</v>
      </c>
      <c r="L157" s="7" t="s">
        <v>9012</v>
      </c>
      <c r="M157" s="51" t="s">
        <v>5503</v>
      </c>
      <c r="N157" s="52"/>
    </row>
    <row r="158" spans="1:14" s="11" customFormat="1" ht="13.5">
      <c r="A158" s="31" t="s">
        <v>1016</v>
      </c>
      <c r="B158" s="43">
        <v>157</v>
      </c>
      <c r="C158" s="48" t="s">
        <v>8563</v>
      </c>
      <c r="D158" s="49" t="s">
        <v>5504</v>
      </c>
      <c r="E158" s="49" t="s">
        <v>5390</v>
      </c>
      <c r="F158" s="43">
        <v>2010</v>
      </c>
      <c r="G158" s="43" t="s">
        <v>5505</v>
      </c>
      <c r="H158" s="43" t="s">
        <v>8603</v>
      </c>
      <c r="I158" s="49" t="s">
        <v>5506</v>
      </c>
      <c r="J158" s="50" t="s">
        <v>5507</v>
      </c>
      <c r="K158" s="7" t="s">
        <v>9688</v>
      </c>
      <c r="L158" s="7" t="s">
        <v>6774</v>
      </c>
      <c r="M158" s="51" t="s">
        <v>5508</v>
      </c>
      <c r="N158" s="65"/>
    </row>
    <row r="159" spans="1:14" s="11" customFormat="1" ht="13.5">
      <c r="A159" s="31" t="s">
        <v>1016</v>
      </c>
      <c r="B159" s="43">
        <v>158</v>
      </c>
      <c r="C159" s="53" t="s">
        <v>8563</v>
      </c>
      <c r="D159" s="54" t="s">
        <v>5509</v>
      </c>
      <c r="E159" s="54" t="s">
        <v>5510</v>
      </c>
      <c r="F159" s="55">
        <v>2010</v>
      </c>
      <c r="G159" s="55"/>
      <c r="H159" s="55" t="s">
        <v>8603</v>
      </c>
      <c r="I159" s="54" t="s">
        <v>5511</v>
      </c>
      <c r="J159" s="56" t="s">
        <v>5512</v>
      </c>
      <c r="K159" s="13" t="s">
        <v>6939</v>
      </c>
      <c r="L159" s="13" t="s">
        <v>5513</v>
      </c>
      <c r="M159" s="51" t="s">
        <v>5514</v>
      </c>
      <c r="N159" s="52"/>
    </row>
    <row r="160" spans="1:14" s="11" customFormat="1" ht="13.5">
      <c r="A160" s="31" t="s">
        <v>1016</v>
      </c>
      <c r="B160" s="43">
        <v>159</v>
      </c>
      <c r="C160" s="53" t="s">
        <v>8563</v>
      </c>
      <c r="D160" s="54" t="s">
        <v>5515</v>
      </c>
      <c r="E160" s="54" t="s">
        <v>5516</v>
      </c>
      <c r="F160" s="55">
        <v>2008</v>
      </c>
      <c r="G160" s="55"/>
      <c r="H160" s="55" t="s">
        <v>8603</v>
      </c>
      <c r="I160" s="54" t="s">
        <v>5517</v>
      </c>
      <c r="J160" s="56" t="s">
        <v>5518</v>
      </c>
      <c r="K160" s="13" t="s">
        <v>6824</v>
      </c>
      <c r="L160" s="13" t="s">
        <v>6825</v>
      </c>
      <c r="M160" s="51" t="s">
        <v>5519</v>
      </c>
      <c r="N160" s="13"/>
    </row>
    <row r="161" spans="1:14" s="11" customFormat="1" ht="13.5">
      <c r="A161" s="31" t="s">
        <v>1016</v>
      </c>
      <c r="B161" s="43">
        <v>160</v>
      </c>
      <c r="C161" s="53" t="s">
        <v>8563</v>
      </c>
      <c r="D161" s="54" t="s">
        <v>5520</v>
      </c>
      <c r="E161" s="54" t="s">
        <v>7338</v>
      </c>
      <c r="F161" s="55">
        <v>2007</v>
      </c>
      <c r="G161" s="55"/>
      <c r="H161" s="55" t="s">
        <v>8603</v>
      </c>
      <c r="I161" s="54" t="s">
        <v>5521</v>
      </c>
      <c r="J161" s="56" t="s">
        <v>5522</v>
      </c>
      <c r="K161" s="13" t="s">
        <v>7137</v>
      </c>
      <c r="L161" s="13" t="s">
        <v>5523</v>
      </c>
      <c r="M161" s="51" t="s">
        <v>5524</v>
      </c>
      <c r="N161" s="13"/>
    </row>
    <row r="162" spans="1:14" s="11" customFormat="1" ht="13.5">
      <c r="A162" s="31" t="s">
        <v>1016</v>
      </c>
      <c r="B162" s="43">
        <v>161</v>
      </c>
      <c r="C162" s="53" t="s">
        <v>8563</v>
      </c>
      <c r="D162" s="54" t="s">
        <v>5525</v>
      </c>
      <c r="E162" s="54" t="s">
        <v>5365</v>
      </c>
      <c r="F162" s="55">
        <v>2007</v>
      </c>
      <c r="G162" s="55"/>
      <c r="H162" s="55" t="s">
        <v>8603</v>
      </c>
      <c r="I162" s="54" t="s">
        <v>5496</v>
      </c>
      <c r="J162" s="56" t="s">
        <v>5526</v>
      </c>
      <c r="K162" s="13" t="s">
        <v>9483</v>
      </c>
      <c r="L162" s="13" t="s">
        <v>10022</v>
      </c>
      <c r="M162" s="51" t="s">
        <v>5527</v>
      </c>
      <c r="N162" s="52"/>
    </row>
    <row r="163" spans="1:14" s="11" customFormat="1" ht="13.5">
      <c r="A163" s="31" t="s">
        <v>1016</v>
      </c>
      <c r="B163" s="43">
        <v>162</v>
      </c>
      <c r="C163" s="48" t="s">
        <v>8563</v>
      </c>
      <c r="D163" s="49" t="s">
        <v>5528</v>
      </c>
      <c r="E163" s="49" t="s">
        <v>5529</v>
      </c>
      <c r="F163" s="43">
        <v>2012</v>
      </c>
      <c r="G163" s="43"/>
      <c r="H163" s="43" t="s">
        <v>8603</v>
      </c>
      <c r="I163" s="49" t="s">
        <v>5530</v>
      </c>
      <c r="J163" s="50" t="s">
        <v>5531</v>
      </c>
      <c r="K163" s="7" t="s">
        <v>9688</v>
      </c>
      <c r="L163" s="7" t="s">
        <v>6774</v>
      </c>
      <c r="M163" s="51" t="s">
        <v>5532</v>
      </c>
      <c r="N163" s="65"/>
    </row>
    <row r="164" spans="1:14" s="11" customFormat="1" ht="14.25">
      <c r="A164" s="31" t="s">
        <v>1016</v>
      </c>
      <c r="B164" s="43">
        <v>163</v>
      </c>
      <c r="C164" s="58" t="s">
        <v>7084</v>
      </c>
      <c r="D164" s="59" t="s">
        <v>5533</v>
      </c>
      <c r="E164" s="59" t="s">
        <v>5465</v>
      </c>
      <c r="F164" s="60">
        <v>2011</v>
      </c>
      <c r="G164" s="60" t="s">
        <v>5534</v>
      </c>
      <c r="H164" s="60" t="s">
        <v>7088</v>
      </c>
      <c r="I164" s="59" t="s">
        <v>5535</v>
      </c>
      <c r="J164" s="50" t="s">
        <v>5536</v>
      </c>
      <c r="K164" s="52" t="s">
        <v>7206</v>
      </c>
      <c r="L164" s="52" t="s">
        <v>5537</v>
      </c>
      <c r="M164" s="51" t="s">
        <v>5538</v>
      </c>
      <c r="N164" s="13"/>
    </row>
    <row r="165" spans="1:14" s="11" customFormat="1" ht="13.5">
      <c r="A165" s="31" t="s">
        <v>1016</v>
      </c>
      <c r="B165" s="43">
        <v>164</v>
      </c>
      <c r="C165" s="48" t="s">
        <v>8563</v>
      </c>
      <c r="D165" s="49" t="s">
        <v>5539</v>
      </c>
      <c r="E165" s="49" t="s">
        <v>5540</v>
      </c>
      <c r="F165" s="43">
        <v>2011</v>
      </c>
      <c r="G165" s="43"/>
      <c r="H165" s="43" t="s">
        <v>8603</v>
      </c>
      <c r="I165" s="49" t="s">
        <v>5541</v>
      </c>
      <c r="J165" s="50" t="s">
        <v>5542</v>
      </c>
      <c r="K165" s="7" t="s">
        <v>9483</v>
      </c>
      <c r="L165" s="7" t="s">
        <v>5543</v>
      </c>
      <c r="M165" s="51" t="s">
        <v>5544</v>
      </c>
      <c r="N165" s="13"/>
    </row>
    <row r="166" spans="1:14" s="11" customFormat="1" ht="13.5">
      <c r="A166" s="31" t="s">
        <v>1016</v>
      </c>
      <c r="B166" s="43">
        <v>165</v>
      </c>
      <c r="C166" s="48" t="s">
        <v>8563</v>
      </c>
      <c r="D166" s="67" t="s">
        <v>5545</v>
      </c>
      <c r="E166" s="67" t="s">
        <v>5546</v>
      </c>
      <c r="F166" s="43">
        <v>2008</v>
      </c>
      <c r="G166" s="43" t="s">
        <v>5547</v>
      </c>
      <c r="H166" s="43" t="s">
        <v>7229</v>
      </c>
      <c r="I166" s="49" t="s">
        <v>5548</v>
      </c>
      <c r="J166" s="50" t="s">
        <v>5549</v>
      </c>
      <c r="K166" s="7" t="s">
        <v>5550</v>
      </c>
      <c r="L166" s="7" t="s">
        <v>5551</v>
      </c>
      <c r="M166" s="51" t="s">
        <v>5552</v>
      </c>
      <c r="N166" s="52"/>
    </row>
    <row r="167" spans="1:14" s="11" customFormat="1" ht="13.5">
      <c r="A167" s="31" t="s">
        <v>1016</v>
      </c>
      <c r="B167" s="43">
        <v>166</v>
      </c>
      <c r="C167" s="53" t="s">
        <v>8563</v>
      </c>
      <c r="D167" s="54" t="s">
        <v>5553</v>
      </c>
      <c r="E167" s="54" t="s">
        <v>7338</v>
      </c>
      <c r="F167" s="55">
        <v>2007</v>
      </c>
      <c r="G167" s="55"/>
      <c r="H167" s="55" t="s">
        <v>8603</v>
      </c>
      <c r="I167" s="54" t="s">
        <v>5554</v>
      </c>
      <c r="J167" s="56" t="s">
        <v>5555</v>
      </c>
      <c r="K167" s="13" t="s">
        <v>9688</v>
      </c>
      <c r="L167" s="13" t="s">
        <v>5399</v>
      </c>
      <c r="M167" s="51" t="s">
        <v>5556</v>
      </c>
      <c r="N167" s="13"/>
    </row>
    <row r="168" spans="1:14" s="11" customFormat="1" ht="13.5">
      <c r="A168" s="31" t="s">
        <v>1016</v>
      </c>
      <c r="B168" s="43">
        <v>167</v>
      </c>
      <c r="C168" s="53" t="s">
        <v>8563</v>
      </c>
      <c r="D168" s="54" t="s">
        <v>5557</v>
      </c>
      <c r="E168" s="54" t="s">
        <v>5516</v>
      </c>
      <c r="F168" s="55">
        <v>2007</v>
      </c>
      <c r="G168" s="55"/>
      <c r="H168" s="55" t="s">
        <v>8603</v>
      </c>
      <c r="I168" s="54" t="s">
        <v>5558</v>
      </c>
      <c r="J168" s="56" t="s">
        <v>5559</v>
      </c>
      <c r="K168" s="13" t="s">
        <v>6824</v>
      </c>
      <c r="L168" s="13" t="s">
        <v>6825</v>
      </c>
      <c r="M168" s="51" t="s">
        <v>5560</v>
      </c>
      <c r="N168" s="13"/>
    </row>
    <row r="169" spans="1:14" s="11" customFormat="1" ht="13.5">
      <c r="A169" s="31" t="s">
        <v>1016</v>
      </c>
      <c r="B169" s="43">
        <v>168</v>
      </c>
      <c r="C169" s="58" t="s">
        <v>8563</v>
      </c>
      <c r="D169" s="59" t="s">
        <v>5561</v>
      </c>
      <c r="E169" s="59" t="s">
        <v>7193</v>
      </c>
      <c r="F169" s="60">
        <v>2009</v>
      </c>
      <c r="G169" s="60" t="s">
        <v>7194</v>
      </c>
      <c r="H169" s="60" t="s">
        <v>6920</v>
      </c>
      <c r="I169" s="59" t="s">
        <v>7195</v>
      </c>
      <c r="J169" s="50" t="s">
        <v>5562</v>
      </c>
      <c r="K169" s="52" t="s">
        <v>9483</v>
      </c>
      <c r="L169" s="52" t="s">
        <v>6849</v>
      </c>
      <c r="M169" s="51" t="s">
        <v>5563</v>
      </c>
      <c r="N169" s="52"/>
    </row>
    <row r="170" spans="1:14" s="11" customFormat="1" ht="27">
      <c r="A170" s="31" t="s">
        <v>1016</v>
      </c>
      <c r="B170" s="43">
        <v>169</v>
      </c>
      <c r="C170" s="48" t="s">
        <v>8563</v>
      </c>
      <c r="D170" s="49" t="s">
        <v>5564</v>
      </c>
      <c r="E170" s="49" t="s">
        <v>7124</v>
      </c>
      <c r="F170" s="43">
        <v>2012</v>
      </c>
      <c r="G170" s="43"/>
      <c r="H170" s="43" t="s">
        <v>8603</v>
      </c>
      <c r="I170" s="49" t="s">
        <v>5565</v>
      </c>
      <c r="J170" s="50" t="s">
        <v>5566</v>
      </c>
      <c r="K170" s="7" t="s">
        <v>9483</v>
      </c>
      <c r="L170" s="7" t="s">
        <v>10022</v>
      </c>
      <c r="M170" s="51" t="s">
        <v>5567</v>
      </c>
      <c r="N170" s="52"/>
    </row>
    <row r="171" spans="1:14" s="11" customFormat="1" ht="13.5">
      <c r="A171" s="31" t="s">
        <v>1016</v>
      </c>
      <c r="B171" s="43">
        <v>170</v>
      </c>
      <c r="C171" s="48" t="s">
        <v>6705</v>
      </c>
      <c r="D171" s="49" t="s">
        <v>5568</v>
      </c>
      <c r="E171" s="49" t="s">
        <v>6841</v>
      </c>
      <c r="F171" s="43">
        <v>2012</v>
      </c>
      <c r="G171" s="43"/>
      <c r="H171" s="43"/>
      <c r="I171" s="49" t="s">
        <v>5569</v>
      </c>
      <c r="J171" s="50" t="s">
        <v>5570</v>
      </c>
      <c r="K171" s="7"/>
      <c r="L171" s="7"/>
      <c r="M171" s="51" t="s">
        <v>5571</v>
      </c>
      <c r="N171" s="52"/>
    </row>
    <row r="172" spans="1:14" s="11" customFormat="1" ht="13.5">
      <c r="A172" s="31" t="s">
        <v>1016</v>
      </c>
      <c r="B172" s="43">
        <v>171</v>
      </c>
      <c r="C172" s="53" t="s">
        <v>8563</v>
      </c>
      <c r="D172" s="54" t="s">
        <v>5572</v>
      </c>
      <c r="E172" s="54" t="s">
        <v>7178</v>
      </c>
      <c r="F172" s="55">
        <v>2011</v>
      </c>
      <c r="G172" s="55" t="s">
        <v>5573</v>
      </c>
      <c r="H172" s="55" t="s">
        <v>7142</v>
      </c>
      <c r="I172" s="54" t="s">
        <v>5574</v>
      </c>
      <c r="J172" s="56" t="s">
        <v>5575</v>
      </c>
      <c r="K172" s="13" t="s">
        <v>9483</v>
      </c>
      <c r="L172" s="13" t="s">
        <v>10022</v>
      </c>
      <c r="M172" s="51" t="s">
        <v>5576</v>
      </c>
      <c r="N172" s="52"/>
    </row>
    <row r="173" spans="1:14" s="11" customFormat="1" ht="13.5">
      <c r="A173" s="31" t="s">
        <v>1016</v>
      </c>
      <c r="B173" s="43">
        <v>172</v>
      </c>
      <c r="C173" s="53" t="s">
        <v>8563</v>
      </c>
      <c r="D173" s="54" t="s">
        <v>5577</v>
      </c>
      <c r="E173" s="54" t="s">
        <v>5578</v>
      </c>
      <c r="F173" s="55">
        <v>2007</v>
      </c>
      <c r="G173" s="55"/>
      <c r="H173" s="55" t="s">
        <v>8603</v>
      </c>
      <c r="I173" s="54" t="s">
        <v>5579</v>
      </c>
      <c r="J173" s="56" t="s">
        <v>5580</v>
      </c>
      <c r="K173" s="13" t="s">
        <v>9483</v>
      </c>
      <c r="L173" s="13" t="s">
        <v>7157</v>
      </c>
      <c r="M173" s="51" t="s">
        <v>5581</v>
      </c>
      <c r="N173" s="52"/>
    </row>
    <row r="174" spans="1:14" s="11" customFormat="1" ht="13.5">
      <c r="A174" s="31" t="s">
        <v>1016</v>
      </c>
      <c r="B174" s="43">
        <v>173</v>
      </c>
      <c r="C174" s="53" t="s">
        <v>6705</v>
      </c>
      <c r="D174" s="54" t="s">
        <v>5582</v>
      </c>
      <c r="E174" s="54" t="s">
        <v>7167</v>
      </c>
      <c r="F174" s="55">
        <v>2012</v>
      </c>
      <c r="G174" s="55"/>
      <c r="H174" s="55"/>
      <c r="I174" s="54" t="s">
        <v>5583</v>
      </c>
      <c r="J174" s="56" t="s">
        <v>5584</v>
      </c>
      <c r="K174" s="13"/>
      <c r="L174" s="13"/>
      <c r="M174" s="51" t="s">
        <v>5585</v>
      </c>
      <c r="N174" s="52"/>
    </row>
    <row r="175" spans="1:14" s="11" customFormat="1" ht="13.5">
      <c r="A175" s="31" t="s">
        <v>1016</v>
      </c>
      <c r="B175" s="43">
        <v>174</v>
      </c>
      <c r="C175" s="48" t="s">
        <v>6705</v>
      </c>
      <c r="D175" s="49" t="s">
        <v>5586</v>
      </c>
      <c r="E175" s="49" t="s">
        <v>5390</v>
      </c>
      <c r="F175" s="43">
        <v>2011</v>
      </c>
      <c r="G175" s="43"/>
      <c r="H175" s="43"/>
      <c r="I175" s="49" t="s">
        <v>5587</v>
      </c>
      <c r="J175" s="50" t="s">
        <v>5588</v>
      </c>
      <c r="K175" s="7"/>
      <c r="L175" s="7"/>
      <c r="M175" s="51" t="s">
        <v>5589</v>
      </c>
      <c r="N175" s="52"/>
    </row>
    <row r="176" spans="1:14" s="11" customFormat="1" ht="13.5">
      <c r="A176" s="31" t="s">
        <v>1016</v>
      </c>
      <c r="B176" s="43">
        <v>175</v>
      </c>
      <c r="C176" s="48" t="s">
        <v>8563</v>
      </c>
      <c r="D176" s="49" t="s">
        <v>5590</v>
      </c>
      <c r="E176" s="49" t="s">
        <v>5516</v>
      </c>
      <c r="F176" s="43">
        <v>2010</v>
      </c>
      <c r="G176" s="43"/>
      <c r="H176" s="43" t="s">
        <v>8603</v>
      </c>
      <c r="I176" s="49" t="s">
        <v>5591</v>
      </c>
      <c r="J176" s="50" t="s">
        <v>5592</v>
      </c>
      <c r="K176" s="7" t="s">
        <v>6824</v>
      </c>
      <c r="L176" s="7" t="s">
        <v>6825</v>
      </c>
      <c r="M176" s="51" t="s">
        <v>5593</v>
      </c>
      <c r="N176" s="52"/>
    </row>
    <row r="177" spans="1:14" s="11" customFormat="1" ht="14.25">
      <c r="A177" s="31" t="s">
        <v>1016</v>
      </c>
      <c r="B177" s="43">
        <v>176</v>
      </c>
      <c r="C177" s="58" t="s">
        <v>7084</v>
      </c>
      <c r="D177" s="59" t="s">
        <v>5594</v>
      </c>
      <c r="E177" s="59" t="s">
        <v>5595</v>
      </c>
      <c r="F177" s="60">
        <v>2007</v>
      </c>
      <c r="G177" s="60"/>
      <c r="H177" s="60" t="s">
        <v>7088</v>
      </c>
      <c r="I177" s="59" t="s">
        <v>5596</v>
      </c>
      <c r="J177" s="50" t="s">
        <v>5597</v>
      </c>
      <c r="K177" s="52" t="s">
        <v>7206</v>
      </c>
      <c r="L177" s="52" t="s">
        <v>7261</v>
      </c>
      <c r="M177" s="51" t="s">
        <v>5598</v>
      </c>
      <c r="N177" s="7"/>
    </row>
    <row r="178" spans="1:14" s="11" customFormat="1" ht="13.5">
      <c r="A178" s="31" t="s">
        <v>1016</v>
      </c>
      <c r="B178" s="43">
        <v>177</v>
      </c>
      <c r="C178" s="53" t="s">
        <v>6705</v>
      </c>
      <c r="D178" s="54" t="s">
        <v>5599</v>
      </c>
      <c r="E178" s="54" t="s">
        <v>7167</v>
      </c>
      <c r="F178" s="55">
        <v>2013</v>
      </c>
      <c r="G178" s="55"/>
      <c r="H178" s="55"/>
      <c r="I178" s="54" t="s">
        <v>5600</v>
      </c>
      <c r="J178" s="56" t="s">
        <v>5601</v>
      </c>
      <c r="K178" s="13"/>
      <c r="L178" s="13"/>
      <c r="M178" s="51" t="s">
        <v>5602</v>
      </c>
      <c r="N178" s="7"/>
    </row>
    <row r="179" spans="1:14" s="11" customFormat="1" ht="13.5">
      <c r="A179" s="31" t="s">
        <v>1016</v>
      </c>
      <c r="B179" s="43">
        <v>178</v>
      </c>
      <c r="C179" s="58" t="s">
        <v>8563</v>
      </c>
      <c r="D179" s="59" t="s">
        <v>5603</v>
      </c>
      <c r="E179" s="59" t="s">
        <v>7193</v>
      </c>
      <c r="F179" s="60">
        <v>2008</v>
      </c>
      <c r="G179" s="60" t="s">
        <v>7194</v>
      </c>
      <c r="H179" s="60" t="s">
        <v>6920</v>
      </c>
      <c r="I179" s="59" t="s">
        <v>7195</v>
      </c>
      <c r="J179" s="50" t="s">
        <v>5604</v>
      </c>
      <c r="K179" s="52" t="s">
        <v>9483</v>
      </c>
      <c r="L179" s="52" t="s">
        <v>6849</v>
      </c>
      <c r="M179" s="51" t="s">
        <v>5605</v>
      </c>
      <c r="N179" s="52"/>
    </row>
    <row r="180" spans="1:14" s="11" customFormat="1" ht="13.5">
      <c r="A180" s="31" t="s">
        <v>1016</v>
      </c>
      <c r="B180" s="43">
        <v>179</v>
      </c>
      <c r="C180" s="48" t="s">
        <v>8563</v>
      </c>
      <c r="D180" s="49" t="s">
        <v>5606</v>
      </c>
      <c r="E180" s="49" t="s">
        <v>5607</v>
      </c>
      <c r="F180" s="43">
        <v>2006</v>
      </c>
      <c r="G180" s="43"/>
      <c r="H180" s="43" t="s">
        <v>8603</v>
      </c>
      <c r="I180" s="49" t="s">
        <v>5608</v>
      </c>
      <c r="J180" s="50" t="s">
        <v>5609</v>
      </c>
      <c r="K180" s="7" t="s">
        <v>6824</v>
      </c>
      <c r="L180" s="7" t="s">
        <v>5610</v>
      </c>
      <c r="M180" s="51" t="s">
        <v>5611</v>
      </c>
      <c r="N180" s="52"/>
    </row>
    <row r="181" spans="1:14" s="11" customFormat="1" ht="13.5">
      <c r="A181" s="31" t="s">
        <v>1016</v>
      </c>
      <c r="B181" s="43">
        <v>180</v>
      </c>
      <c r="C181" s="48" t="s">
        <v>8563</v>
      </c>
      <c r="D181" s="49" t="s">
        <v>5612</v>
      </c>
      <c r="E181" s="49" t="s">
        <v>5607</v>
      </c>
      <c r="F181" s="43">
        <v>2006</v>
      </c>
      <c r="G181" s="43"/>
      <c r="H181" s="43" t="s">
        <v>8603</v>
      </c>
      <c r="I181" s="49" t="s">
        <v>5613</v>
      </c>
      <c r="J181" s="50" t="s">
        <v>5614</v>
      </c>
      <c r="K181" s="7" t="s">
        <v>6824</v>
      </c>
      <c r="L181" s="7" t="s">
        <v>5610</v>
      </c>
      <c r="M181" s="51" t="s">
        <v>5615</v>
      </c>
      <c r="N181" s="52"/>
    </row>
    <row r="182" spans="1:14" s="11" customFormat="1" ht="13.5">
      <c r="A182" s="31" t="s">
        <v>1016</v>
      </c>
      <c r="B182" s="43">
        <v>181</v>
      </c>
      <c r="C182" s="53" t="s">
        <v>8563</v>
      </c>
      <c r="D182" s="54" t="s">
        <v>5616</v>
      </c>
      <c r="E182" s="54" t="s">
        <v>5617</v>
      </c>
      <c r="F182" s="55">
        <v>2006</v>
      </c>
      <c r="G182" s="55"/>
      <c r="H182" s="55" t="s">
        <v>8603</v>
      </c>
      <c r="I182" s="54" t="s">
        <v>5618</v>
      </c>
      <c r="J182" s="56" t="s">
        <v>5619</v>
      </c>
      <c r="K182" s="13" t="s">
        <v>9483</v>
      </c>
      <c r="L182" s="13" t="s">
        <v>6934</v>
      </c>
      <c r="M182" s="51" t="s">
        <v>5620</v>
      </c>
      <c r="N182" s="52"/>
    </row>
    <row r="183" spans="1:14" s="11" customFormat="1" ht="14.25">
      <c r="A183" s="31" t="s">
        <v>1016</v>
      </c>
      <c r="B183" s="43">
        <v>182</v>
      </c>
      <c r="C183" s="58" t="s">
        <v>7084</v>
      </c>
      <c r="D183" s="59" t="s">
        <v>5621</v>
      </c>
      <c r="E183" s="59" t="s">
        <v>5622</v>
      </c>
      <c r="F183" s="60">
        <v>2011</v>
      </c>
      <c r="G183" s="60"/>
      <c r="H183" s="60" t="s">
        <v>7088</v>
      </c>
      <c r="I183" s="59" t="s">
        <v>5623</v>
      </c>
      <c r="J183" s="50" t="s">
        <v>5624</v>
      </c>
      <c r="K183" s="52" t="s">
        <v>5625</v>
      </c>
      <c r="L183" s="52" t="s">
        <v>5626</v>
      </c>
      <c r="M183" s="51" t="s">
        <v>5627</v>
      </c>
      <c r="N183" s="52"/>
    </row>
    <row r="184" spans="1:14" s="11" customFormat="1" ht="13.5">
      <c r="A184" s="31" t="s">
        <v>1016</v>
      </c>
      <c r="B184" s="43">
        <v>183</v>
      </c>
      <c r="C184" s="53" t="s">
        <v>8563</v>
      </c>
      <c r="D184" s="54" t="s">
        <v>5628</v>
      </c>
      <c r="E184" s="54" t="s">
        <v>5346</v>
      </c>
      <c r="F184" s="55">
        <v>2010</v>
      </c>
      <c r="G184" s="55" t="s">
        <v>5629</v>
      </c>
      <c r="H184" s="55" t="s">
        <v>8603</v>
      </c>
      <c r="I184" s="54" t="s">
        <v>5630</v>
      </c>
      <c r="J184" s="56" t="s">
        <v>5631</v>
      </c>
      <c r="K184" s="13" t="s">
        <v>9688</v>
      </c>
      <c r="L184" s="13" t="s">
        <v>5399</v>
      </c>
      <c r="M184" s="51" t="s">
        <v>5632</v>
      </c>
      <c r="N184" s="52"/>
    </row>
    <row r="185" spans="1:14" s="11" customFormat="1" ht="13.5">
      <c r="A185" s="31" t="s">
        <v>1016</v>
      </c>
      <c r="B185" s="43">
        <v>184</v>
      </c>
      <c r="C185" s="58" t="s">
        <v>8563</v>
      </c>
      <c r="D185" s="59" t="s">
        <v>5633</v>
      </c>
      <c r="E185" s="59" t="s">
        <v>7193</v>
      </c>
      <c r="F185" s="60">
        <v>2009</v>
      </c>
      <c r="G185" s="60" t="s">
        <v>7194</v>
      </c>
      <c r="H185" s="60" t="s">
        <v>6920</v>
      </c>
      <c r="I185" s="59" t="s">
        <v>7195</v>
      </c>
      <c r="J185" s="50" t="s">
        <v>5634</v>
      </c>
      <c r="K185" s="52" t="s">
        <v>9483</v>
      </c>
      <c r="L185" s="52" t="s">
        <v>6849</v>
      </c>
      <c r="M185" s="51" t="s">
        <v>5635</v>
      </c>
      <c r="N185" s="52"/>
    </row>
    <row r="186" spans="1:14" s="11" customFormat="1" ht="13.5">
      <c r="A186" s="31" t="s">
        <v>1016</v>
      </c>
      <c r="B186" s="43">
        <v>185</v>
      </c>
      <c r="C186" s="58" t="s">
        <v>8563</v>
      </c>
      <c r="D186" s="59" t="s">
        <v>5636</v>
      </c>
      <c r="E186" s="59" t="s">
        <v>7193</v>
      </c>
      <c r="F186" s="60">
        <v>2008</v>
      </c>
      <c r="G186" s="60" t="s">
        <v>7194</v>
      </c>
      <c r="H186" s="60" t="s">
        <v>6920</v>
      </c>
      <c r="I186" s="59" t="s">
        <v>7195</v>
      </c>
      <c r="J186" s="50" t="s">
        <v>5637</v>
      </c>
      <c r="K186" s="52" t="s">
        <v>9483</v>
      </c>
      <c r="L186" s="52" t="s">
        <v>6849</v>
      </c>
      <c r="M186" s="51" t="s">
        <v>5638</v>
      </c>
      <c r="N186" s="52"/>
    </row>
    <row r="187" spans="1:14" s="11" customFormat="1" ht="13.5">
      <c r="A187" s="31" t="s">
        <v>1016</v>
      </c>
      <c r="B187" s="43">
        <v>186</v>
      </c>
      <c r="C187" s="58" t="s">
        <v>8563</v>
      </c>
      <c r="D187" s="59" t="s">
        <v>5639</v>
      </c>
      <c r="E187" s="59" t="s">
        <v>7193</v>
      </c>
      <c r="F187" s="60">
        <v>2008</v>
      </c>
      <c r="G187" s="60" t="s">
        <v>7194</v>
      </c>
      <c r="H187" s="60" t="s">
        <v>6920</v>
      </c>
      <c r="I187" s="59" t="s">
        <v>7195</v>
      </c>
      <c r="J187" s="50" t="s">
        <v>5640</v>
      </c>
      <c r="K187" s="52" t="s">
        <v>9483</v>
      </c>
      <c r="L187" s="52" t="s">
        <v>6849</v>
      </c>
      <c r="M187" s="51" t="s">
        <v>5641</v>
      </c>
      <c r="N187" s="52"/>
    </row>
    <row r="188" spans="1:14" s="11" customFormat="1" ht="13.5">
      <c r="A188" s="31" t="s">
        <v>1016</v>
      </c>
      <c r="B188" s="43">
        <v>187</v>
      </c>
      <c r="C188" s="48" t="s">
        <v>8563</v>
      </c>
      <c r="D188" s="49" t="s">
        <v>5642</v>
      </c>
      <c r="E188" s="49" t="s">
        <v>7338</v>
      </c>
      <c r="F188" s="43">
        <v>2010</v>
      </c>
      <c r="G188" s="43" t="s">
        <v>5643</v>
      </c>
      <c r="H188" s="43" t="s">
        <v>8603</v>
      </c>
      <c r="I188" s="49" t="s">
        <v>5644</v>
      </c>
      <c r="J188" s="50" t="s">
        <v>5645</v>
      </c>
      <c r="K188" s="7" t="s">
        <v>6824</v>
      </c>
      <c r="L188" s="7" t="s">
        <v>5610</v>
      </c>
      <c r="M188" s="51" t="s">
        <v>5646</v>
      </c>
      <c r="N188" s="52"/>
    </row>
    <row r="189" spans="1:14" s="11" customFormat="1" ht="12.75">
      <c r="A189" s="31" t="s">
        <v>1016</v>
      </c>
      <c r="B189" s="43">
        <v>188</v>
      </c>
      <c r="C189" s="61" t="s">
        <v>7263</v>
      </c>
      <c r="D189" s="62" t="s">
        <v>5647</v>
      </c>
      <c r="E189" s="62" t="s">
        <v>5648</v>
      </c>
      <c r="F189" s="63">
        <v>2010</v>
      </c>
      <c r="G189" s="63"/>
      <c r="H189" s="63" t="s">
        <v>7267</v>
      </c>
      <c r="I189" s="62" t="s">
        <v>5649</v>
      </c>
      <c r="J189" s="47" t="s">
        <v>5650</v>
      </c>
      <c r="K189" s="64" t="s">
        <v>8878</v>
      </c>
      <c r="L189" s="64" t="s">
        <v>5651</v>
      </c>
      <c r="M189" s="51" t="s">
        <v>5652</v>
      </c>
      <c r="N189" s="52"/>
    </row>
    <row r="190" spans="1:14" s="11" customFormat="1" ht="12.75">
      <c r="A190" s="31" t="s">
        <v>1016</v>
      </c>
      <c r="B190" s="43">
        <v>189</v>
      </c>
      <c r="C190" s="61" t="s">
        <v>7263</v>
      </c>
      <c r="D190" s="62" t="s">
        <v>5653</v>
      </c>
      <c r="E190" s="62" t="s">
        <v>5654</v>
      </c>
      <c r="F190" s="63">
        <v>2010</v>
      </c>
      <c r="G190" s="63"/>
      <c r="H190" s="63" t="s">
        <v>7267</v>
      </c>
      <c r="I190" s="62" t="s">
        <v>5655</v>
      </c>
      <c r="J190" s="47" t="s">
        <v>5656</v>
      </c>
      <c r="K190" s="64" t="s">
        <v>8878</v>
      </c>
      <c r="L190" s="64" t="s">
        <v>9057</v>
      </c>
      <c r="M190" s="51" t="s">
        <v>5657</v>
      </c>
      <c r="N190" s="52"/>
    </row>
    <row r="191" spans="1:14" s="11" customFormat="1" ht="13.5">
      <c r="A191" s="31" t="s">
        <v>1016</v>
      </c>
      <c r="B191" s="43">
        <v>190</v>
      </c>
      <c r="C191" s="48" t="s">
        <v>8563</v>
      </c>
      <c r="D191" s="49" t="s">
        <v>5658</v>
      </c>
      <c r="E191" s="49" t="s">
        <v>5659</v>
      </c>
      <c r="F191" s="43">
        <v>2009</v>
      </c>
      <c r="G191" s="43"/>
      <c r="H191" s="43" t="s">
        <v>5660</v>
      </c>
      <c r="I191" s="49" t="s">
        <v>5661</v>
      </c>
      <c r="J191" s="50" t="s">
        <v>5662</v>
      </c>
      <c r="K191" s="6" t="e">
        <v>#N/A</v>
      </c>
      <c r="L191" s="7" t="s">
        <v>6939</v>
      </c>
      <c r="M191" s="51" t="s">
        <v>5663</v>
      </c>
      <c r="N191" s="13"/>
    </row>
    <row r="192" spans="1:14" s="11" customFormat="1" ht="13.5">
      <c r="A192" s="31" t="s">
        <v>1016</v>
      </c>
      <c r="B192" s="43">
        <v>191</v>
      </c>
      <c r="C192" s="48" t="s">
        <v>8563</v>
      </c>
      <c r="D192" s="49" t="s">
        <v>5664</v>
      </c>
      <c r="E192" s="49" t="s">
        <v>5659</v>
      </c>
      <c r="F192" s="43">
        <v>2009</v>
      </c>
      <c r="G192" s="43"/>
      <c r="H192" s="43" t="s">
        <v>5660</v>
      </c>
      <c r="I192" s="49" t="s">
        <v>5665</v>
      </c>
      <c r="J192" s="50" t="s">
        <v>5666</v>
      </c>
      <c r="K192" s="6" t="e">
        <v>#N/A</v>
      </c>
      <c r="L192" s="7" t="s">
        <v>6939</v>
      </c>
      <c r="M192" s="51" t="s">
        <v>5667</v>
      </c>
      <c r="N192" s="13"/>
    </row>
    <row r="193" spans="1:14" s="11" customFormat="1" ht="13.5">
      <c r="A193" s="31" t="s">
        <v>1016</v>
      </c>
      <c r="B193" s="43">
        <v>192</v>
      </c>
      <c r="C193" s="48" t="s">
        <v>8563</v>
      </c>
      <c r="D193" s="49" t="s">
        <v>5668</v>
      </c>
      <c r="E193" s="49" t="s">
        <v>6872</v>
      </c>
      <c r="F193" s="43">
        <v>2012</v>
      </c>
      <c r="G193" s="43" t="s">
        <v>5669</v>
      </c>
      <c r="H193" s="43" t="s">
        <v>8603</v>
      </c>
      <c r="I193" s="49" t="s">
        <v>7173</v>
      </c>
      <c r="J193" s="50" t="s">
        <v>5670</v>
      </c>
      <c r="K193" s="7" t="s">
        <v>7039</v>
      </c>
      <c r="L193" s="7" t="s">
        <v>5671</v>
      </c>
      <c r="M193" s="51" t="s">
        <v>5672</v>
      </c>
      <c r="N193" s="13"/>
    </row>
    <row r="194" spans="1:14" s="11" customFormat="1" ht="13.5">
      <c r="A194" s="31" t="s">
        <v>1016</v>
      </c>
      <c r="B194" s="43">
        <v>193</v>
      </c>
      <c r="C194" s="58" t="s">
        <v>8563</v>
      </c>
      <c r="D194" s="59" t="s">
        <v>5673</v>
      </c>
      <c r="E194" s="59" t="s">
        <v>7193</v>
      </c>
      <c r="F194" s="60">
        <v>2008</v>
      </c>
      <c r="G194" s="60" t="s">
        <v>7194</v>
      </c>
      <c r="H194" s="60" t="s">
        <v>6920</v>
      </c>
      <c r="I194" s="59" t="s">
        <v>7195</v>
      </c>
      <c r="J194" s="50" t="s">
        <v>5674</v>
      </c>
      <c r="K194" s="52" t="s">
        <v>9483</v>
      </c>
      <c r="L194" s="52" t="s">
        <v>6849</v>
      </c>
      <c r="M194" s="51" t="s">
        <v>5675</v>
      </c>
      <c r="N194" s="13"/>
    </row>
    <row r="195" spans="1:14" s="11" customFormat="1" ht="27">
      <c r="A195" s="31" t="s">
        <v>1016</v>
      </c>
      <c r="B195" s="43">
        <v>194</v>
      </c>
      <c r="C195" s="48" t="s">
        <v>6705</v>
      </c>
      <c r="D195" s="49" t="s">
        <v>5676</v>
      </c>
      <c r="E195" s="49" t="s">
        <v>7921</v>
      </c>
      <c r="F195" s="43">
        <v>2013</v>
      </c>
      <c r="G195" s="43"/>
      <c r="H195" s="43"/>
      <c r="I195" s="49" t="s">
        <v>5677</v>
      </c>
      <c r="J195" s="50" t="s">
        <v>5678</v>
      </c>
      <c r="K195" s="7" t="s">
        <v>6702</v>
      </c>
      <c r="L195" s="7" t="s">
        <v>5679</v>
      </c>
      <c r="M195" s="51" t="s">
        <v>5680</v>
      </c>
      <c r="N195" s="7"/>
    </row>
    <row r="196" spans="1:14" s="11" customFormat="1" ht="27">
      <c r="A196" s="31" t="s">
        <v>1016</v>
      </c>
      <c r="B196" s="43">
        <v>195</v>
      </c>
      <c r="C196" s="48" t="s">
        <v>8563</v>
      </c>
      <c r="D196" s="49" t="s">
        <v>5681</v>
      </c>
      <c r="E196" s="49" t="s">
        <v>8849</v>
      </c>
      <c r="F196" s="43">
        <v>2012</v>
      </c>
      <c r="G196" s="43"/>
      <c r="H196" s="43" t="s">
        <v>8603</v>
      </c>
      <c r="I196" s="49" t="s">
        <v>5682</v>
      </c>
      <c r="J196" s="50" t="s">
        <v>5683</v>
      </c>
      <c r="K196" s="7" t="s">
        <v>7137</v>
      </c>
      <c r="L196" s="7" t="s">
        <v>7138</v>
      </c>
      <c r="M196" s="51" t="s">
        <v>5684</v>
      </c>
      <c r="N196" s="13"/>
    </row>
    <row r="197" spans="1:14" s="11" customFormat="1" ht="13.5">
      <c r="A197" s="31" t="s">
        <v>1016</v>
      </c>
      <c r="B197" s="43">
        <v>196</v>
      </c>
      <c r="C197" s="58" t="s">
        <v>8563</v>
      </c>
      <c r="D197" s="59" t="s">
        <v>5685</v>
      </c>
      <c r="E197" s="59" t="s">
        <v>7193</v>
      </c>
      <c r="F197" s="60">
        <v>2008</v>
      </c>
      <c r="G197" s="60" t="s">
        <v>7194</v>
      </c>
      <c r="H197" s="60" t="s">
        <v>6920</v>
      </c>
      <c r="I197" s="59" t="s">
        <v>7195</v>
      </c>
      <c r="J197" s="50" t="s">
        <v>5686</v>
      </c>
      <c r="K197" s="52" t="s">
        <v>9483</v>
      </c>
      <c r="L197" s="52" t="s">
        <v>6849</v>
      </c>
      <c r="M197" s="51" t="s">
        <v>5687</v>
      </c>
      <c r="N197" s="13"/>
    </row>
    <row r="198" spans="1:14" s="11" customFormat="1" ht="13.5">
      <c r="A198" s="31" t="s">
        <v>1016</v>
      </c>
      <c r="B198" s="43">
        <v>197</v>
      </c>
      <c r="C198" s="58" t="s">
        <v>8563</v>
      </c>
      <c r="D198" s="59" t="s">
        <v>5688</v>
      </c>
      <c r="E198" s="59" t="s">
        <v>7193</v>
      </c>
      <c r="F198" s="60">
        <v>2008</v>
      </c>
      <c r="G198" s="60" t="s">
        <v>7194</v>
      </c>
      <c r="H198" s="60" t="s">
        <v>6920</v>
      </c>
      <c r="I198" s="59" t="s">
        <v>7195</v>
      </c>
      <c r="J198" s="50" t="s">
        <v>5689</v>
      </c>
      <c r="K198" s="52" t="s">
        <v>9483</v>
      </c>
      <c r="L198" s="52" t="s">
        <v>6849</v>
      </c>
      <c r="M198" s="51" t="s">
        <v>5690</v>
      </c>
      <c r="N198" s="13"/>
    </row>
    <row r="199" spans="1:14" s="68" customFormat="1" ht="13.5">
      <c r="A199" s="31" t="s">
        <v>1016</v>
      </c>
      <c r="B199" s="43">
        <v>198</v>
      </c>
      <c r="C199" s="58" t="s">
        <v>8563</v>
      </c>
      <c r="D199" s="59" t="s">
        <v>5691</v>
      </c>
      <c r="E199" s="59" t="s">
        <v>7193</v>
      </c>
      <c r="F199" s="60">
        <v>2008</v>
      </c>
      <c r="G199" s="60" t="s">
        <v>7194</v>
      </c>
      <c r="H199" s="60" t="s">
        <v>6920</v>
      </c>
      <c r="I199" s="59" t="s">
        <v>7195</v>
      </c>
      <c r="J199" s="50" t="s">
        <v>5692</v>
      </c>
      <c r="K199" s="52" t="s">
        <v>9483</v>
      </c>
      <c r="L199" s="52" t="s">
        <v>6849</v>
      </c>
      <c r="M199" s="51" t="s">
        <v>5693</v>
      </c>
      <c r="N199" s="13"/>
    </row>
    <row r="200" spans="1:14" s="68" customFormat="1" ht="13.5">
      <c r="A200" s="31" t="s">
        <v>1016</v>
      </c>
      <c r="B200" s="43">
        <v>199</v>
      </c>
      <c r="C200" s="58" t="s">
        <v>8563</v>
      </c>
      <c r="D200" s="59" t="s">
        <v>5694</v>
      </c>
      <c r="E200" s="59" t="s">
        <v>7193</v>
      </c>
      <c r="F200" s="60">
        <v>2008</v>
      </c>
      <c r="G200" s="60" t="s">
        <v>7194</v>
      </c>
      <c r="H200" s="60" t="s">
        <v>6920</v>
      </c>
      <c r="I200" s="59" t="s">
        <v>7195</v>
      </c>
      <c r="J200" s="50" t="s">
        <v>5695</v>
      </c>
      <c r="K200" s="52" t="s">
        <v>9483</v>
      </c>
      <c r="L200" s="52" t="s">
        <v>6849</v>
      </c>
      <c r="M200" s="51" t="s">
        <v>5696</v>
      </c>
      <c r="N200" s="13"/>
    </row>
    <row r="201" spans="1:14" s="68" customFormat="1" ht="13.5">
      <c r="A201" s="31" t="s">
        <v>1016</v>
      </c>
      <c r="B201" s="43">
        <v>200</v>
      </c>
      <c r="C201" s="58" t="s">
        <v>8563</v>
      </c>
      <c r="D201" s="59" t="s">
        <v>5697</v>
      </c>
      <c r="E201" s="59" t="s">
        <v>7193</v>
      </c>
      <c r="F201" s="60">
        <v>2008</v>
      </c>
      <c r="G201" s="60" t="s">
        <v>7194</v>
      </c>
      <c r="H201" s="60" t="s">
        <v>6920</v>
      </c>
      <c r="I201" s="59" t="s">
        <v>7195</v>
      </c>
      <c r="J201" s="50" t="s">
        <v>5698</v>
      </c>
      <c r="K201" s="52" t="s">
        <v>9483</v>
      </c>
      <c r="L201" s="52" t="s">
        <v>6849</v>
      </c>
      <c r="M201" s="51" t="s">
        <v>5699</v>
      </c>
      <c r="N201" s="13"/>
    </row>
    <row r="202" spans="1:14" s="68" customFormat="1" ht="13.5">
      <c r="A202" s="31" t="s">
        <v>1016</v>
      </c>
      <c r="B202" s="43">
        <v>201</v>
      </c>
      <c r="C202" s="53" t="s">
        <v>8563</v>
      </c>
      <c r="D202" s="54" t="s">
        <v>5700</v>
      </c>
      <c r="E202" s="54" t="s">
        <v>5701</v>
      </c>
      <c r="F202" s="55">
        <v>2008</v>
      </c>
      <c r="G202" s="55"/>
      <c r="H202" s="55" t="s">
        <v>8603</v>
      </c>
      <c r="I202" s="54" t="s">
        <v>5702</v>
      </c>
      <c r="J202" s="56" t="s">
        <v>5703</v>
      </c>
      <c r="K202" s="13" t="s">
        <v>9483</v>
      </c>
      <c r="L202" s="13" t="s">
        <v>10022</v>
      </c>
      <c r="M202" s="51" t="s">
        <v>5704</v>
      </c>
      <c r="N202" s="52"/>
    </row>
    <row r="203" spans="1:14" s="68" customFormat="1" ht="13.5">
      <c r="A203" s="31" t="s">
        <v>1016</v>
      </c>
      <c r="B203" s="43">
        <v>202</v>
      </c>
      <c r="C203" s="58" t="s">
        <v>8563</v>
      </c>
      <c r="D203" s="59" t="s">
        <v>5705</v>
      </c>
      <c r="E203" s="59" t="s">
        <v>7193</v>
      </c>
      <c r="F203" s="60">
        <v>2008</v>
      </c>
      <c r="G203" s="60" t="s">
        <v>7194</v>
      </c>
      <c r="H203" s="60" t="s">
        <v>5706</v>
      </c>
      <c r="I203" s="59" t="s">
        <v>7195</v>
      </c>
      <c r="J203" s="50" t="s">
        <v>5707</v>
      </c>
      <c r="K203" s="52" t="s">
        <v>9483</v>
      </c>
      <c r="L203" s="52" t="s">
        <v>6849</v>
      </c>
      <c r="M203" s="51" t="s">
        <v>5708</v>
      </c>
      <c r="N203" s="13"/>
    </row>
    <row r="204" spans="1:14" s="68" customFormat="1" ht="13.5">
      <c r="A204" s="31" t="s">
        <v>1016</v>
      </c>
      <c r="B204" s="43">
        <v>203</v>
      </c>
      <c r="C204" s="58" t="s">
        <v>8563</v>
      </c>
      <c r="D204" s="59" t="s">
        <v>5709</v>
      </c>
      <c r="E204" s="59" t="s">
        <v>7193</v>
      </c>
      <c r="F204" s="60">
        <v>2008</v>
      </c>
      <c r="G204" s="60" t="s">
        <v>7194</v>
      </c>
      <c r="H204" s="60" t="s">
        <v>6920</v>
      </c>
      <c r="I204" s="59" t="s">
        <v>7195</v>
      </c>
      <c r="J204" s="50" t="s">
        <v>5710</v>
      </c>
      <c r="K204" s="52" t="s">
        <v>9483</v>
      </c>
      <c r="L204" s="52" t="s">
        <v>6849</v>
      </c>
      <c r="M204" s="51" t="s">
        <v>5711</v>
      </c>
      <c r="N204" s="13"/>
    </row>
    <row r="205" spans="1:14" s="68" customFormat="1" ht="13.5">
      <c r="A205" s="31" t="s">
        <v>1016</v>
      </c>
      <c r="B205" s="43">
        <v>204</v>
      </c>
      <c r="C205" s="48" t="s">
        <v>5712</v>
      </c>
      <c r="D205" s="49" t="s">
        <v>5713</v>
      </c>
      <c r="E205" s="49" t="s">
        <v>5714</v>
      </c>
      <c r="F205" s="43">
        <v>2012</v>
      </c>
      <c r="G205" s="43"/>
      <c r="H205" s="43"/>
      <c r="I205" s="49" t="s">
        <v>5715</v>
      </c>
      <c r="J205" s="50" t="s">
        <v>5716</v>
      </c>
      <c r="K205" s="7"/>
      <c r="L205" s="7"/>
      <c r="M205" s="51" t="s">
        <v>5717</v>
      </c>
      <c r="N205" s="13"/>
    </row>
    <row r="206" spans="1:14" s="68" customFormat="1" ht="13.5">
      <c r="A206" s="31" t="s">
        <v>1016</v>
      </c>
      <c r="B206" s="43">
        <v>205</v>
      </c>
      <c r="C206" s="58" t="s">
        <v>8563</v>
      </c>
      <c r="D206" s="59" t="s">
        <v>5718</v>
      </c>
      <c r="E206" s="59" t="s">
        <v>7193</v>
      </c>
      <c r="F206" s="60">
        <v>2008</v>
      </c>
      <c r="G206" s="60" t="s">
        <v>7194</v>
      </c>
      <c r="H206" s="60" t="s">
        <v>6920</v>
      </c>
      <c r="I206" s="59" t="s">
        <v>7195</v>
      </c>
      <c r="J206" s="50" t="s">
        <v>5719</v>
      </c>
      <c r="K206" s="52" t="s">
        <v>9483</v>
      </c>
      <c r="L206" s="52" t="s">
        <v>6849</v>
      </c>
      <c r="M206" s="51" t="s">
        <v>5720</v>
      </c>
      <c r="N206" s="52"/>
    </row>
    <row r="207" spans="1:14" s="68" customFormat="1" ht="13.5">
      <c r="A207" s="31" t="s">
        <v>1016</v>
      </c>
      <c r="B207" s="43">
        <v>206</v>
      </c>
      <c r="C207" s="48" t="s">
        <v>5721</v>
      </c>
      <c r="D207" s="49" t="s">
        <v>5722</v>
      </c>
      <c r="E207" s="49" t="s">
        <v>5346</v>
      </c>
      <c r="F207" s="43">
        <v>2012</v>
      </c>
      <c r="G207" s="43" t="s">
        <v>5723</v>
      </c>
      <c r="H207" s="43" t="s">
        <v>8603</v>
      </c>
      <c r="I207" s="49" t="s">
        <v>5724</v>
      </c>
      <c r="J207" s="50" t="s">
        <v>5725</v>
      </c>
      <c r="K207" s="7" t="s">
        <v>7039</v>
      </c>
      <c r="L207" s="7" t="s">
        <v>7040</v>
      </c>
      <c r="M207" s="51" t="s">
        <v>5726</v>
      </c>
      <c r="N207" s="13"/>
    </row>
    <row r="208" spans="1:14" s="68" customFormat="1" ht="13.5">
      <c r="A208" s="31" t="s">
        <v>1016</v>
      </c>
      <c r="B208" s="43">
        <v>207</v>
      </c>
      <c r="C208" s="53" t="s">
        <v>5721</v>
      </c>
      <c r="D208" s="54" t="s">
        <v>5727</v>
      </c>
      <c r="E208" s="54" t="s">
        <v>7141</v>
      </c>
      <c r="F208" s="55">
        <v>2011</v>
      </c>
      <c r="G208" s="55" t="s">
        <v>5728</v>
      </c>
      <c r="H208" s="55" t="s">
        <v>8603</v>
      </c>
      <c r="I208" s="54" t="s">
        <v>5729</v>
      </c>
      <c r="J208" s="56" t="s">
        <v>5730</v>
      </c>
      <c r="K208" s="13" t="s">
        <v>9219</v>
      </c>
      <c r="L208" s="13" t="s">
        <v>9703</v>
      </c>
      <c r="M208" s="51" t="s">
        <v>5731</v>
      </c>
      <c r="N208" s="7"/>
    </row>
    <row r="209" spans="1:14" s="68" customFormat="1" ht="27">
      <c r="A209" s="31" t="s">
        <v>1016</v>
      </c>
      <c r="B209" s="43">
        <v>208</v>
      </c>
      <c r="C209" s="48" t="s">
        <v>5732</v>
      </c>
      <c r="D209" s="49" t="s">
        <v>5733</v>
      </c>
      <c r="E209" s="49" t="s">
        <v>5734</v>
      </c>
      <c r="F209" s="43">
        <v>2011</v>
      </c>
      <c r="G209" s="43"/>
      <c r="H209" s="43" t="s">
        <v>8603</v>
      </c>
      <c r="I209" s="49" t="s">
        <v>5735</v>
      </c>
      <c r="J209" s="50" t="s">
        <v>5736</v>
      </c>
      <c r="K209" s="7" t="s">
        <v>9483</v>
      </c>
      <c r="L209" s="7" t="s">
        <v>6934</v>
      </c>
      <c r="M209" s="51" t="s">
        <v>5737</v>
      </c>
      <c r="N209" s="52"/>
    </row>
    <row r="210" spans="1:14" s="68" customFormat="1" ht="13.5">
      <c r="A210" s="31" t="s">
        <v>1016</v>
      </c>
      <c r="B210" s="43">
        <v>209</v>
      </c>
      <c r="C210" s="48" t="s">
        <v>5721</v>
      </c>
      <c r="D210" s="49" t="s">
        <v>5738</v>
      </c>
      <c r="E210" s="49" t="s">
        <v>5739</v>
      </c>
      <c r="F210" s="43">
        <v>2012</v>
      </c>
      <c r="G210" s="43" t="s">
        <v>5740</v>
      </c>
      <c r="H210" s="43" t="s">
        <v>8603</v>
      </c>
      <c r="I210" s="49" t="s">
        <v>5741</v>
      </c>
      <c r="J210" s="50" t="s">
        <v>5742</v>
      </c>
      <c r="K210" s="7" t="s">
        <v>7039</v>
      </c>
      <c r="L210" s="7" t="s">
        <v>5743</v>
      </c>
      <c r="M210" s="51" t="s">
        <v>5744</v>
      </c>
      <c r="N210" s="13"/>
    </row>
    <row r="211" spans="1:14" s="68" customFormat="1" ht="13.5">
      <c r="A211" s="31" t="s">
        <v>1016</v>
      </c>
      <c r="B211" s="43">
        <v>210</v>
      </c>
      <c r="C211" s="48" t="s">
        <v>5721</v>
      </c>
      <c r="D211" s="49" t="s">
        <v>5745</v>
      </c>
      <c r="E211" s="49" t="s">
        <v>6770</v>
      </c>
      <c r="F211" s="43">
        <v>2012</v>
      </c>
      <c r="G211" s="43" t="s">
        <v>5746</v>
      </c>
      <c r="H211" s="43" t="s">
        <v>8603</v>
      </c>
      <c r="I211" s="49" t="s">
        <v>5747</v>
      </c>
      <c r="J211" s="50" t="s">
        <v>5748</v>
      </c>
      <c r="K211" s="7" t="s">
        <v>9688</v>
      </c>
      <c r="L211" s="7" t="s">
        <v>9914</v>
      </c>
      <c r="M211" s="51" t="s">
        <v>5749</v>
      </c>
      <c r="N211" s="13"/>
    </row>
    <row r="212" spans="1:14" s="68" customFormat="1" ht="13.5">
      <c r="A212" s="31" t="s">
        <v>1016</v>
      </c>
      <c r="B212" s="43">
        <v>211</v>
      </c>
      <c r="C212" s="53" t="s">
        <v>5721</v>
      </c>
      <c r="D212" s="54" t="s">
        <v>5750</v>
      </c>
      <c r="E212" s="54" t="s">
        <v>7141</v>
      </c>
      <c r="F212" s="55">
        <v>2011</v>
      </c>
      <c r="G212" s="55" t="s">
        <v>5751</v>
      </c>
      <c r="H212" s="55" t="s">
        <v>8603</v>
      </c>
      <c r="I212" s="54" t="s">
        <v>5752</v>
      </c>
      <c r="J212" s="56" t="s">
        <v>5753</v>
      </c>
      <c r="K212" s="13" t="s">
        <v>9219</v>
      </c>
      <c r="L212" s="13" t="s">
        <v>9703</v>
      </c>
      <c r="M212" s="51" t="s">
        <v>5754</v>
      </c>
      <c r="N212" s="13"/>
    </row>
    <row r="213" spans="1:14" s="68" customFormat="1" ht="14.25">
      <c r="A213" s="31" t="s">
        <v>1016</v>
      </c>
      <c r="B213" s="43">
        <v>212</v>
      </c>
      <c r="C213" s="48" t="s">
        <v>5721</v>
      </c>
      <c r="D213" s="49" t="s">
        <v>5755</v>
      </c>
      <c r="E213" s="49" t="s">
        <v>5390</v>
      </c>
      <c r="F213" s="43">
        <v>2012</v>
      </c>
      <c r="G213" s="43"/>
      <c r="H213" s="43"/>
      <c r="I213" s="49" t="s">
        <v>5756</v>
      </c>
      <c r="J213" s="50" t="s">
        <v>5757</v>
      </c>
      <c r="K213" s="7"/>
      <c r="L213" s="7"/>
      <c r="M213" s="51" t="s">
        <v>5758</v>
      </c>
      <c r="N213" s="14"/>
    </row>
    <row r="214" spans="1:14" s="68" customFormat="1" ht="13.5">
      <c r="A214" s="31" t="s">
        <v>1016</v>
      </c>
      <c r="B214" s="43">
        <v>213</v>
      </c>
      <c r="C214" s="48" t="s">
        <v>5759</v>
      </c>
      <c r="D214" s="69" t="s">
        <v>5760</v>
      </c>
      <c r="E214" s="49" t="s">
        <v>6841</v>
      </c>
      <c r="F214" s="43">
        <v>2012</v>
      </c>
      <c r="G214" s="43"/>
      <c r="H214" s="43"/>
      <c r="I214" s="49" t="s">
        <v>5761</v>
      </c>
      <c r="J214" s="50" t="s">
        <v>5762</v>
      </c>
      <c r="K214" s="7"/>
      <c r="L214" s="7"/>
      <c r="M214" s="51" t="s">
        <v>5763</v>
      </c>
      <c r="N214" s="54" t="s">
        <v>5764</v>
      </c>
    </row>
    <row r="215" spans="1:14" s="68" customFormat="1" ht="13.5">
      <c r="A215" s="31" t="s">
        <v>1016</v>
      </c>
      <c r="B215" s="43">
        <v>214</v>
      </c>
      <c r="C215" s="53" t="s">
        <v>5721</v>
      </c>
      <c r="D215" s="54" t="s">
        <v>5765</v>
      </c>
      <c r="E215" s="54" t="s">
        <v>5766</v>
      </c>
      <c r="F215" s="55">
        <v>2012</v>
      </c>
      <c r="G215" s="55"/>
      <c r="H215" s="55" t="s">
        <v>8603</v>
      </c>
      <c r="I215" s="54" t="s">
        <v>5767</v>
      </c>
      <c r="J215" s="56" t="s">
        <v>5768</v>
      </c>
      <c r="K215" s="13" t="s">
        <v>9483</v>
      </c>
      <c r="L215" s="13" t="s">
        <v>6934</v>
      </c>
      <c r="M215" s="51" t="s">
        <v>5769</v>
      </c>
      <c r="N215" s="7"/>
    </row>
    <row r="216" spans="1:14" s="68" customFormat="1" ht="13.5">
      <c r="A216" s="31" t="s">
        <v>1016</v>
      </c>
      <c r="B216" s="43">
        <v>215</v>
      </c>
      <c r="C216" s="53" t="s">
        <v>5721</v>
      </c>
      <c r="D216" s="54" t="s">
        <v>5770</v>
      </c>
      <c r="E216" s="54" t="s">
        <v>5766</v>
      </c>
      <c r="F216" s="55">
        <v>2012</v>
      </c>
      <c r="G216" s="55"/>
      <c r="H216" s="55" t="s">
        <v>8603</v>
      </c>
      <c r="I216" s="54" t="s">
        <v>5767</v>
      </c>
      <c r="J216" s="56" t="s">
        <v>5771</v>
      </c>
      <c r="K216" s="13" t="s">
        <v>9483</v>
      </c>
      <c r="L216" s="13" t="s">
        <v>6934</v>
      </c>
      <c r="M216" s="51" t="s">
        <v>5772</v>
      </c>
      <c r="N216" s="7"/>
    </row>
    <row r="217" spans="1:14" s="68" customFormat="1" ht="13.5">
      <c r="A217" s="31" t="s">
        <v>1016</v>
      </c>
      <c r="B217" s="43">
        <v>216</v>
      </c>
      <c r="C217" s="48" t="s">
        <v>5721</v>
      </c>
      <c r="D217" s="49" t="s">
        <v>5773</v>
      </c>
      <c r="E217" s="49" t="s">
        <v>6770</v>
      </c>
      <c r="F217" s="43">
        <v>2012</v>
      </c>
      <c r="G217" s="43" t="s">
        <v>5774</v>
      </c>
      <c r="H217" s="43" t="s">
        <v>8603</v>
      </c>
      <c r="I217" s="49" t="s">
        <v>5775</v>
      </c>
      <c r="J217" s="50" t="s">
        <v>5776</v>
      </c>
      <c r="K217" s="7" t="s">
        <v>6824</v>
      </c>
      <c r="L217" s="7" t="s">
        <v>6825</v>
      </c>
      <c r="M217" s="51" t="s">
        <v>5777</v>
      </c>
      <c r="N217" s="52"/>
    </row>
    <row r="218" spans="1:14" s="68" customFormat="1" ht="13.5">
      <c r="A218" s="31" t="s">
        <v>1016</v>
      </c>
      <c r="B218" s="43">
        <v>217</v>
      </c>
      <c r="C218" s="48" t="s">
        <v>5721</v>
      </c>
      <c r="D218" s="49" t="s">
        <v>5778</v>
      </c>
      <c r="E218" s="49" t="s">
        <v>5346</v>
      </c>
      <c r="F218" s="43">
        <v>2012</v>
      </c>
      <c r="G218" s="43" t="s">
        <v>5779</v>
      </c>
      <c r="H218" s="43" t="s">
        <v>8603</v>
      </c>
      <c r="I218" s="49" t="s">
        <v>5780</v>
      </c>
      <c r="J218" s="50" t="s">
        <v>5781</v>
      </c>
      <c r="K218" s="7" t="s">
        <v>9011</v>
      </c>
      <c r="L218" s="7" t="s">
        <v>9708</v>
      </c>
      <c r="M218" s="51" t="s">
        <v>5782</v>
      </c>
      <c r="N218" s="52"/>
    </row>
    <row r="219" spans="1:14" s="68" customFormat="1" ht="13.5">
      <c r="A219" s="31" t="s">
        <v>1016</v>
      </c>
      <c r="B219" s="43">
        <v>218</v>
      </c>
      <c r="C219" s="53" t="s">
        <v>5721</v>
      </c>
      <c r="D219" s="54" t="s">
        <v>5783</v>
      </c>
      <c r="E219" s="54" t="s">
        <v>5739</v>
      </c>
      <c r="F219" s="55">
        <v>2012</v>
      </c>
      <c r="G219" s="55" t="s">
        <v>5784</v>
      </c>
      <c r="H219" s="55" t="s">
        <v>8603</v>
      </c>
      <c r="I219" s="54" t="s">
        <v>5785</v>
      </c>
      <c r="J219" s="56" t="s">
        <v>5786</v>
      </c>
      <c r="K219" s="13" t="s">
        <v>7039</v>
      </c>
      <c r="L219" s="13" t="s">
        <v>7040</v>
      </c>
      <c r="M219" s="51" t="s">
        <v>5787</v>
      </c>
      <c r="N219" s="52"/>
    </row>
    <row r="220" spans="1:14" s="68" customFormat="1" ht="13.5">
      <c r="A220" s="31" t="s">
        <v>1016</v>
      </c>
      <c r="B220" s="43">
        <v>219</v>
      </c>
      <c r="C220" s="48" t="s">
        <v>5721</v>
      </c>
      <c r="D220" s="49" t="s">
        <v>5788</v>
      </c>
      <c r="E220" s="49" t="s">
        <v>5789</v>
      </c>
      <c r="F220" s="43">
        <v>2012</v>
      </c>
      <c r="G220" s="43"/>
      <c r="H220" s="43"/>
      <c r="I220" s="49" t="s">
        <v>5790</v>
      </c>
      <c r="J220" s="50" t="s">
        <v>5791</v>
      </c>
      <c r="K220" s="7" t="s">
        <v>6702</v>
      </c>
      <c r="L220" s="7" t="s">
        <v>5792</v>
      </c>
      <c r="M220" s="51" t="s">
        <v>5793</v>
      </c>
      <c r="N220" s="13"/>
    </row>
    <row r="221" spans="1:14" s="68" customFormat="1" ht="13.5">
      <c r="A221" s="31" t="s">
        <v>1016</v>
      </c>
      <c r="B221" s="43">
        <v>220</v>
      </c>
      <c r="C221" s="53" t="s">
        <v>5721</v>
      </c>
      <c r="D221" s="54" t="s">
        <v>5794</v>
      </c>
      <c r="E221" s="54" t="s">
        <v>9943</v>
      </c>
      <c r="F221" s="55">
        <v>2012</v>
      </c>
      <c r="G221" s="55" t="s">
        <v>5795</v>
      </c>
      <c r="H221" s="55" t="s">
        <v>8603</v>
      </c>
      <c r="I221" s="54" t="s">
        <v>5796</v>
      </c>
      <c r="J221" s="56" t="s">
        <v>5797</v>
      </c>
      <c r="K221" s="13" t="s">
        <v>7039</v>
      </c>
      <c r="L221" s="13" t="s">
        <v>7040</v>
      </c>
      <c r="M221" s="51" t="s">
        <v>5798</v>
      </c>
      <c r="N221" s="13"/>
    </row>
    <row r="222" spans="1:14" s="68" customFormat="1" ht="13.5">
      <c r="A222" s="31" t="s">
        <v>1016</v>
      </c>
      <c r="B222" s="43">
        <v>221</v>
      </c>
      <c r="C222" s="48" t="s">
        <v>5759</v>
      </c>
      <c r="D222" s="49" t="s">
        <v>5799</v>
      </c>
      <c r="E222" s="49" t="s">
        <v>5540</v>
      </c>
      <c r="F222" s="43">
        <v>2012</v>
      </c>
      <c r="G222" s="43"/>
      <c r="H222" s="43"/>
      <c r="I222" s="49" t="s">
        <v>5800</v>
      </c>
      <c r="J222" s="50" t="s">
        <v>5801</v>
      </c>
      <c r="K222" s="7" t="s">
        <v>7039</v>
      </c>
      <c r="L222" s="7" t="s">
        <v>7040</v>
      </c>
      <c r="M222" s="51" t="s">
        <v>5802</v>
      </c>
      <c r="N222" s="13"/>
    </row>
    <row r="223" spans="1:14" s="68" customFormat="1" ht="13.5">
      <c r="A223" s="31" t="s">
        <v>1016</v>
      </c>
      <c r="B223" s="43">
        <v>222</v>
      </c>
      <c r="C223" s="48" t="s">
        <v>5721</v>
      </c>
      <c r="D223" s="49" t="s">
        <v>5803</v>
      </c>
      <c r="E223" s="49" t="s">
        <v>6770</v>
      </c>
      <c r="F223" s="43">
        <v>2012</v>
      </c>
      <c r="G223" s="43" t="s">
        <v>5804</v>
      </c>
      <c r="H223" s="43" t="s">
        <v>8603</v>
      </c>
      <c r="I223" s="49" t="s">
        <v>7004</v>
      </c>
      <c r="J223" s="50" t="s">
        <v>5805</v>
      </c>
      <c r="K223" s="7" t="s">
        <v>9688</v>
      </c>
      <c r="L223" s="7" t="s">
        <v>6774</v>
      </c>
      <c r="M223" s="51" t="s">
        <v>5806</v>
      </c>
      <c r="N223" s="7"/>
    </row>
    <row r="224" spans="1:14" s="68" customFormat="1" ht="13.5">
      <c r="A224" s="31" t="s">
        <v>1016</v>
      </c>
      <c r="B224" s="43">
        <v>223</v>
      </c>
      <c r="C224" s="48" t="s">
        <v>5721</v>
      </c>
      <c r="D224" s="49" t="s">
        <v>5807</v>
      </c>
      <c r="E224" s="49" t="s">
        <v>6770</v>
      </c>
      <c r="F224" s="43">
        <v>2012</v>
      </c>
      <c r="G224" s="43" t="s">
        <v>5808</v>
      </c>
      <c r="H224" s="43" t="s">
        <v>8603</v>
      </c>
      <c r="I224" s="49" t="s">
        <v>5809</v>
      </c>
      <c r="J224" s="50" t="s">
        <v>5810</v>
      </c>
      <c r="K224" s="7" t="s">
        <v>9688</v>
      </c>
      <c r="L224" s="7" t="s">
        <v>6774</v>
      </c>
      <c r="M224" s="51" t="s">
        <v>5811</v>
      </c>
      <c r="N224" s="13"/>
    </row>
    <row r="225" spans="1:14" s="68" customFormat="1" ht="13.5">
      <c r="A225" s="31" t="s">
        <v>1016</v>
      </c>
      <c r="B225" s="43">
        <v>224</v>
      </c>
      <c r="C225" s="48" t="s">
        <v>5721</v>
      </c>
      <c r="D225" s="49" t="s">
        <v>5812</v>
      </c>
      <c r="E225" s="49" t="s">
        <v>6770</v>
      </c>
      <c r="F225" s="43">
        <v>2012</v>
      </c>
      <c r="G225" s="43" t="s">
        <v>5813</v>
      </c>
      <c r="H225" s="43" t="s">
        <v>8603</v>
      </c>
      <c r="I225" s="49" t="s">
        <v>5775</v>
      </c>
      <c r="J225" s="50" t="s">
        <v>5814</v>
      </c>
      <c r="K225" s="7" t="s">
        <v>6824</v>
      </c>
      <c r="L225" s="7" t="s">
        <v>6825</v>
      </c>
      <c r="M225" s="51" t="s">
        <v>5815</v>
      </c>
      <c r="N225" s="13"/>
    </row>
    <row r="226" spans="1:14" s="68" customFormat="1" ht="13.5">
      <c r="A226" s="31" t="s">
        <v>1016</v>
      </c>
      <c r="B226" s="43">
        <v>225</v>
      </c>
      <c r="C226" s="53" t="s">
        <v>5721</v>
      </c>
      <c r="D226" s="54" t="s">
        <v>5816</v>
      </c>
      <c r="E226" s="54" t="s">
        <v>6770</v>
      </c>
      <c r="F226" s="55">
        <v>2012</v>
      </c>
      <c r="G226" s="55" t="s">
        <v>5817</v>
      </c>
      <c r="H226" s="55" t="s">
        <v>8603</v>
      </c>
      <c r="I226" s="54" t="s">
        <v>5818</v>
      </c>
      <c r="J226" s="56" t="s">
        <v>5819</v>
      </c>
      <c r="K226" s="13" t="s">
        <v>9688</v>
      </c>
      <c r="L226" s="13" t="s">
        <v>6774</v>
      </c>
      <c r="M226" s="51" t="s">
        <v>5820</v>
      </c>
      <c r="N226" s="7"/>
    </row>
    <row r="227" spans="1:14" s="68" customFormat="1" ht="13.5">
      <c r="A227" s="31" t="s">
        <v>1016</v>
      </c>
      <c r="B227" s="43">
        <v>226</v>
      </c>
      <c r="C227" s="48" t="s">
        <v>5721</v>
      </c>
      <c r="D227" s="49" t="s">
        <v>5821</v>
      </c>
      <c r="E227" s="49" t="s">
        <v>5822</v>
      </c>
      <c r="F227" s="43">
        <v>2012</v>
      </c>
      <c r="G227" s="43" t="s">
        <v>5823</v>
      </c>
      <c r="H227" s="43" t="s">
        <v>8603</v>
      </c>
      <c r="I227" s="49" t="s">
        <v>5824</v>
      </c>
      <c r="J227" s="50" t="s">
        <v>5825</v>
      </c>
      <c r="K227" s="7" t="s">
        <v>7039</v>
      </c>
      <c r="L227" s="7" t="s">
        <v>5826</v>
      </c>
      <c r="M227" s="51" t="s">
        <v>5827</v>
      </c>
      <c r="N227" s="7"/>
    </row>
    <row r="228" spans="1:14" s="68" customFormat="1" ht="13.5">
      <c r="A228" s="31" t="s">
        <v>1016</v>
      </c>
      <c r="B228" s="43">
        <v>227</v>
      </c>
      <c r="C228" s="53" t="s">
        <v>5828</v>
      </c>
      <c r="D228" s="54" t="s">
        <v>5829</v>
      </c>
      <c r="E228" s="54" t="s">
        <v>5830</v>
      </c>
      <c r="F228" s="55">
        <v>2012</v>
      </c>
      <c r="G228" s="55"/>
      <c r="H228" s="55"/>
      <c r="I228" s="54" t="s">
        <v>5831</v>
      </c>
      <c r="J228" s="56" t="s">
        <v>5832</v>
      </c>
      <c r="K228" s="13" t="s">
        <v>5833</v>
      </c>
      <c r="L228" s="13" t="s">
        <v>5834</v>
      </c>
      <c r="M228" s="51" t="s">
        <v>5835</v>
      </c>
      <c r="N228" s="7"/>
    </row>
    <row r="229" spans="1:14" s="68" customFormat="1" ht="13.5">
      <c r="A229" s="31" t="s">
        <v>1016</v>
      </c>
      <c r="B229" s="43">
        <v>228</v>
      </c>
      <c r="C229" s="53" t="s">
        <v>5721</v>
      </c>
      <c r="D229" s="54" t="s">
        <v>5836</v>
      </c>
      <c r="E229" s="54" t="s">
        <v>5346</v>
      </c>
      <c r="F229" s="55">
        <v>2012</v>
      </c>
      <c r="G229" s="55" t="s">
        <v>5837</v>
      </c>
      <c r="H229" s="55" t="s">
        <v>8603</v>
      </c>
      <c r="I229" s="54" t="s">
        <v>5838</v>
      </c>
      <c r="J229" s="56" t="s">
        <v>5839</v>
      </c>
      <c r="K229" s="13" t="s">
        <v>7039</v>
      </c>
      <c r="L229" s="13" t="s">
        <v>7040</v>
      </c>
      <c r="M229" s="51" t="s">
        <v>5840</v>
      </c>
      <c r="N229" s="7"/>
    </row>
    <row r="230" spans="1:14" s="68" customFormat="1" ht="13.5">
      <c r="A230" s="31" t="s">
        <v>1016</v>
      </c>
      <c r="B230" s="43">
        <v>229</v>
      </c>
      <c r="C230" s="53" t="s">
        <v>5721</v>
      </c>
      <c r="D230" s="54" t="s">
        <v>5841</v>
      </c>
      <c r="E230" s="54" t="s">
        <v>5390</v>
      </c>
      <c r="F230" s="55">
        <v>2012</v>
      </c>
      <c r="G230" s="55"/>
      <c r="H230" s="55"/>
      <c r="I230" s="54" t="s">
        <v>5842</v>
      </c>
      <c r="J230" s="56" t="s">
        <v>5843</v>
      </c>
      <c r="K230" s="13"/>
      <c r="L230" s="13"/>
      <c r="M230" s="51" t="s">
        <v>5844</v>
      </c>
      <c r="N230" s="7"/>
    </row>
    <row r="231" spans="1:14" s="68" customFormat="1" ht="27">
      <c r="A231" s="31" t="s">
        <v>1016</v>
      </c>
      <c r="B231" s="43">
        <v>230</v>
      </c>
      <c r="C231" s="48" t="s">
        <v>5721</v>
      </c>
      <c r="D231" s="49" t="s">
        <v>5845</v>
      </c>
      <c r="E231" s="49" t="s">
        <v>7124</v>
      </c>
      <c r="F231" s="43">
        <v>2012</v>
      </c>
      <c r="G231" s="43"/>
      <c r="H231" s="43" t="s">
        <v>8603</v>
      </c>
      <c r="I231" s="49" t="s">
        <v>5846</v>
      </c>
      <c r="J231" s="50" t="s">
        <v>5847</v>
      </c>
      <c r="K231" s="7" t="s">
        <v>6939</v>
      </c>
      <c r="L231" s="7" t="s">
        <v>5848</v>
      </c>
      <c r="M231" s="51" t="s">
        <v>5849</v>
      </c>
      <c r="N231" s="13"/>
    </row>
    <row r="232" spans="1:14" s="68" customFormat="1" ht="13.5">
      <c r="A232" s="31" t="s">
        <v>1016</v>
      </c>
      <c r="B232" s="43">
        <v>231</v>
      </c>
      <c r="C232" s="48" t="s">
        <v>5721</v>
      </c>
      <c r="D232" s="49" t="s">
        <v>5850</v>
      </c>
      <c r="E232" s="49" t="s">
        <v>5851</v>
      </c>
      <c r="F232" s="43">
        <v>2012</v>
      </c>
      <c r="G232" s="43" t="s">
        <v>5852</v>
      </c>
      <c r="H232" s="43" t="s">
        <v>8603</v>
      </c>
      <c r="I232" s="49" t="s">
        <v>5853</v>
      </c>
      <c r="J232" s="50" t="s">
        <v>5854</v>
      </c>
      <c r="K232" s="7" t="s">
        <v>7039</v>
      </c>
      <c r="L232" s="7" t="s">
        <v>5855</v>
      </c>
      <c r="M232" s="51" t="s">
        <v>5856</v>
      </c>
      <c r="N232" s="7"/>
    </row>
    <row r="233" spans="1:14" s="68" customFormat="1" ht="13.5">
      <c r="A233" s="31" t="s">
        <v>1016</v>
      </c>
      <c r="B233" s="43">
        <v>232</v>
      </c>
      <c r="C233" s="53" t="s">
        <v>5828</v>
      </c>
      <c r="D233" s="54" t="s">
        <v>5857</v>
      </c>
      <c r="E233" s="54" t="s">
        <v>5540</v>
      </c>
      <c r="F233" s="55">
        <v>2012</v>
      </c>
      <c r="G233" s="55"/>
      <c r="H233" s="55"/>
      <c r="I233" s="54" t="s">
        <v>5800</v>
      </c>
      <c r="J233" s="56" t="s">
        <v>5858</v>
      </c>
      <c r="K233" s="13" t="s">
        <v>7039</v>
      </c>
      <c r="L233" s="13" t="s">
        <v>7040</v>
      </c>
      <c r="M233" s="51" t="s">
        <v>5859</v>
      </c>
      <c r="N233" s="13"/>
    </row>
    <row r="234" spans="1:14" s="68" customFormat="1" ht="13.5">
      <c r="A234" s="31" t="s">
        <v>1016</v>
      </c>
      <c r="B234" s="43">
        <v>233</v>
      </c>
      <c r="C234" s="53" t="s">
        <v>5828</v>
      </c>
      <c r="D234" s="54" t="s">
        <v>5860</v>
      </c>
      <c r="E234" s="54" t="s">
        <v>5384</v>
      </c>
      <c r="F234" s="55">
        <v>2012</v>
      </c>
      <c r="G234" s="55"/>
      <c r="H234" s="55"/>
      <c r="I234" s="54" t="s">
        <v>5861</v>
      </c>
      <c r="J234" s="56" t="s">
        <v>5862</v>
      </c>
      <c r="K234" s="13" t="s">
        <v>7039</v>
      </c>
      <c r="L234" s="13" t="s">
        <v>7040</v>
      </c>
      <c r="M234" s="51" t="s">
        <v>5863</v>
      </c>
      <c r="N234" s="13"/>
    </row>
    <row r="235" spans="1:14" s="68" customFormat="1" ht="13.5">
      <c r="A235" s="31" t="s">
        <v>1016</v>
      </c>
      <c r="B235" s="43">
        <v>234</v>
      </c>
      <c r="C235" s="53" t="s">
        <v>5828</v>
      </c>
      <c r="D235" s="54" t="s">
        <v>5864</v>
      </c>
      <c r="E235" s="54" t="s">
        <v>5540</v>
      </c>
      <c r="F235" s="55">
        <v>2012</v>
      </c>
      <c r="G235" s="55"/>
      <c r="H235" s="55"/>
      <c r="I235" s="54" t="s">
        <v>5800</v>
      </c>
      <c r="J235" s="56" t="s">
        <v>5865</v>
      </c>
      <c r="K235" s="13" t="s">
        <v>7039</v>
      </c>
      <c r="L235" s="13" t="s">
        <v>7040</v>
      </c>
      <c r="M235" s="51" t="s">
        <v>5866</v>
      </c>
      <c r="N235" s="13"/>
    </row>
    <row r="236" spans="1:14" s="68" customFormat="1" ht="13.5">
      <c r="A236" s="31" t="s">
        <v>1016</v>
      </c>
      <c r="B236" s="43">
        <v>235</v>
      </c>
      <c r="C236" s="58" t="s">
        <v>5721</v>
      </c>
      <c r="D236" s="59" t="s">
        <v>5867</v>
      </c>
      <c r="E236" s="59" t="s">
        <v>5868</v>
      </c>
      <c r="F236" s="60">
        <v>2010</v>
      </c>
      <c r="G236" s="60" t="s">
        <v>5869</v>
      </c>
      <c r="H236" s="60" t="s">
        <v>8603</v>
      </c>
      <c r="I236" s="59" t="s">
        <v>5870</v>
      </c>
      <c r="J236" s="50" t="s">
        <v>5871</v>
      </c>
      <c r="K236" s="52" t="s">
        <v>9688</v>
      </c>
      <c r="L236" s="52" t="s">
        <v>6774</v>
      </c>
      <c r="M236" s="51" t="s">
        <v>5872</v>
      </c>
      <c r="N236" s="13"/>
    </row>
    <row r="237" spans="1:14" s="68" customFormat="1" ht="13.5">
      <c r="A237" s="31" t="s">
        <v>1016</v>
      </c>
      <c r="B237" s="43">
        <v>236</v>
      </c>
      <c r="C237" s="48" t="s">
        <v>5721</v>
      </c>
      <c r="D237" s="49" t="s">
        <v>5873</v>
      </c>
      <c r="E237" s="49" t="s">
        <v>6770</v>
      </c>
      <c r="F237" s="43">
        <v>2012</v>
      </c>
      <c r="G237" s="43" t="s">
        <v>5874</v>
      </c>
      <c r="H237" s="43" t="s">
        <v>8603</v>
      </c>
      <c r="I237" s="49" t="s">
        <v>7310</v>
      </c>
      <c r="J237" s="50" t="s">
        <v>5875</v>
      </c>
      <c r="K237" s="7" t="s">
        <v>6824</v>
      </c>
      <c r="L237" s="7" t="s">
        <v>6825</v>
      </c>
      <c r="M237" s="51" t="s">
        <v>5876</v>
      </c>
      <c r="N237" s="13"/>
    </row>
    <row r="238" spans="1:14" s="68" customFormat="1" ht="13.5">
      <c r="A238" s="31" t="s">
        <v>1016</v>
      </c>
      <c r="B238" s="43">
        <v>237</v>
      </c>
      <c r="C238" s="48" t="s">
        <v>5721</v>
      </c>
      <c r="D238" s="49" t="s">
        <v>5877</v>
      </c>
      <c r="E238" s="49" t="s">
        <v>6770</v>
      </c>
      <c r="F238" s="43">
        <v>2012</v>
      </c>
      <c r="G238" s="43" t="s">
        <v>5878</v>
      </c>
      <c r="H238" s="43" t="s">
        <v>8603</v>
      </c>
      <c r="I238" s="49" t="s">
        <v>5879</v>
      </c>
      <c r="J238" s="50" t="s">
        <v>5880</v>
      </c>
      <c r="K238" s="7" t="s">
        <v>6824</v>
      </c>
      <c r="L238" s="7" t="s">
        <v>6825</v>
      </c>
      <c r="M238" s="51" t="s">
        <v>5881</v>
      </c>
      <c r="N238" s="13"/>
    </row>
    <row r="239" spans="1:14" s="68" customFormat="1" ht="13.5">
      <c r="A239" s="31" t="s">
        <v>1016</v>
      </c>
      <c r="B239" s="43">
        <v>238</v>
      </c>
      <c r="C239" s="53" t="s">
        <v>5721</v>
      </c>
      <c r="D239" s="54" t="s">
        <v>5882</v>
      </c>
      <c r="E239" s="54" t="s">
        <v>7406</v>
      </c>
      <c r="F239" s="55">
        <v>2012</v>
      </c>
      <c r="G239" s="55" t="s">
        <v>5883</v>
      </c>
      <c r="H239" s="55" t="s">
        <v>8603</v>
      </c>
      <c r="I239" s="54" t="s">
        <v>5884</v>
      </c>
      <c r="J239" s="56" t="s">
        <v>5885</v>
      </c>
      <c r="K239" s="13" t="s">
        <v>7039</v>
      </c>
      <c r="L239" s="13" t="s">
        <v>7040</v>
      </c>
      <c r="M239" s="51" t="s">
        <v>5886</v>
      </c>
      <c r="N239" s="13"/>
    </row>
    <row r="240" spans="1:14" s="68" customFormat="1" ht="13.5">
      <c r="A240" s="31" t="s">
        <v>1016</v>
      </c>
      <c r="B240" s="43">
        <v>239</v>
      </c>
      <c r="C240" s="48" t="s">
        <v>5721</v>
      </c>
      <c r="D240" s="49" t="s">
        <v>5887</v>
      </c>
      <c r="E240" s="49" t="s">
        <v>7015</v>
      </c>
      <c r="F240" s="43">
        <v>2012</v>
      </c>
      <c r="G240" s="43" t="s">
        <v>5888</v>
      </c>
      <c r="H240" s="43" t="s">
        <v>8603</v>
      </c>
      <c r="I240" s="49" t="s">
        <v>5889</v>
      </c>
      <c r="J240" s="50" t="s">
        <v>5890</v>
      </c>
      <c r="K240" s="7" t="s">
        <v>7039</v>
      </c>
      <c r="L240" s="7" t="s">
        <v>7040</v>
      </c>
      <c r="M240" s="51" t="s">
        <v>5891</v>
      </c>
      <c r="N240" s="7"/>
    </row>
    <row r="241" spans="1:14" s="68" customFormat="1" ht="13.5">
      <c r="A241" s="31" t="s">
        <v>1016</v>
      </c>
      <c r="B241" s="43">
        <v>240</v>
      </c>
      <c r="C241" s="53" t="s">
        <v>5721</v>
      </c>
      <c r="D241" s="54" t="s">
        <v>5892</v>
      </c>
      <c r="E241" s="54" t="s">
        <v>7015</v>
      </c>
      <c r="F241" s="55">
        <v>2012</v>
      </c>
      <c r="G241" s="55" t="s">
        <v>5893</v>
      </c>
      <c r="H241" s="55" t="s">
        <v>8603</v>
      </c>
      <c r="I241" s="54" t="s">
        <v>5889</v>
      </c>
      <c r="J241" s="56" t="s">
        <v>5894</v>
      </c>
      <c r="K241" s="13" t="s">
        <v>7039</v>
      </c>
      <c r="L241" s="13" t="s">
        <v>7040</v>
      </c>
      <c r="M241" s="51" t="s">
        <v>5895</v>
      </c>
      <c r="N241" s="13"/>
    </row>
    <row r="242" spans="1:14" s="68" customFormat="1" ht="13.5">
      <c r="A242" s="31" t="s">
        <v>1016</v>
      </c>
      <c r="B242" s="43">
        <v>241</v>
      </c>
      <c r="C242" s="53" t="s">
        <v>5828</v>
      </c>
      <c r="D242" s="54" t="s">
        <v>5896</v>
      </c>
      <c r="E242" s="54" t="s">
        <v>7015</v>
      </c>
      <c r="F242" s="55">
        <v>2012</v>
      </c>
      <c r="G242" s="55"/>
      <c r="H242" s="55"/>
      <c r="I242" s="54" t="s">
        <v>5897</v>
      </c>
      <c r="J242" s="56" t="s">
        <v>5898</v>
      </c>
      <c r="K242" s="13"/>
      <c r="L242" s="13"/>
      <c r="M242" s="51" t="s">
        <v>5899</v>
      </c>
      <c r="N242" s="13"/>
    </row>
    <row r="243" spans="1:14" s="68" customFormat="1" ht="13.5">
      <c r="A243" s="31" t="s">
        <v>1016</v>
      </c>
      <c r="B243" s="43">
        <v>242</v>
      </c>
      <c r="C243" s="48" t="s">
        <v>5828</v>
      </c>
      <c r="D243" s="49" t="s">
        <v>5900</v>
      </c>
      <c r="E243" s="49" t="s">
        <v>5540</v>
      </c>
      <c r="F243" s="43">
        <v>2012</v>
      </c>
      <c r="G243" s="43"/>
      <c r="H243" s="43"/>
      <c r="I243" s="49" t="s">
        <v>5800</v>
      </c>
      <c r="J243" s="50" t="s">
        <v>5901</v>
      </c>
      <c r="K243" s="7" t="s">
        <v>7039</v>
      </c>
      <c r="L243" s="7" t="s">
        <v>7040</v>
      </c>
      <c r="M243" s="51" t="s">
        <v>5902</v>
      </c>
      <c r="N243" s="13"/>
    </row>
    <row r="244" spans="1:14" s="68" customFormat="1" ht="13.5">
      <c r="A244" s="31" t="s">
        <v>1016</v>
      </c>
      <c r="B244" s="43">
        <v>243</v>
      </c>
      <c r="C244" s="53" t="s">
        <v>5828</v>
      </c>
      <c r="D244" s="54" t="s">
        <v>5903</v>
      </c>
      <c r="E244" s="54" t="s">
        <v>5540</v>
      </c>
      <c r="F244" s="55">
        <v>2012</v>
      </c>
      <c r="G244" s="55"/>
      <c r="H244" s="55"/>
      <c r="I244" s="54" t="s">
        <v>5904</v>
      </c>
      <c r="J244" s="56" t="s">
        <v>5905</v>
      </c>
      <c r="K244" s="13" t="s">
        <v>7039</v>
      </c>
      <c r="L244" s="13" t="s">
        <v>7040</v>
      </c>
      <c r="M244" s="51" t="s">
        <v>5906</v>
      </c>
      <c r="N244" s="13"/>
    </row>
    <row r="245" spans="1:14" s="68" customFormat="1" ht="13.5">
      <c r="A245" s="31" t="s">
        <v>1016</v>
      </c>
      <c r="B245" s="43">
        <v>244</v>
      </c>
      <c r="C245" s="48" t="s">
        <v>5828</v>
      </c>
      <c r="D245" s="49" t="s">
        <v>5907</v>
      </c>
      <c r="E245" s="49" t="s">
        <v>5908</v>
      </c>
      <c r="F245" s="43">
        <v>2011</v>
      </c>
      <c r="G245" s="43"/>
      <c r="H245" s="43"/>
      <c r="I245" s="49" t="s">
        <v>5909</v>
      </c>
      <c r="J245" s="50" t="s">
        <v>5910</v>
      </c>
      <c r="K245" s="7" t="s">
        <v>5911</v>
      </c>
      <c r="L245" s="7" t="s">
        <v>6865</v>
      </c>
      <c r="M245" s="51" t="s">
        <v>5912</v>
      </c>
      <c r="N245" s="13"/>
    </row>
    <row r="246" spans="1:14" s="68" customFormat="1" ht="13.5">
      <c r="A246" s="31" t="s">
        <v>1016</v>
      </c>
      <c r="B246" s="43">
        <v>245</v>
      </c>
      <c r="C246" s="48" t="s">
        <v>5721</v>
      </c>
      <c r="D246" s="49" t="s">
        <v>5913</v>
      </c>
      <c r="E246" s="49" t="s">
        <v>7406</v>
      </c>
      <c r="F246" s="43">
        <v>2012</v>
      </c>
      <c r="G246" s="43" t="s">
        <v>5914</v>
      </c>
      <c r="H246" s="43" t="s">
        <v>8603</v>
      </c>
      <c r="I246" s="49" t="s">
        <v>5915</v>
      </c>
      <c r="J246" s="50" t="s">
        <v>5916</v>
      </c>
      <c r="K246" s="7" t="s">
        <v>5917</v>
      </c>
      <c r="L246" s="7" t="s">
        <v>5918</v>
      </c>
      <c r="M246" s="51" t="s">
        <v>5919</v>
      </c>
      <c r="N246" s="13"/>
    </row>
    <row r="247" spans="1:14" s="68" customFormat="1" ht="13.5">
      <c r="A247" s="31" t="s">
        <v>1016</v>
      </c>
      <c r="B247" s="43">
        <v>246</v>
      </c>
      <c r="C247" s="53" t="s">
        <v>5721</v>
      </c>
      <c r="D247" s="54" t="s">
        <v>5920</v>
      </c>
      <c r="E247" s="54" t="s">
        <v>5346</v>
      </c>
      <c r="F247" s="55">
        <v>2007</v>
      </c>
      <c r="G247" s="55" t="s">
        <v>5921</v>
      </c>
      <c r="H247" s="55" t="s">
        <v>8603</v>
      </c>
      <c r="I247" s="54" t="s">
        <v>5922</v>
      </c>
      <c r="J247" s="56" t="s">
        <v>5923</v>
      </c>
      <c r="K247" s="13" t="s">
        <v>7039</v>
      </c>
      <c r="L247" s="13" t="s">
        <v>7040</v>
      </c>
      <c r="M247" s="51" t="s">
        <v>5924</v>
      </c>
      <c r="N247" s="13"/>
    </row>
    <row r="248" spans="1:14" s="68" customFormat="1" ht="13.5">
      <c r="A248" s="31" t="s">
        <v>1016</v>
      </c>
      <c r="B248" s="43">
        <v>247</v>
      </c>
      <c r="C248" s="48" t="s">
        <v>5925</v>
      </c>
      <c r="D248" s="49" t="s">
        <v>5926</v>
      </c>
      <c r="E248" s="49" t="s">
        <v>5927</v>
      </c>
      <c r="F248" s="43">
        <v>2011</v>
      </c>
      <c r="G248" s="43"/>
      <c r="H248" s="43"/>
      <c r="I248" s="49" t="s">
        <v>5927</v>
      </c>
      <c r="J248" s="50" t="s">
        <v>5928</v>
      </c>
      <c r="K248" s="7"/>
      <c r="L248" s="7"/>
      <c r="M248" s="51" t="s">
        <v>5929</v>
      </c>
      <c r="N248" s="13"/>
    </row>
    <row r="249" spans="1:14" s="68" customFormat="1" ht="13.5">
      <c r="A249" s="31" t="s">
        <v>1016</v>
      </c>
      <c r="B249" s="43">
        <v>248</v>
      </c>
      <c r="C249" s="53" t="s">
        <v>5721</v>
      </c>
      <c r="D249" s="54" t="s">
        <v>5930</v>
      </c>
      <c r="E249" s="54" t="s">
        <v>7043</v>
      </c>
      <c r="F249" s="55">
        <v>2012</v>
      </c>
      <c r="G249" s="55" t="s">
        <v>5931</v>
      </c>
      <c r="H249" s="55" t="s">
        <v>8603</v>
      </c>
      <c r="I249" s="54" t="s">
        <v>5932</v>
      </c>
      <c r="J249" s="56" t="s">
        <v>5933</v>
      </c>
      <c r="K249" s="13" t="s">
        <v>7039</v>
      </c>
      <c r="L249" s="13" t="s">
        <v>5934</v>
      </c>
      <c r="M249" s="51" t="s">
        <v>5935</v>
      </c>
      <c r="N249" s="13"/>
    </row>
    <row r="250" spans="1:14" s="68" customFormat="1" ht="13.5">
      <c r="A250" s="31" t="s">
        <v>1016</v>
      </c>
      <c r="B250" s="43">
        <v>249</v>
      </c>
      <c r="C250" s="48" t="s">
        <v>5721</v>
      </c>
      <c r="D250" s="49" t="s">
        <v>5936</v>
      </c>
      <c r="E250" s="49" t="s">
        <v>5734</v>
      </c>
      <c r="F250" s="43">
        <v>2011</v>
      </c>
      <c r="G250" s="43" t="s">
        <v>5937</v>
      </c>
      <c r="H250" s="43" t="s">
        <v>8603</v>
      </c>
      <c r="I250" s="49" t="s">
        <v>5938</v>
      </c>
      <c r="J250" s="50" t="s">
        <v>5939</v>
      </c>
      <c r="K250" s="7" t="s">
        <v>9011</v>
      </c>
      <c r="L250" s="7" t="s">
        <v>9708</v>
      </c>
      <c r="M250" s="51" t="s">
        <v>5940</v>
      </c>
      <c r="N250" s="7"/>
    </row>
    <row r="251" spans="1:14" s="68" customFormat="1" ht="13.5">
      <c r="A251" s="31" t="s">
        <v>1016</v>
      </c>
      <c r="B251" s="43">
        <v>250</v>
      </c>
      <c r="C251" s="53" t="s">
        <v>5721</v>
      </c>
      <c r="D251" s="54" t="s">
        <v>5941</v>
      </c>
      <c r="E251" s="54" t="s">
        <v>5942</v>
      </c>
      <c r="F251" s="55">
        <v>2012</v>
      </c>
      <c r="G251" s="55" t="s">
        <v>5943</v>
      </c>
      <c r="H251" s="55" t="s">
        <v>8603</v>
      </c>
      <c r="I251" s="54" t="s">
        <v>5944</v>
      </c>
      <c r="J251" s="56" t="s">
        <v>5945</v>
      </c>
      <c r="K251" s="13" t="s">
        <v>7039</v>
      </c>
      <c r="L251" s="13" t="s">
        <v>7040</v>
      </c>
      <c r="M251" s="51" t="s">
        <v>5946</v>
      </c>
      <c r="N251" s="13"/>
    </row>
    <row r="252" spans="1:14" s="68" customFormat="1" ht="13.5">
      <c r="A252" s="31" t="s">
        <v>1016</v>
      </c>
      <c r="B252" s="43">
        <v>251</v>
      </c>
      <c r="C252" s="58" t="s">
        <v>5721</v>
      </c>
      <c r="D252" s="59" t="s">
        <v>5947</v>
      </c>
      <c r="E252" s="59" t="s">
        <v>5948</v>
      </c>
      <c r="F252" s="60">
        <v>2011</v>
      </c>
      <c r="G252" s="60"/>
      <c r="H252" s="60" t="s">
        <v>8603</v>
      </c>
      <c r="I252" s="59" t="s">
        <v>5949</v>
      </c>
      <c r="J252" s="50" t="s">
        <v>5950</v>
      </c>
      <c r="K252" s="52" t="s">
        <v>7039</v>
      </c>
      <c r="L252" s="52" t="s">
        <v>7040</v>
      </c>
      <c r="M252" s="51" t="s">
        <v>5951</v>
      </c>
      <c r="N252" s="13"/>
    </row>
    <row r="253" spans="1:14" s="68" customFormat="1" ht="13.5">
      <c r="A253" s="31" t="s">
        <v>1016</v>
      </c>
      <c r="B253" s="43">
        <v>252</v>
      </c>
      <c r="C253" s="48" t="s">
        <v>5828</v>
      </c>
      <c r="D253" s="49" t="s">
        <v>5952</v>
      </c>
      <c r="E253" s="49" t="s">
        <v>5953</v>
      </c>
      <c r="F253" s="43">
        <v>2012</v>
      </c>
      <c r="G253" s="43"/>
      <c r="H253" s="43"/>
      <c r="I253" s="49" t="s">
        <v>5954</v>
      </c>
      <c r="J253" s="50" t="s">
        <v>5955</v>
      </c>
      <c r="K253" s="7" t="s">
        <v>5956</v>
      </c>
      <c r="L253" s="7" t="s">
        <v>5957</v>
      </c>
      <c r="M253" s="51" t="s">
        <v>5958</v>
      </c>
      <c r="N253" s="13"/>
    </row>
    <row r="254" spans="1:14" s="68" customFormat="1" ht="13.5">
      <c r="A254" s="31" t="s">
        <v>1016</v>
      </c>
      <c r="B254" s="43">
        <v>253</v>
      </c>
      <c r="C254" s="48" t="s">
        <v>5721</v>
      </c>
      <c r="D254" s="49" t="s">
        <v>5959</v>
      </c>
      <c r="E254" s="49" t="s">
        <v>7080</v>
      </c>
      <c r="F254" s="43">
        <v>2012</v>
      </c>
      <c r="G254" s="43"/>
      <c r="H254" s="43" t="s">
        <v>8603</v>
      </c>
      <c r="I254" s="49" t="s">
        <v>5960</v>
      </c>
      <c r="J254" s="50" t="s">
        <v>5961</v>
      </c>
      <c r="K254" s="7" t="s">
        <v>6939</v>
      </c>
      <c r="L254" s="7" t="s">
        <v>5962</v>
      </c>
      <c r="M254" s="51" t="s">
        <v>5963</v>
      </c>
      <c r="N254" s="13"/>
    </row>
    <row r="255" spans="1:14" s="68" customFormat="1" ht="13.5">
      <c r="A255" s="31" t="s">
        <v>1016</v>
      </c>
      <c r="B255" s="43">
        <v>254</v>
      </c>
      <c r="C255" s="48" t="s">
        <v>5721</v>
      </c>
      <c r="D255" s="49" t="s">
        <v>5964</v>
      </c>
      <c r="E255" s="49" t="s">
        <v>5390</v>
      </c>
      <c r="F255" s="43">
        <v>2011</v>
      </c>
      <c r="G255" s="43"/>
      <c r="H255" s="43"/>
      <c r="I255" s="49" t="s">
        <v>5965</v>
      </c>
      <c r="J255" s="50" t="s">
        <v>5966</v>
      </c>
      <c r="K255" s="7"/>
      <c r="L255" s="7"/>
      <c r="M255" s="51" t="s">
        <v>5967</v>
      </c>
      <c r="N255" s="52"/>
    </row>
    <row r="256" spans="1:14" s="68" customFormat="1" ht="13.5">
      <c r="A256" s="31" t="s">
        <v>1016</v>
      </c>
      <c r="B256" s="43">
        <v>255</v>
      </c>
      <c r="C256" s="48" t="s">
        <v>5721</v>
      </c>
      <c r="D256" s="49" t="s">
        <v>5968</v>
      </c>
      <c r="E256" s="49" t="s">
        <v>5390</v>
      </c>
      <c r="F256" s="43">
        <v>2011</v>
      </c>
      <c r="G256" s="43"/>
      <c r="H256" s="43"/>
      <c r="I256" s="49" t="s">
        <v>5965</v>
      </c>
      <c r="J256" s="50" t="s">
        <v>5969</v>
      </c>
      <c r="K256" s="7"/>
      <c r="L256" s="7"/>
      <c r="M256" s="51" t="s">
        <v>5970</v>
      </c>
      <c r="N256" s="52"/>
    </row>
    <row r="257" spans="1:15" s="68" customFormat="1" ht="13.5">
      <c r="A257" s="31" t="s">
        <v>1016</v>
      </c>
      <c r="B257" s="43">
        <v>256</v>
      </c>
      <c r="C257" s="48" t="s">
        <v>5721</v>
      </c>
      <c r="D257" s="49" t="s">
        <v>5971</v>
      </c>
      <c r="E257" s="49" t="s">
        <v>5390</v>
      </c>
      <c r="F257" s="43">
        <v>2011</v>
      </c>
      <c r="G257" s="43"/>
      <c r="H257" s="43"/>
      <c r="I257" s="49" t="s">
        <v>5965</v>
      </c>
      <c r="J257" s="50" t="s">
        <v>5972</v>
      </c>
      <c r="K257" s="7"/>
      <c r="L257" s="7"/>
      <c r="M257" s="51" t="s">
        <v>5973</v>
      </c>
      <c r="N257" s="52"/>
    </row>
    <row r="258" spans="1:15" s="68" customFormat="1" ht="13.5">
      <c r="A258" s="31" t="s">
        <v>1016</v>
      </c>
      <c r="B258" s="43">
        <v>257</v>
      </c>
      <c r="C258" s="48" t="s">
        <v>5721</v>
      </c>
      <c r="D258" s="49" t="s">
        <v>5974</v>
      </c>
      <c r="E258" s="49" t="s">
        <v>5390</v>
      </c>
      <c r="F258" s="43">
        <v>2011</v>
      </c>
      <c r="G258" s="43"/>
      <c r="H258" s="43"/>
      <c r="I258" s="49" t="s">
        <v>5965</v>
      </c>
      <c r="J258" s="50" t="s">
        <v>5975</v>
      </c>
      <c r="K258" s="7"/>
      <c r="L258" s="7"/>
      <c r="M258" s="51" t="s">
        <v>5976</v>
      </c>
      <c r="N258" s="7"/>
    </row>
    <row r="259" spans="1:15" s="68" customFormat="1" ht="13.5">
      <c r="A259" s="31" t="s">
        <v>1016</v>
      </c>
      <c r="B259" s="43">
        <v>258</v>
      </c>
      <c r="C259" s="48" t="s">
        <v>5721</v>
      </c>
      <c r="D259" s="49" t="s">
        <v>5977</v>
      </c>
      <c r="E259" s="49" t="s">
        <v>5978</v>
      </c>
      <c r="F259" s="43">
        <v>2011</v>
      </c>
      <c r="G259" s="43"/>
      <c r="H259" s="43" t="s">
        <v>8603</v>
      </c>
      <c r="I259" s="49" t="s">
        <v>5979</v>
      </c>
      <c r="J259" s="50" t="s">
        <v>5980</v>
      </c>
      <c r="K259" s="7" t="s">
        <v>7039</v>
      </c>
      <c r="L259" s="7" t="s">
        <v>7040</v>
      </c>
      <c r="M259" s="51" t="s">
        <v>5981</v>
      </c>
      <c r="N259" s="13"/>
    </row>
    <row r="260" spans="1:15" s="68" customFormat="1" ht="25.5">
      <c r="A260" s="31" t="s">
        <v>1016</v>
      </c>
      <c r="B260" s="43">
        <v>259</v>
      </c>
      <c r="C260" s="53" t="s">
        <v>5721</v>
      </c>
      <c r="D260" s="54" t="s">
        <v>5982</v>
      </c>
      <c r="E260" s="54" t="s">
        <v>5390</v>
      </c>
      <c r="F260" s="55">
        <v>2011</v>
      </c>
      <c r="G260" s="55"/>
      <c r="H260" s="55"/>
      <c r="I260" s="54" t="s">
        <v>5983</v>
      </c>
      <c r="J260" s="56" t="s">
        <v>5984</v>
      </c>
      <c r="K260" s="13"/>
      <c r="L260" s="13"/>
      <c r="M260" s="51" t="s">
        <v>5985</v>
      </c>
      <c r="N260" s="13"/>
    </row>
    <row r="261" spans="1:15" s="68" customFormat="1" ht="13.5">
      <c r="A261" s="31" t="s">
        <v>1016</v>
      </c>
      <c r="B261" s="43">
        <v>260</v>
      </c>
      <c r="C261" s="48" t="s">
        <v>5721</v>
      </c>
      <c r="D261" s="49" t="s">
        <v>5986</v>
      </c>
      <c r="E261" s="49" t="s">
        <v>5987</v>
      </c>
      <c r="F261" s="43">
        <v>2012</v>
      </c>
      <c r="G261" s="43"/>
      <c r="H261" s="43"/>
      <c r="I261" s="49" t="s">
        <v>5988</v>
      </c>
      <c r="J261" s="50" t="s">
        <v>5989</v>
      </c>
      <c r="K261" s="7" t="s">
        <v>5833</v>
      </c>
      <c r="L261" s="7" t="s">
        <v>5834</v>
      </c>
      <c r="M261" s="51" t="s">
        <v>5990</v>
      </c>
      <c r="N261" s="13"/>
    </row>
    <row r="262" spans="1:15" s="68" customFormat="1" ht="27">
      <c r="A262" s="31" t="s">
        <v>1016</v>
      </c>
      <c r="B262" s="43">
        <v>261</v>
      </c>
      <c r="C262" s="48" t="s">
        <v>5721</v>
      </c>
      <c r="D262" s="49" t="s">
        <v>5991</v>
      </c>
      <c r="E262" s="49" t="s">
        <v>5992</v>
      </c>
      <c r="F262" s="43">
        <v>2011</v>
      </c>
      <c r="G262" s="43" t="s">
        <v>5993</v>
      </c>
      <c r="H262" s="43" t="s">
        <v>8603</v>
      </c>
      <c r="I262" s="49" t="s">
        <v>5994</v>
      </c>
      <c r="J262" s="50" t="s">
        <v>5995</v>
      </c>
      <c r="K262" s="7" t="s">
        <v>7181</v>
      </c>
      <c r="L262" s="7" t="s">
        <v>5996</v>
      </c>
      <c r="M262" s="51" t="s">
        <v>5997</v>
      </c>
      <c r="N262" s="7"/>
    </row>
    <row r="263" spans="1:15" s="68" customFormat="1" ht="13.5">
      <c r="A263" s="31" t="s">
        <v>1016</v>
      </c>
      <c r="B263" s="43">
        <v>262</v>
      </c>
      <c r="C263" s="48" t="s">
        <v>5828</v>
      </c>
      <c r="D263" s="49" t="s">
        <v>5998</v>
      </c>
      <c r="E263" s="49" t="s">
        <v>5999</v>
      </c>
      <c r="F263" s="43">
        <v>2011</v>
      </c>
      <c r="G263" s="43"/>
      <c r="H263" s="43"/>
      <c r="I263" s="49" t="s">
        <v>6000</v>
      </c>
      <c r="J263" s="50" t="s">
        <v>6001</v>
      </c>
      <c r="K263" s="7"/>
      <c r="L263" s="7"/>
      <c r="M263" s="51" t="s">
        <v>6002</v>
      </c>
      <c r="N263" s="7"/>
    </row>
    <row r="264" spans="1:15" s="68" customFormat="1" ht="27">
      <c r="A264" s="31" t="s">
        <v>1016</v>
      </c>
      <c r="B264" s="43">
        <v>263</v>
      </c>
      <c r="C264" s="48" t="s">
        <v>5721</v>
      </c>
      <c r="D264" s="49" t="s">
        <v>6003</v>
      </c>
      <c r="E264" s="49" t="s">
        <v>7160</v>
      </c>
      <c r="F264" s="43">
        <v>2012</v>
      </c>
      <c r="G264" s="43" t="s">
        <v>6004</v>
      </c>
      <c r="H264" s="43" t="s">
        <v>8603</v>
      </c>
      <c r="I264" s="49" t="s">
        <v>6005</v>
      </c>
      <c r="J264" s="50" t="s">
        <v>6006</v>
      </c>
      <c r="K264" s="7" t="s">
        <v>7039</v>
      </c>
      <c r="L264" s="7" t="s">
        <v>5826</v>
      </c>
      <c r="M264" s="51" t="s">
        <v>6007</v>
      </c>
      <c r="N264" s="13"/>
    </row>
    <row r="265" spans="1:15" s="68" customFormat="1" ht="27">
      <c r="A265" s="31" t="s">
        <v>1016</v>
      </c>
      <c r="B265" s="43">
        <v>264</v>
      </c>
      <c r="C265" s="48" t="s">
        <v>5721</v>
      </c>
      <c r="D265" s="49" t="s">
        <v>6008</v>
      </c>
      <c r="E265" s="49" t="s">
        <v>7160</v>
      </c>
      <c r="F265" s="43">
        <v>2012</v>
      </c>
      <c r="G265" s="43" t="s">
        <v>6009</v>
      </c>
      <c r="H265" s="43" t="s">
        <v>8603</v>
      </c>
      <c r="I265" s="49" t="s">
        <v>6005</v>
      </c>
      <c r="J265" s="50" t="s">
        <v>6010</v>
      </c>
      <c r="K265" s="7" t="s">
        <v>7039</v>
      </c>
      <c r="L265" s="7" t="s">
        <v>5826</v>
      </c>
      <c r="M265" s="51" t="s">
        <v>6011</v>
      </c>
      <c r="N265" s="7"/>
    </row>
    <row r="266" spans="1:15" s="68" customFormat="1" ht="13.5">
      <c r="A266" s="31" t="s">
        <v>1016</v>
      </c>
      <c r="B266" s="43">
        <v>265</v>
      </c>
      <c r="C266" s="53" t="s">
        <v>5721</v>
      </c>
      <c r="D266" s="54" t="s">
        <v>6012</v>
      </c>
      <c r="E266" s="54" t="s">
        <v>5578</v>
      </c>
      <c r="F266" s="55">
        <v>2008</v>
      </c>
      <c r="G266" s="55"/>
      <c r="H266" s="55" t="s">
        <v>8603</v>
      </c>
      <c r="I266" s="54" t="s">
        <v>5579</v>
      </c>
      <c r="J266" s="56" t="s">
        <v>6013</v>
      </c>
      <c r="K266" s="13" t="s">
        <v>9483</v>
      </c>
      <c r="L266" s="13" t="s">
        <v>10022</v>
      </c>
      <c r="M266" s="51" t="s">
        <v>6014</v>
      </c>
      <c r="N266" s="13"/>
    </row>
    <row r="267" spans="1:15" s="68" customFormat="1" ht="14.25">
      <c r="A267" s="31" t="s">
        <v>1016</v>
      </c>
      <c r="B267" s="43">
        <v>266</v>
      </c>
      <c r="C267" s="53" t="s">
        <v>5828</v>
      </c>
      <c r="D267" s="70" t="s">
        <v>6015</v>
      </c>
      <c r="E267" s="54" t="s">
        <v>6016</v>
      </c>
      <c r="F267" s="55">
        <v>2012</v>
      </c>
      <c r="G267" s="55"/>
      <c r="H267" s="55"/>
      <c r="I267" s="54" t="s">
        <v>6017</v>
      </c>
      <c r="J267" s="56" t="s">
        <v>6018</v>
      </c>
      <c r="K267" s="13"/>
      <c r="L267" s="13"/>
      <c r="M267" s="51" t="s">
        <v>6019</v>
      </c>
      <c r="N267" s="54" t="s">
        <v>6020</v>
      </c>
    </row>
    <row r="268" spans="1:15" s="68" customFormat="1" ht="13.5">
      <c r="A268" s="31" t="s">
        <v>1016</v>
      </c>
      <c r="B268" s="43">
        <v>267</v>
      </c>
      <c r="C268" s="53" t="s">
        <v>5721</v>
      </c>
      <c r="D268" s="54" t="s">
        <v>6021</v>
      </c>
      <c r="E268" s="54" t="s">
        <v>6022</v>
      </c>
      <c r="F268" s="55">
        <v>2012</v>
      </c>
      <c r="G268" s="55"/>
      <c r="H268" s="55" t="s">
        <v>8603</v>
      </c>
      <c r="I268" s="54" t="s">
        <v>6023</v>
      </c>
      <c r="J268" s="56" t="s">
        <v>6024</v>
      </c>
      <c r="K268" s="13" t="s">
        <v>6939</v>
      </c>
      <c r="L268" s="13" t="s">
        <v>5848</v>
      </c>
      <c r="M268" s="51" t="s">
        <v>6025</v>
      </c>
      <c r="N268" s="13"/>
    </row>
    <row r="269" spans="1:15" s="68" customFormat="1" ht="13.5">
      <c r="A269" s="31" t="s">
        <v>1016</v>
      </c>
      <c r="B269" s="43">
        <v>268</v>
      </c>
      <c r="C269" s="53" t="s">
        <v>5759</v>
      </c>
      <c r="D269" s="54" t="s">
        <v>6026</v>
      </c>
      <c r="E269" s="54" t="s">
        <v>6991</v>
      </c>
      <c r="F269" s="55">
        <v>2012</v>
      </c>
      <c r="G269" s="55"/>
      <c r="H269" s="55"/>
      <c r="I269" s="54" t="s">
        <v>6027</v>
      </c>
      <c r="J269" s="56" t="s">
        <v>6028</v>
      </c>
      <c r="K269" s="13"/>
      <c r="L269" s="13"/>
      <c r="M269" s="51" t="s">
        <v>6029</v>
      </c>
      <c r="N269" s="13"/>
    </row>
    <row r="270" spans="1:15" s="68" customFormat="1" ht="13.5">
      <c r="A270" s="31" t="s">
        <v>1016</v>
      </c>
      <c r="B270" s="43">
        <v>269</v>
      </c>
      <c r="C270" s="53" t="s">
        <v>5721</v>
      </c>
      <c r="D270" s="54" t="s">
        <v>6030</v>
      </c>
      <c r="E270" s="54" t="s">
        <v>5739</v>
      </c>
      <c r="F270" s="55">
        <v>2012</v>
      </c>
      <c r="G270" s="55" t="s">
        <v>6031</v>
      </c>
      <c r="H270" s="55" t="s">
        <v>8603</v>
      </c>
      <c r="I270" s="54" t="s">
        <v>6032</v>
      </c>
      <c r="J270" s="56" t="s">
        <v>6033</v>
      </c>
      <c r="K270" s="13" t="s">
        <v>7039</v>
      </c>
      <c r="L270" s="13" t="s">
        <v>5934</v>
      </c>
      <c r="M270" s="51" t="s">
        <v>6034</v>
      </c>
      <c r="N270" s="13"/>
    </row>
    <row r="271" spans="1:15" s="73" customFormat="1" ht="38.25">
      <c r="A271" s="31" t="s">
        <v>1016</v>
      </c>
      <c r="B271" s="43">
        <v>270</v>
      </c>
      <c r="C271" s="48" t="s">
        <v>5759</v>
      </c>
      <c r="D271" s="69" t="s">
        <v>6035</v>
      </c>
      <c r="E271" s="49" t="s">
        <v>6036</v>
      </c>
      <c r="F271" s="71">
        <v>2011</v>
      </c>
      <c r="G271" s="43"/>
      <c r="H271" s="43"/>
      <c r="I271" s="49" t="s">
        <v>6037</v>
      </c>
      <c r="J271" s="50" t="s">
        <v>6038</v>
      </c>
      <c r="K271" s="7"/>
      <c r="L271" s="7"/>
      <c r="M271" s="51" t="s">
        <v>6039</v>
      </c>
      <c r="N271" s="49" t="s">
        <v>6040</v>
      </c>
      <c r="O271" s="72"/>
    </row>
    <row r="272" spans="1:15" s="73" customFormat="1" ht="27">
      <c r="A272" s="31" t="s">
        <v>1016</v>
      </c>
      <c r="B272" s="43">
        <v>271</v>
      </c>
      <c r="C272" s="48" t="s">
        <v>5759</v>
      </c>
      <c r="D272" s="49" t="s">
        <v>6041</v>
      </c>
      <c r="E272" s="49" t="s">
        <v>9706</v>
      </c>
      <c r="F272" s="43">
        <v>2011</v>
      </c>
      <c r="G272" s="43"/>
      <c r="H272" s="43"/>
      <c r="I272" s="49" t="s">
        <v>9706</v>
      </c>
      <c r="J272" s="50" t="s">
        <v>6042</v>
      </c>
      <c r="K272" s="7"/>
      <c r="L272" s="7"/>
      <c r="M272" s="51" t="s">
        <v>6043</v>
      </c>
      <c r="N272" s="13"/>
    </row>
    <row r="273" spans="1:14" s="73" customFormat="1" ht="13.5">
      <c r="A273" s="31" t="s">
        <v>1016</v>
      </c>
      <c r="B273" s="43">
        <v>272</v>
      </c>
      <c r="C273" s="48" t="s">
        <v>5721</v>
      </c>
      <c r="D273" s="49" t="s">
        <v>6044</v>
      </c>
      <c r="E273" s="49" t="s">
        <v>6045</v>
      </c>
      <c r="F273" s="43">
        <v>2010</v>
      </c>
      <c r="G273" s="43"/>
      <c r="H273" s="43" t="s">
        <v>8603</v>
      </c>
      <c r="I273" s="49" t="s">
        <v>6046</v>
      </c>
      <c r="J273" s="50" t="s">
        <v>6047</v>
      </c>
      <c r="K273" s="7" t="s">
        <v>7039</v>
      </c>
      <c r="L273" s="7" t="s">
        <v>5826</v>
      </c>
      <c r="M273" s="51" t="s">
        <v>6048</v>
      </c>
      <c r="N273" s="13"/>
    </row>
    <row r="274" spans="1:14" s="73" customFormat="1" ht="27">
      <c r="A274" s="31" t="s">
        <v>1016</v>
      </c>
      <c r="B274" s="43">
        <v>273</v>
      </c>
      <c r="C274" s="53" t="s">
        <v>5721</v>
      </c>
      <c r="D274" s="54" t="s">
        <v>6049</v>
      </c>
      <c r="E274" s="54" t="s">
        <v>6050</v>
      </c>
      <c r="F274" s="55">
        <v>2012</v>
      </c>
      <c r="G274" s="55"/>
      <c r="H274" s="55" t="s">
        <v>8603</v>
      </c>
      <c r="I274" s="54" t="s">
        <v>6050</v>
      </c>
      <c r="J274" s="56" t="s">
        <v>6051</v>
      </c>
      <c r="K274" s="13" t="s">
        <v>9688</v>
      </c>
      <c r="L274" s="13" t="s">
        <v>6774</v>
      </c>
      <c r="M274" s="51" t="s">
        <v>6052</v>
      </c>
      <c r="N274" s="13"/>
    </row>
    <row r="275" spans="1:14" s="73" customFormat="1" ht="13.5">
      <c r="A275" s="31" t="s">
        <v>1016</v>
      </c>
      <c r="B275" s="43">
        <v>274</v>
      </c>
      <c r="C275" s="53" t="s">
        <v>5721</v>
      </c>
      <c r="D275" s="54" t="s">
        <v>6053</v>
      </c>
      <c r="E275" s="54" t="s">
        <v>9943</v>
      </c>
      <c r="F275" s="55">
        <v>2012</v>
      </c>
      <c r="G275" s="55" t="s">
        <v>6054</v>
      </c>
      <c r="H275" s="55" t="s">
        <v>8603</v>
      </c>
      <c r="I275" s="54" t="s">
        <v>6055</v>
      </c>
      <c r="J275" s="56" t="s">
        <v>6056</v>
      </c>
      <c r="K275" s="13" t="s">
        <v>7039</v>
      </c>
      <c r="L275" s="13" t="s">
        <v>7040</v>
      </c>
      <c r="M275" s="51" t="s">
        <v>6057</v>
      </c>
      <c r="N275" s="13"/>
    </row>
    <row r="276" spans="1:14" s="73" customFormat="1" ht="13.5">
      <c r="A276" s="31" t="s">
        <v>1016</v>
      </c>
      <c r="B276" s="43">
        <v>275</v>
      </c>
      <c r="C276" s="53" t="s">
        <v>5721</v>
      </c>
      <c r="D276" s="54" t="s">
        <v>6058</v>
      </c>
      <c r="E276" s="54" t="s">
        <v>5365</v>
      </c>
      <c r="F276" s="55">
        <v>2006</v>
      </c>
      <c r="G276" s="55"/>
      <c r="H276" s="55" t="s">
        <v>8603</v>
      </c>
      <c r="I276" s="54" t="s">
        <v>6059</v>
      </c>
      <c r="J276" s="56" t="s">
        <v>6060</v>
      </c>
      <c r="K276" s="13" t="s">
        <v>7039</v>
      </c>
      <c r="L276" s="13" t="s">
        <v>7040</v>
      </c>
      <c r="M276" s="51" t="s">
        <v>6061</v>
      </c>
      <c r="N276" s="7"/>
    </row>
    <row r="277" spans="1:14" s="73" customFormat="1" ht="13.5">
      <c r="A277" s="31" t="s">
        <v>1016</v>
      </c>
      <c r="B277" s="43">
        <v>276</v>
      </c>
      <c r="C277" s="53" t="s">
        <v>5828</v>
      </c>
      <c r="D277" s="54" t="s">
        <v>6062</v>
      </c>
      <c r="E277" s="54" t="s">
        <v>6063</v>
      </c>
      <c r="F277" s="55">
        <v>2012</v>
      </c>
      <c r="G277" s="55"/>
      <c r="H277" s="55"/>
      <c r="I277" s="54" t="s">
        <v>6064</v>
      </c>
      <c r="J277" s="56" t="s">
        <v>6065</v>
      </c>
      <c r="K277" s="13" t="s">
        <v>7039</v>
      </c>
      <c r="L277" s="13" t="s">
        <v>7040</v>
      </c>
      <c r="M277" s="51" t="s">
        <v>6066</v>
      </c>
      <c r="N277" s="13"/>
    </row>
    <row r="278" spans="1:14" s="73" customFormat="1" ht="13.5">
      <c r="A278" s="31" t="s">
        <v>1016</v>
      </c>
      <c r="B278" s="43">
        <v>277</v>
      </c>
      <c r="C278" s="53" t="s">
        <v>5828</v>
      </c>
      <c r="D278" s="54" t="s">
        <v>6067</v>
      </c>
      <c r="E278" s="54" t="s">
        <v>6063</v>
      </c>
      <c r="F278" s="55">
        <v>2012</v>
      </c>
      <c r="G278" s="55"/>
      <c r="H278" s="55"/>
      <c r="I278" s="54" t="s">
        <v>6068</v>
      </c>
      <c r="J278" s="56" t="s">
        <v>6069</v>
      </c>
      <c r="K278" s="13" t="s">
        <v>7039</v>
      </c>
      <c r="L278" s="13" t="s">
        <v>7040</v>
      </c>
      <c r="M278" s="51" t="s">
        <v>6070</v>
      </c>
      <c r="N278" s="13"/>
    </row>
    <row r="279" spans="1:14" s="73" customFormat="1" ht="13.5">
      <c r="A279" s="31" t="s">
        <v>1016</v>
      </c>
      <c r="B279" s="43">
        <v>278</v>
      </c>
      <c r="C279" s="53" t="s">
        <v>5828</v>
      </c>
      <c r="D279" s="54" t="s">
        <v>6071</v>
      </c>
      <c r="E279" s="54" t="s">
        <v>6063</v>
      </c>
      <c r="F279" s="55">
        <v>2012</v>
      </c>
      <c r="G279" s="55"/>
      <c r="H279" s="55"/>
      <c r="I279" s="54" t="s">
        <v>6064</v>
      </c>
      <c r="J279" s="56" t="s">
        <v>6072</v>
      </c>
      <c r="K279" s="13" t="s">
        <v>7039</v>
      </c>
      <c r="L279" s="13" t="s">
        <v>7040</v>
      </c>
      <c r="M279" s="51" t="s">
        <v>6073</v>
      </c>
      <c r="N279" s="52"/>
    </row>
    <row r="280" spans="1:14" s="73" customFormat="1" ht="13.5">
      <c r="A280" s="31" t="s">
        <v>1016</v>
      </c>
      <c r="B280" s="43">
        <v>279</v>
      </c>
      <c r="C280" s="53" t="s">
        <v>5721</v>
      </c>
      <c r="D280" s="54" t="s">
        <v>6074</v>
      </c>
      <c r="E280" s="54" t="s">
        <v>5540</v>
      </c>
      <c r="F280" s="55">
        <v>2012</v>
      </c>
      <c r="G280" s="55"/>
      <c r="H280" s="55" t="s">
        <v>8603</v>
      </c>
      <c r="I280" s="54" t="s">
        <v>5904</v>
      </c>
      <c r="J280" s="56" t="s">
        <v>6075</v>
      </c>
      <c r="K280" s="13" t="s">
        <v>7039</v>
      </c>
      <c r="L280" s="13" t="s">
        <v>7040</v>
      </c>
      <c r="M280" s="51" t="s">
        <v>6076</v>
      </c>
      <c r="N280" s="13"/>
    </row>
    <row r="281" spans="1:14" s="73" customFormat="1" ht="13.5">
      <c r="A281" s="31" t="s">
        <v>1016</v>
      </c>
      <c r="B281" s="43">
        <v>280</v>
      </c>
      <c r="C281" s="48" t="s">
        <v>5828</v>
      </c>
      <c r="D281" s="49" t="s">
        <v>6077</v>
      </c>
      <c r="E281" s="49" t="s">
        <v>6078</v>
      </c>
      <c r="F281" s="43">
        <v>2011</v>
      </c>
      <c r="G281" s="43"/>
      <c r="H281" s="43"/>
      <c r="I281" s="49" t="s">
        <v>6079</v>
      </c>
      <c r="J281" s="50" t="s">
        <v>6080</v>
      </c>
      <c r="K281" s="7"/>
      <c r="L281" s="7"/>
      <c r="M281" s="51" t="s">
        <v>6081</v>
      </c>
      <c r="N281" s="13"/>
    </row>
    <row r="282" spans="1:14" s="73" customFormat="1" ht="13.5">
      <c r="A282" s="31" t="s">
        <v>1016</v>
      </c>
      <c r="B282" s="43">
        <v>281</v>
      </c>
      <c r="C282" s="58" t="s">
        <v>5828</v>
      </c>
      <c r="D282" s="59" t="s">
        <v>6082</v>
      </c>
      <c r="E282" s="59" t="s">
        <v>6063</v>
      </c>
      <c r="F282" s="60">
        <v>2011</v>
      </c>
      <c r="G282" s="60"/>
      <c r="H282" s="60"/>
      <c r="I282" s="59" t="s">
        <v>6083</v>
      </c>
      <c r="J282" s="50" t="s">
        <v>6084</v>
      </c>
      <c r="K282" s="52" t="s">
        <v>7039</v>
      </c>
      <c r="L282" s="52" t="s">
        <v>7040</v>
      </c>
      <c r="M282" s="51" t="s">
        <v>6085</v>
      </c>
      <c r="N282" s="13"/>
    </row>
    <row r="283" spans="1:14" s="73" customFormat="1" ht="13.5">
      <c r="A283" s="31" t="s">
        <v>1016</v>
      </c>
      <c r="B283" s="43">
        <v>282</v>
      </c>
      <c r="C283" s="53" t="s">
        <v>5721</v>
      </c>
      <c r="D283" s="54" t="s">
        <v>6086</v>
      </c>
      <c r="E283" s="54" t="s">
        <v>6087</v>
      </c>
      <c r="F283" s="55">
        <v>2010</v>
      </c>
      <c r="G283" s="55" t="s">
        <v>6088</v>
      </c>
      <c r="H283" s="55" t="s">
        <v>8603</v>
      </c>
      <c r="I283" s="54" t="s">
        <v>6089</v>
      </c>
      <c r="J283" s="56" t="s">
        <v>6090</v>
      </c>
      <c r="K283" s="13" t="s">
        <v>7039</v>
      </c>
      <c r="L283" s="13" t="s">
        <v>7040</v>
      </c>
      <c r="M283" s="51" t="s">
        <v>6091</v>
      </c>
      <c r="N283" s="13"/>
    </row>
    <row r="284" spans="1:14" s="73" customFormat="1" ht="13.5">
      <c r="A284" s="31" t="s">
        <v>1016</v>
      </c>
      <c r="B284" s="43">
        <v>283</v>
      </c>
      <c r="C284" s="53" t="s">
        <v>5721</v>
      </c>
      <c r="D284" s="54" t="s">
        <v>6092</v>
      </c>
      <c r="E284" s="54" t="s">
        <v>5346</v>
      </c>
      <c r="F284" s="55">
        <v>2010</v>
      </c>
      <c r="G284" s="55" t="s">
        <v>6093</v>
      </c>
      <c r="H284" s="55" t="s">
        <v>8603</v>
      </c>
      <c r="I284" s="54" t="s">
        <v>6094</v>
      </c>
      <c r="J284" s="56" t="s">
        <v>6095</v>
      </c>
      <c r="K284" s="13" t="s">
        <v>7039</v>
      </c>
      <c r="L284" s="13" t="s">
        <v>7040</v>
      </c>
      <c r="M284" s="51" t="s">
        <v>6096</v>
      </c>
      <c r="N284" s="13"/>
    </row>
    <row r="285" spans="1:14" s="73" customFormat="1" ht="13.5">
      <c r="A285" s="31" t="s">
        <v>1016</v>
      </c>
      <c r="B285" s="43">
        <v>284</v>
      </c>
      <c r="C285" s="53" t="s">
        <v>5721</v>
      </c>
      <c r="D285" s="54" t="s">
        <v>6097</v>
      </c>
      <c r="E285" s="54" t="s">
        <v>9932</v>
      </c>
      <c r="F285" s="55">
        <v>2009</v>
      </c>
      <c r="G285" s="55"/>
      <c r="H285" s="55" t="s">
        <v>8603</v>
      </c>
      <c r="I285" s="54" t="s">
        <v>6098</v>
      </c>
      <c r="J285" s="56" t="s">
        <v>6099</v>
      </c>
      <c r="K285" s="13" t="s">
        <v>7039</v>
      </c>
      <c r="L285" s="13" t="s">
        <v>5934</v>
      </c>
      <c r="M285" s="51" t="s">
        <v>6100</v>
      </c>
      <c r="N285" s="7"/>
    </row>
    <row r="286" spans="1:14" s="73" customFormat="1" ht="13.5">
      <c r="A286" s="31" t="s">
        <v>1016</v>
      </c>
      <c r="B286" s="43">
        <v>285</v>
      </c>
      <c r="C286" s="53" t="s">
        <v>5721</v>
      </c>
      <c r="D286" s="54" t="s">
        <v>6101</v>
      </c>
      <c r="E286" s="54" t="s">
        <v>5365</v>
      </c>
      <c r="F286" s="55">
        <v>2008</v>
      </c>
      <c r="G286" s="55"/>
      <c r="H286" s="55" t="s">
        <v>8603</v>
      </c>
      <c r="I286" s="54" t="s">
        <v>6102</v>
      </c>
      <c r="J286" s="56" t="s">
        <v>6103</v>
      </c>
      <c r="K286" s="13" t="s">
        <v>7039</v>
      </c>
      <c r="L286" s="13" t="s">
        <v>7040</v>
      </c>
      <c r="M286" s="51" t="s">
        <v>6104</v>
      </c>
      <c r="N286" s="13"/>
    </row>
    <row r="287" spans="1:14" s="73" customFormat="1" ht="13.5">
      <c r="A287" s="31" t="s">
        <v>1016</v>
      </c>
      <c r="B287" s="43">
        <v>286</v>
      </c>
      <c r="C287" s="58" t="s">
        <v>5721</v>
      </c>
      <c r="D287" s="59" t="s">
        <v>6105</v>
      </c>
      <c r="E287" s="59" t="s">
        <v>6106</v>
      </c>
      <c r="F287" s="60">
        <v>2008</v>
      </c>
      <c r="G287" s="60"/>
      <c r="H287" s="60" t="s">
        <v>8603</v>
      </c>
      <c r="I287" s="59" t="s">
        <v>6107</v>
      </c>
      <c r="J287" s="50" t="s">
        <v>6108</v>
      </c>
      <c r="K287" s="52" t="s">
        <v>7039</v>
      </c>
      <c r="L287" s="52" t="s">
        <v>5671</v>
      </c>
      <c r="M287" s="51" t="s">
        <v>6109</v>
      </c>
      <c r="N287" s="13"/>
    </row>
    <row r="288" spans="1:14" s="73" customFormat="1" ht="13.5">
      <c r="A288" s="31" t="s">
        <v>1016</v>
      </c>
      <c r="B288" s="43">
        <v>287</v>
      </c>
      <c r="C288" s="58" t="s">
        <v>5721</v>
      </c>
      <c r="D288" s="59" t="s">
        <v>6110</v>
      </c>
      <c r="E288" s="59" t="s">
        <v>6106</v>
      </c>
      <c r="F288" s="60">
        <v>2008</v>
      </c>
      <c r="G288" s="60"/>
      <c r="H288" s="60" t="s">
        <v>8603</v>
      </c>
      <c r="I288" s="59" t="s">
        <v>6111</v>
      </c>
      <c r="J288" s="50" t="s">
        <v>6112</v>
      </c>
      <c r="K288" s="52" t="s">
        <v>7039</v>
      </c>
      <c r="L288" s="52" t="s">
        <v>7040</v>
      </c>
      <c r="M288" s="51" t="s">
        <v>6113</v>
      </c>
      <c r="N288" s="7"/>
    </row>
    <row r="289" spans="1:14" s="73" customFormat="1" ht="27">
      <c r="A289" s="31" t="s">
        <v>1016</v>
      </c>
      <c r="B289" s="43">
        <v>288</v>
      </c>
      <c r="C289" s="58" t="s">
        <v>5721</v>
      </c>
      <c r="D289" s="59" t="s">
        <v>6114</v>
      </c>
      <c r="E289" s="59" t="s">
        <v>6115</v>
      </c>
      <c r="F289" s="60">
        <v>2006</v>
      </c>
      <c r="G289" s="60"/>
      <c r="H289" s="60" t="s">
        <v>8603</v>
      </c>
      <c r="I289" s="59" t="s">
        <v>6116</v>
      </c>
      <c r="J289" s="50" t="s">
        <v>6117</v>
      </c>
      <c r="K289" s="52" t="s">
        <v>7039</v>
      </c>
      <c r="L289" s="52" t="s">
        <v>7040</v>
      </c>
      <c r="M289" s="51" t="s">
        <v>6118</v>
      </c>
      <c r="N289" s="13"/>
    </row>
    <row r="290" spans="1:14" s="73" customFormat="1" ht="13.5">
      <c r="A290" s="31" t="s">
        <v>1016</v>
      </c>
      <c r="B290" s="43">
        <v>289</v>
      </c>
      <c r="C290" s="53" t="s">
        <v>5721</v>
      </c>
      <c r="D290" s="54" t="s">
        <v>6119</v>
      </c>
      <c r="E290" s="54" t="s">
        <v>6770</v>
      </c>
      <c r="F290" s="55">
        <v>2012</v>
      </c>
      <c r="G290" s="55" t="s">
        <v>6120</v>
      </c>
      <c r="H290" s="55" t="s">
        <v>8603</v>
      </c>
      <c r="I290" s="54" t="s">
        <v>6121</v>
      </c>
      <c r="J290" s="56" t="s">
        <v>6122</v>
      </c>
      <c r="K290" s="13" t="s">
        <v>9688</v>
      </c>
      <c r="L290" s="13" t="s">
        <v>9914</v>
      </c>
      <c r="M290" s="51" t="s">
        <v>6123</v>
      </c>
      <c r="N290" s="13"/>
    </row>
    <row r="291" spans="1:14" s="73" customFormat="1" ht="13.5">
      <c r="A291" s="31" t="s">
        <v>1016</v>
      </c>
      <c r="B291" s="43">
        <v>290</v>
      </c>
      <c r="C291" s="53" t="s">
        <v>5721</v>
      </c>
      <c r="D291" s="54" t="s">
        <v>6124</v>
      </c>
      <c r="E291" s="54" t="s">
        <v>7015</v>
      </c>
      <c r="F291" s="55">
        <v>2012</v>
      </c>
      <c r="G291" s="55" t="s">
        <v>6125</v>
      </c>
      <c r="H291" s="55" t="s">
        <v>8603</v>
      </c>
      <c r="I291" s="54" t="s">
        <v>7017</v>
      </c>
      <c r="J291" s="56" t="s">
        <v>6126</v>
      </c>
      <c r="K291" s="13" t="s">
        <v>9011</v>
      </c>
      <c r="L291" s="13" t="s">
        <v>10027</v>
      </c>
      <c r="M291" s="51" t="s">
        <v>6127</v>
      </c>
      <c r="N291" s="13"/>
    </row>
    <row r="292" spans="1:14" s="73" customFormat="1" ht="13.5">
      <c r="A292" s="31" t="s">
        <v>1016</v>
      </c>
      <c r="B292" s="43">
        <v>291</v>
      </c>
      <c r="C292" s="53" t="s">
        <v>5721</v>
      </c>
      <c r="D292" s="54" t="s">
        <v>6128</v>
      </c>
      <c r="E292" s="54" t="s">
        <v>6770</v>
      </c>
      <c r="F292" s="55">
        <v>2012</v>
      </c>
      <c r="G292" s="55" t="s">
        <v>6129</v>
      </c>
      <c r="H292" s="55" t="s">
        <v>8603</v>
      </c>
      <c r="I292" s="54" t="s">
        <v>6130</v>
      </c>
      <c r="J292" s="56" t="s">
        <v>6131</v>
      </c>
      <c r="K292" s="13" t="s">
        <v>9688</v>
      </c>
      <c r="L292" s="13" t="s">
        <v>6774</v>
      </c>
      <c r="M292" s="51" t="s">
        <v>6132</v>
      </c>
      <c r="N292" s="7"/>
    </row>
    <row r="293" spans="1:14" s="73" customFormat="1" ht="13.5">
      <c r="A293" s="31" t="s">
        <v>1016</v>
      </c>
      <c r="B293" s="43">
        <v>292</v>
      </c>
      <c r="C293" s="53" t="s">
        <v>6133</v>
      </c>
      <c r="D293" s="54" t="s">
        <v>6134</v>
      </c>
      <c r="E293" s="54" t="s">
        <v>7406</v>
      </c>
      <c r="F293" s="55">
        <v>2012</v>
      </c>
      <c r="G293" s="55"/>
      <c r="H293" s="55"/>
      <c r="I293" s="54" t="s">
        <v>6135</v>
      </c>
      <c r="J293" s="56" t="s">
        <v>6136</v>
      </c>
      <c r="K293" s="13" t="s">
        <v>7039</v>
      </c>
      <c r="L293" s="13" t="s">
        <v>7040</v>
      </c>
      <c r="M293" s="51" t="s">
        <v>6137</v>
      </c>
      <c r="N293" s="13"/>
    </row>
    <row r="294" spans="1:14" s="73" customFormat="1" ht="13.5">
      <c r="A294" s="31" t="s">
        <v>1016</v>
      </c>
      <c r="B294" s="43">
        <v>293</v>
      </c>
      <c r="C294" s="53" t="s">
        <v>5721</v>
      </c>
      <c r="D294" s="54" t="s">
        <v>6138</v>
      </c>
      <c r="E294" s="54" t="s">
        <v>7015</v>
      </c>
      <c r="F294" s="55">
        <v>2012</v>
      </c>
      <c r="G294" s="55" t="s">
        <v>6139</v>
      </c>
      <c r="H294" s="55" t="s">
        <v>8603</v>
      </c>
      <c r="I294" s="54" t="s">
        <v>6140</v>
      </c>
      <c r="J294" s="56" t="s">
        <v>6141</v>
      </c>
      <c r="K294" s="13" t="s">
        <v>9688</v>
      </c>
      <c r="L294" s="13" t="s">
        <v>9914</v>
      </c>
      <c r="M294" s="51" t="s">
        <v>6142</v>
      </c>
      <c r="N294" s="13"/>
    </row>
    <row r="295" spans="1:14" s="73" customFormat="1" ht="13.5">
      <c r="A295" s="31" t="s">
        <v>1016</v>
      </c>
      <c r="B295" s="43">
        <v>294</v>
      </c>
      <c r="C295" s="53" t="s">
        <v>5721</v>
      </c>
      <c r="D295" s="54" t="s">
        <v>6143</v>
      </c>
      <c r="E295" s="54" t="s">
        <v>7015</v>
      </c>
      <c r="F295" s="55">
        <v>2012</v>
      </c>
      <c r="G295" s="55" t="s">
        <v>6144</v>
      </c>
      <c r="H295" s="55" t="s">
        <v>8603</v>
      </c>
      <c r="I295" s="54" t="s">
        <v>6140</v>
      </c>
      <c r="J295" s="56" t="s">
        <v>6145</v>
      </c>
      <c r="K295" s="13" t="s">
        <v>5917</v>
      </c>
      <c r="L295" s="13" t="s">
        <v>6146</v>
      </c>
      <c r="M295" s="51" t="s">
        <v>6147</v>
      </c>
      <c r="N295" s="13"/>
    </row>
    <row r="296" spans="1:14" s="73" customFormat="1" ht="14.25">
      <c r="A296" s="31" t="s">
        <v>1016</v>
      </c>
      <c r="B296" s="43">
        <v>295</v>
      </c>
      <c r="C296" s="58" t="s">
        <v>6148</v>
      </c>
      <c r="D296" s="59" t="s">
        <v>6149</v>
      </c>
      <c r="E296" s="59" t="s">
        <v>6150</v>
      </c>
      <c r="F296" s="60">
        <v>2011</v>
      </c>
      <c r="G296" s="60"/>
      <c r="H296" s="60"/>
      <c r="I296" s="59" t="s">
        <v>6150</v>
      </c>
      <c r="J296" s="50" t="s">
        <v>6151</v>
      </c>
      <c r="K296" s="52"/>
      <c r="L296" s="52"/>
      <c r="M296" s="51" t="s">
        <v>6152</v>
      </c>
      <c r="N296" s="13"/>
    </row>
    <row r="297" spans="1:14" s="73" customFormat="1" ht="27">
      <c r="A297" s="31" t="s">
        <v>1016</v>
      </c>
      <c r="B297" s="43">
        <v>296</v>
      </c>
      <c r="C297" s="53" t="s">
        <v>5721</v>
      </c>
      <c r="D297" s="54" t="s">
        <v>6153</v>
      </c>
      <c r="E297" s="54" t="s">
        <v>6106</v>
      </c>
      <c r="F297" s="55">
        <v>2010</v>
      </c>
      <c r="G297" s="55" t="s">
        <v>6154</v>
      </c>
      <c r="H297" s="55" t="s">
        <v>8603</v>
      </c>
      <c r="I297" s="54" t="s">
        <v>6155</v>
      </c>
      <c r="J297" s="56" t="s">
        <v>6156</v>
      </c>
      <c r="K297" s="13" t="s">
        <v>7039</v>
      </c>
      <c r="L297" s="13" t="s">
        <v>5671</v>
      </c>
      <c r="M297" s="51" t="s">
        <v>6157</v>
      </c>
      <c r="N297" s="13"/>
    </row>
    <row r="298" spans="1:14" s="73" customFormat="1" ht="13.5">
      <c r="A298" s="31" t="s">
        <v>1016</v>
      </c>
      <c r="B298" s="43">
        <v>297</v>
      </c>
      <c r="C298" s="58" t="s">
        <v>5721</v>
      </c>
      <c r="D298" s="59" t="s">
        <v>6158</v>
      </c>
      <c r="E298" s="59" t="s">
        <v>5578</v>
      </c>
      <c r="F298" s="60">
        <v>2008</v>
      </c>
      <c r="G298" s="60"/>
      <c r="H298" s="60" t="s">
        <v>8603</v>
      </c>
      <c r="I298" s="59" t="s">
        <v>6159</v>
      </c>
      <c r="J298" s="50" t="s">
        <v>6160</v>
      </c>
      <c r="K298" s="52" t="s">
        <v>7039</v>
      </c>
      <c r="L298" s="52" t="s">
        <v>5671</v>
      </c>
      <c r="M298" s="51" t="s">
        <v>6161</v>
      </c>
      <c r="N298" s="13"/>
    </row>
    <row r="299" spans="1:14" s="73" customFormat="1" ht="13.5">
      <c r="A299" s="31" t="s">
        <v>1016</v>
      </c>
      <c r="B299" s="43">
        <v>298</v>
      </c>
      <c r="C299" s="58" t="s">
        <v>5721</v>
      </c>
      <c r="D299" s="59" t="s">
        <v>6162</v>
      </c>
      <c r="E299" s="59" t="s">
        <v>5578</v>
      </c>
      <c r="F299" s="60">
        <v>2008</v>
      </c>
      <c r="G299" s="60"/>
      <c r="H299" s="60" t="s">
        <v>8603</v>
      </c>
      <c r="I299" s="59" t="s">
        <v>6163</v>
      </c>
      <c r="J299" s="50" t="s">
        <v>6164</v>
      </c>
      <c r="K299" s="52" t="s">
        <v>7039</v>
      </c>
      <c r="L299" s="52" t="s">
        <v>7040</v>
      </c>
      <c r="M299" s="51" t="s">
        <v>6165</v>
      </c>
      <c r="N299" s="52"/>
    </row>
    <row r="300" spans="1:14" s="73" customFormat="1" ht="14.25">
      <c r="A300" s="31" t="s">
        <v>1016</v>
      </c>
      <c r="B300" s="43">
        <v>299</v>
      </c>
      <c r="C300" s="58" t="s">
        <v>6148</v>
      </c>
      <c r="D300" s="59" t="s">
        <v>6166</v>
      </c>
      <c r="E300" s="59" t="s">
        <v>6167</v>
      </c>
      <c r="F300" s="60">
        <v>2007</v>
      </c>
      <c r="G300" s="60" t="s">
        <v>6168</v>
      </c>
      <c r="H300" s="60" t="s">
        <v>7088</v>
      </c>
      <c r="I300" s="59" t="s">
        <v>6169</v>
      </c>
      <c r="J300" s="50" t="s">
        <v>6170</v>
      </c>
      <c r="K300" s="52" t="s">
        <v>7291</v>
      </c>
      <c r="L300" s="52" t="s">
        <v>7292</v>
      </c>
      <c r="M300" s="51" t="s">
        <v>6171</v>
      </c>
      <c r="N300" s="13"/>
    </row>
    <row r="301" spans="1:14" s="73" customFormat="1" ht="14.25">
      <c r="A301" s="31" t="s">
        <v>1016</v>
      </c>
      <c r="B301" s="43">
        <v>300</v>
      </c>
      <c r="C301" s="58" t="s">
        <v>6148</v>
      </c>
      <c r="D301" s="59" t="s">
        <v>6172</v>
      </c>
      <c r="E301" s="59" t="s">
        <v>6173</v>
      </c>
      <c r="F301" s="60">
        <v>2007</v>
      </c>
      <c r="G301" s="60"/>
      <c r="H301" s="60" t="s">
        <v>7088</v>
      </c>
      <c r="I301" s="59" t="s">
        <v>6174</v>
      </c>
      <c r="J301" s="50" t="s">
        <v>6175</v>
      </c>
      <c r="K301" s="52" t="s">
        <v>8579</v>
      </c>
      <c r="L301" s="52" t="s">
        <v>6176</v>
      </c>
      <c r="M301" s="51" t="s">
        <v>6177</v>
      </c>
      <c r="N301" s="13"/>
    </row>
    <row r="302" spans="1:14" s="73" customFormat="1" ht="13.5">
      <c r="A302" s="31" t="s">
        <v>1016</v>
      </c>
      <c r="B302" s="43">
        <v>301</v>
      </c>
      <c r="C302" s="53" t="s">
        <v>5721</v>
      </c>
      <c r="D302" s="54" t="s">
        <v>6178</v>
      </c>
      <c r="E302" s="54" t="s">
        <v>7338</v>
      </c>
      <c r="F302" s="55">
        <v>2006</v>
      </c>
      <c r="G302" s="55"/>
      <c r="H302" s="55" t="s">
        <v>8603</v>
      </c>
      <c r="I302" s="54" t="s">
        <v>6179</v>
      </c>
      <c r="J302" s="56" t="s">
        <v>6180</v>
      </c>
      <c r="K302" s="13" t="s">
        <v>7039</v>
      </c>
      <c r="L302" s="13" t="s">
        <v>7040</v>
      </c>
      <c r="M302" s="51" t="s">
        <v>6181</v>
      </c>
      <c r="N302" s="13"/>
    </row>
    <row r="303" spans="1:14" s="73" customFormat="1" ht="13.5">
      <c r="A303" s="31" t="s">
        <v>1016</v>
      </c>
      <c r="B303" s="43">
        <v>302</v>
      </c>
      <c r="C303" s="53" t="s">
        <v>6182</v>
      </c>
      <c r="D303" s="54" t="s">
        <v>6183</v>
      </c>
      <c r="E303" s="54" t="s">
        <v>6184</v>
      </c>
      <c r="F303" s="55">
        <v>2012</v>
      </c>
      <c r="G303" s="55"/>
      <c r="H303" s="55"/>
      <c r="I303" s="54" t="s">
        <v>6185</v>
      </c>
      <c r="J303" s="56" t="s">
        <v>6186</v>
      </c>
      <c r="K303" s="13" t="s">
        <v>7039</v>
      </c>
      <c r="L303" s="13" t="s">
        <v>7040</v>
      </c>
      <c r="M303" s="51" t="s">
        <v>6187</v>
      </c>
      <c r="N303" s="13"/>
    </row>
    <row r="304" spans="1:14" s="73" customFormat="1" ht="27">
      <c r="A304" s="31" t="s">
        <v>1016</v>
      </c>
      <c r="B304" s="43">
        <v>303</v>
      </c>
      <c r="C304" s="53" t="s">
        <v>6182</v>
      </c>
      <c r="D304" s="54" t="s">
        <v>6188</v>
      </c>
      <c r="E304" s="54" t="s">
        <v>6189</v>
      </c>
      <c r="F304" s="55">
        <v>2012</v>
      </c>
      <c r="G304" s="55"/>
      <c r="H304" s="55"/>
      <c r="I304" s="54" t="s">
        <v>6190</v>
      </c>
      <c r="J304" s="56" t="s">
        <v>6191</v>
      </c>
      <c r="K304" s="13" t="s">
        <v>6192</v>
      </c>
      <c r="L304" s="13" t="s">
        <v>6193</v>
      </c>
      <c r="M304" s="51" t="s">
        <v>6194</v>
      </c>
      <c r="N304" s="13"/>
    </row>
    <row r="305" spans="1:14" s="73" customFormat="1" ht="13.5">
      <c r="A305" s="31" t="s">
        <v>1016</v>
      </c>
      <c r="B305" s="43">
        <v>304</v>
      </c>
      <c r="C305" s="53" t="s">
        <v>5721</v>
      </c>
      <c r="D305" s="54" t="s">
        <v>6195</v>
      </c>
      <c r="E305" s="54" t="s">
        <v>7406</v>
      </c>
      <c r="F305" s="55">
        <v>2012</v>
      </c>
      <c r="G305" s="55" t="s">
        <v>6196</v>
      </c>
      <c r="H305" s="55" t="s">
        <v>8603</v>
      </c>
      <c r="I305" s="54" t="s">
        <v>6197</v>
      </c>
      <c r="J305" s="56" t="s">
        <v>6198</v>
      </c>
      <c r="K305" s="13" t="s">
        <v>9688</v>
      </c>
      <c r="L305" s="13" t="s">
        <v>6774</v>
      </c>
      <c r="M305" s="51" t="s">
        <v>6199</v>
      </c>
      <c r="N305" s="7"/>
    </row>
    <row r="306" spans="1:14" s="73" customFormat="1" ht="13.5">
      <c r="A306" s="31" t="s">
        <v>1016</v>
      </c>
      <c r="B306" s="43">
        <v>305</v>
      </c>
      <c r="C306" s="53" t="s">
        <v>5721</v>
      </c>
      <c r="D306" s="54" t="s">
        <v>6200</v>
      </c>
      <c r="E306" s="54" t="s">
        <v>6201</v>
      </c>
      <c r="F306" s="55">
        <v>2012</v>
      </c>
      <c r="G306" s="55"/>
      <c r="H306" s="55" t="s">
        <v>8603</v>
      </c>
      <c r="I306" s="54" t="s">
        <v>6202</v>
      </c>
      <c r="J306" s="56" t="s">
        <v>6203</v>
      </c>
      <c r="K306" s="13" t="s">
        <v>7039</v>
      </c>
      <c r="L306" s="13" t="s">
        <v>7040</v>
      </c>
      <c r="M306" s="51" t="s">
        <v>6204</v>
      </c>
      <c r="N306" s="13"/>
    </row>
    <row r="307" spans="1:14" s="73" customFormat="1" ht="13.5">
      <c r="A307" s="31" t="s">
        <v>1016</v>
      </c>
      <c r="B307" s="43">
        <v>306</v>
      </c>
      <c r="C307" s="53" t="s">
        <v>6182</v>
      </c>
      <c r="D307" s="54" t="s">
        <v>6205</v>
      </c>
      <c r="E307" s="54" t="s">
        <v>6206</v>
      </c>
      <c r="F307" s="55">
        <v>2011</v>
      </c>
      <c r="G307" s="55"/>
      <c r="H307" s="55"/>
      <c r="I307" s="54" t="s">
        <v>6207</v>
      </c>
      <c r="J307" s="56" t="s">
        <v>6208</v>
      </c>
      <c r="K307" s="13" t="s">
        <v>9011</v>
      </c>
      <c r="L307" s="13" t="s">
        <v>9708</v>
      </c>
      <c r="M307" s="51" t="s">
        <v>6209</v>
      </c>
      <c r="N307" s="13"/>
    </row>
    <row r="308" spans="1:14" s="73" customFormat="1" ht="13.5">
      <c r="A308" s="31" t="s">
        <v>1016</v>
      </c>
      <c r="B308" s="43">
        <v>307</v>
      </c>
      <c r="C308" s="53" t="s">
        <v>5721</v>
      </c>
      <c r="D308" s="54" t="s">
        <v>6210</v>
      </c>
      <c r="E308" s="54" t="s">
        <v>9932</v>
      </c>
      <c r="F308" s="55">
        <v>2010</v>
      </c>
      <c r="G308" s="55"/>
      <c r="H308" s="55" t="s">
        <v>8603</v>
      </c>
      <c r="I308" s="54" t="s">
        <v>6211</v>
      </c>
      <c r="J308" s="56" t="s">
        <v>6212</v>
      </c>
      <c r="K308" s="13" t="s">
        <v>7039</v>
      </c>
      <c r="L308" s="13" t="s">
        <v>7040</v>
      </c>
      <c r="M308" s="51" t="s">
        <v>6213</v>
      </c>
      <c r="N308" s="13"/>
    </row>
    <row r="309" spans="1:14" s="73" customFormat="1" ht="14.25">
      <c r="A309" s="31" t="s">
        <v>1016</v>
      </c>
      <c r="B309" s="43">
        <v>308</v>
      </c>
      <c r="C309" s="58" t="s">
        <v>6148</v>
      </c>
      <c r="D309" s="59" t="s">
        <v>6214</v>
      </c>
      <c r="E309" s="59" t="s">
        <v>6215</v>
      </c>
      <c r="F309" s="60">
        <v>2008</v>
      </c>
      <c r="G309" s="60"/>
      <c r="H309" s="60" t="s">
        <v>7088</v>
      </c>
      <c r="I309" s="59" t="s">
        <v>6216</v>
      </c>
      <c r="J309" s="50" t="s">
        <v>6217</v>
      </c>
      <c r="K309" s="52" t="s">
        <v>7291</v>
      </c>
      <c r="L309" s="52" t="s">
        <v>7292</v>
      </c>
      <c r="M309" s="51" t="s">
        <v>6218</v>
      </c>
      <c r="N309" s="13"/>
    </row>
    <row r="310" spans="1:14" s="73" customFormat="1" ht="14.25">
      <c r="A310" s="31" t="s">
        <v>1016</v>
      </c>
      <c r="B310" s="43">
        <v>309</v>
      </c>
      <c r="C310" s="58" t="s">
        <v>6148</v>
      </c>
      <c r="D310" s="59" t="s">
        <v>6219</v>
      </c>
      <c r="E310" s="59" t="s">
        <v>6173</v>
      </c>
      <c r="F310" s="60">
        <v>2007</v>
      </c>
      <c r="G310" s="60"/>
      <c r="H310" s="60" t="s">
        <v>7088</v>
      </c>
      <c r="I310" s="59" t="s">
        <v>6220</v>
      </c>
      <c r="J310" s="50" t="s">
        <v>6221</v>
      </c>
      <c r="K310" s="52" t="s">
        <v>7291</v>
      </c>
      <c r="L310" s="52" t="s">
        <v>7292</v>
      </c>
      <c r="M310" s="51" t="s">
        <v>6222</v>
      </c>
      <c r="N310" s="52"/>
    </row>
    <row r="311" spans="1:14" s="73" customFormat="1" ht="14.25">
      <c r="A311" s="31" t="s">
        <v>1016</v>
      </c>
      <c r="B311" s="43">
        <v>310</v>
      </c>
      <c r="C311" s="58" t="s">
        <v>6148</v>
      </c>
      <c r="D311" s="59" t="s">
        <v>6223</v>
      </c>
      <c r="E311" s="59" t="s">
        <v>6173</v>
      </c>
      <c r="F311" s="60">
        <v>2007</v>
      </c>
      <c r="G311" s="60"/>
      <c r="H311" s="60" t="s">
        <v>7088</v>
      </c>
      <c r="I311" s="59" t="s">
        <v>6224</v>
      </c>
      <c r="J311" s="50" t="s">
        <v>6225</v>
      </c>
      <c r="K311" s="52" t="s">
        <v>7291</v>
      </c>
      <c r="L311" s="52" t="s">
        <v>7292</v>
      </c>
      <c r="M311" s="51" t="s">
        <v>6226</v>
      </c>
      <c r="N311" s="13"/>
    </row>
    <row r="312" spans="1:14" s="73" customFormat="1" ht="14.25">
      <c r="A312" s="31" t="s">
        <v>1016</v>
      </c>
      <c r="B312" s="43">
        <v>311</v>
      </c>
      <c r="C312" s="58" t="s">
        <v>6148</v>
      </c>
      <c r="D312" s="59" t="s">
        <v>6227</v>
      </c>
      <c r="E312" s="59" t="s">
        <v>6173</v>
      </c>
      <c r="F312" s="60">
        <v>2007</v>
      </c>
      <c r="G312" s="60"/>
      <c r="H312" s="60" t="s">
        <v>7088</v>
      </c>
      <c r="I312" s="59" t="s">
        <v>6228</v>
      </c>
      <c r="J312" s="50" t="s">
        <v>6229</v>
      </c>
      <c r="K312" s="52" t="s">
        <v>7291</v>
      </c>
      <c r="L312" s="52" t="s">
        <v>7292</v>
      </c>
      <c r="M312" s="51" t="s">
        <v>6230</v>
      </c>
      <c r="N312" s="52"/>
    </row>
    <row r="313" spans="1:14" s="73" customFormat="1" ht="14.25">
      <c r="A313" s="31" t="s">
        <v>1016</v>
      </c>
      <c r="B313" s="43">
        <v>312</v>
      </c>
      <c r="C313" s="58" t="s">
        <v>6148</v>
      </c>
      <c r="D313" s="59" t="s">
        <v>6231</v>
      </c>
      <c r="E313" s="59" t="s">
        <v>6173</v>
      </c>
      <c r="F313" s="60">
        <v>2007</v>
      </c>
      <c r="G313" s="60"/>
      <c r="H313" s="60" t="s">
        <v>7088</v>
      </c>
      <c r="I313" s="59" t="s">
        <v>6228</v>
      </c>
      <c r="J313" s="50" t="s">
        <v>6232</v>
      </c>
      <c r="K313" s="52" t="s">
        <v>7291</v>
      </c>
      <c r="L313" s="52" t="s">
        <v>7292</v>
      </c>
      <c r="M313" s="51" t="s">
        <v>6233</v>
      </c>
      <c r="N313" s="52"/>
    </row>
    <row r="314" spans="1:14" s="73" customFormat="1" ht="14.25">
      <c r="A314" s="31" t="s">
        <v>1016</v>
      </c>
      <c r="B314" s="43">
        <v>313</v>
      </c>
      <c r="C314" s="58" t="s">
        <v>6148</v>
      </c>
      <c r="D314" s="59" t="s">
        <v>6234</v>
      </c>
      <c r="E314" s="59" t="s">
        <v>6173</v>
      </c>
      <c r="F314" s="60">
        <v>2007</v>
      </c>
      <c r="G314" s="60"/>
      <c r="H314" s="60" t="s">
        <v>7088</v>
      </c>
      <c r="I314" s="59" t="s">
        <v>6235</v>
      </c>
      <c r="J314" s="50" t="s">
        <v>6236</v>
      </c>
      <c r="K314" s="52" t="s">
        <v>7291</v>
      </c>
      <c r="L314" s="52" t="s">
        <v>7292</v>
      </c>
      <c r="M314" s="51" t="s">
        <v>6237</v>
      </c>
      <c r="N314" s="13"/>
    </row>
    <row r="315" spans="1:14" s="73" customFormat="1" ht="14.25">
      <c r="A315" s="31" t="s">
        <v>1016</v>
      </c>
      <c r="B315" s="43">
        <v>314</v>
      </c>
      <c r="C315" s="58" t="s">
        <v>6148</v>
      </c>
      <c r="D315" s="59" t="s">
        <v>6238</v>
      </c>
      <c r="E315" s="59" t="s">
        <v>6173</v>
      </c>
      <c r="F315" s="60">
        <v>2007</v>
      </c>
      <c r="G315" s="60"/>
      <c r="H315" s="60" t="s">
        <v>7088</v>
      </c>
      <c r="I315" s="59" t="s">
        <v>6224</v>
      </c>
      <c r="J315" s="50" t="s">
        <v>6239</v>
      </c>
      <c r="K315" s="52" t="s">
        <v>7291</v>
      </c>
      <c r="L315" s="52" t="s">
        <v>7292</v>
      </c>
      <c r="M315" s="51" t="s">
        <v>6240</v>
      </c>
      <c r="N315" s="7"/>
    </row>
    <row r="316" spans="1:14" s="73" customFormat="1" ht="13.5">
      <c r="A316" s="31" t="s">
        <v>1016</v>
      </c>
      <c r="B316" s="43">
        <v>315</v>
      </c>
      <c r="C316" s="53" t="s">
        <v>5721</v>
      </c>
      <c r="D316" s="54" t="s">
        <v>6241</v>
      </c>
      <c r="E316" s="54" t="s">
        <v>6872</v>
      </c>
      <c r="F316" s="55">
        <v>2012</v>
      </c>
      <c r="G316" s="55"/>
      <c r="H316" s="55" t="s">
        <v>8603</v>
      </c>
      <c r="I316" s="54" t="s">
        <v>6242</v>
      </c>
      <c r="J316" s="56" t="s">
        <v>6243</v>
      </c>
      <c r="K316" s="13" t="s">
        <v>7039</v>
      </c>
      <c r="L316" s="13" t="s">
        <v>5671</v>
      </c>
      <c r="M316" s="51" t="s">
        <v>6244</v>
      </c>
      <c r="N316" s="13"/>
    </row>
    <row r="317" spans="1:14" s="73" customFormat="1" ht="13.5">
      <c r="A317" s="31" t="s">
        <v>1016</v>
      </c>
      <c r="B317" s="43">
        <v>316</v>
      </c>
      <c r="C317" s="58" t="s">
        <v>5721</v>
      </c>
      <c r="D317" s="59" t="s">
        <v>6245</v>
      </c>
      <c r="E317" s="59" t="s">
        <v>6246</v>
      </c>
      <c r="F317" s="60">
        <v>2011</v>
      </c>
      <c r="G317" s="60" t="s">
        <v>6247</v>
      </c>
      <c r="H317" s="60" t="s">
        <v>8603</v>
      </c>
      <c r="I317" s="59" t="s">
        <v>6248</v>
      </c>
      <c r="J317" s="50" t="s">
        <v>6249</v>
      </c>
      <c r="K317" s="52" t="s">
        <v>6824</v>
      </c>
      <c r="L317" s="52" t="s">
        <v>6250</v>
      </c>
      <c r="M317" s="51" t="s">
        <v>6251</v>
      </c>
      <c r="N317" s="13"/>
    </row>
    <row r="318" spans="1:14" s="73" customFormat="1" ht="14.25">
      <c r="A318" s="31" t="s">
        <v>1016</v>
      </c>
      <c r="B318" s="43">
        <v>317</v>
      </c>
      <c r="C318" s="58" t="s">
        <v>6148</v>
      </c>
      <c r="D318" s="59" t="s">
        <v>6252</v>
      </c>
      <c r="E318" s="59" t="s">
        <v>6253</v>
      </c>
      <c r="F318" s="60">
        <v>2011</v>
      </c>
      <c r="G318" s="60" t="s">
        <v>6254</v>
      </c>
      <c r="H318" s="60" t="s">
        <v>7088</v>
      </c>
      <c r="I318" s="59" t="s">
        <v>6255</v>
      </c>
      <c r="J318" s="50" t="s">
        <v>6256</v>
      </c>
      <c r="K318" s="52" t="s">
        <v>7305</v>
      </c>
      <c r="L318" s="52" t="s">
        <v>5356</v>
      </c>
      <c r="M318" s="51" t="s">
        <v>6257</v>
      </c>
      <c r="N318" s="13"/>
    </row>
    <row r="319" spans="1:14" s="73" customFormat="1" ht="13.5">
      <c r="A319" s="31" t="s">
        <v>1016</v>
      </c>
      <c r="B319" s="43">
        <v>318</v>
      </c>
      <c r="C319" s="53" t="s">
        <v>5721</v>
      </c>
      <c r="D319" s="54" t="s">
        <v>6258</v>
      </c>
      <c r="E319" s="54" t="s">
        <v>5540</v>
      </c>
      <c r="F319" s="55">
        <v>2010</v>
      </c>
      <c r="G319" s="55"/>
      <c r="H319" s="55" t="s">
        <v>8603</v>
      </c>
      <c r="I319" s="54" t="s">
        <v>6259</v>
      </c>
      <c r="J319" s="56" t="s">
        <v>6260</v>
      </c>
      <c r="K319" s="13" t="s">
        <v>7039</v>
      </c>
      <c r="L319" s="13" t="s">
        <v>7040</v>
      </c>
      <c r="M319" s="51" t="s">
        <v>6261</v>
      </c>
      <c r="N319" s="13"/>
    </row>
    <row r="320" spans="1:14" s="73" customFormat="1" ht="14.25">
      <c r="A320" s="31" t="s">
        <v>1016</v>
      </c>
      <c r="B320" s="43">
        <v>319</v>
      </c>
      <c r="C320" s="58" t="s">
        <v>6148</v>
      </c>
      <c r="D320" s="59" t="s">
        <v>6262</v>
      </c>
      <c r="E320" s="59" t="s">
        <v>6263</v>
      </c>
      <c r="F320" s="60">
        <v>2007</v>
      </c>
      <c r="G320" s="60" t="s">
        <v>6264</v>
      </c>
      <c r="H320" s="60" t="s">
        <v>7088</v>
      </c>
      <c r="I320" s="59" t="s">
        <v>6265</v>
      </c>
      <c r="J320" s="50" t="s">
        <v>6266</v>
      </c>
      <c r="K320" s="52" t="s">
        <v>7291</v>
      </c>
      <c r="L320" s="52" t="s">
        <v>7292</v>
      </c>
      <c r="M320" s="51" t="s">
        <v>6267</v>
      </c>
      <c r="N320" s="13"/>
    </row>
    <row r="321" spans="1:14" s="73" customFormat="1" ht="14.25">
      <c r="A321" s="31" t="s">
        <v>1016</v>
      </c>
      <c r="B321" s="43">
        <v>320</v>
      </c>
      <c r="C321" s="58" t="s">
        <v>6148</v>
      </c>
      <c r="D321" s="59" t="s">
        <v>6268</v>
      </c>
      <c r="E321" s="59" t="s">
        <v>6263</v>
      </c>
      <c r="F321" s="60">
        <v>2007</v>
      </c>
      <c r="G321" s="60" t="s">
        <v>6269</v>
      </c>
      <c r="H321" s="60" t="s">
        <v>7088</v>
      </c>
      <c r="I321" s="59" t="s">
        <v>6265</v>
      </c>
      <c r="J321" s="50" t="s">
        <v>6270</v>
      </c>
      <c r="K321" s="52" t="s">
        <v>7291</v>
      </c>
      <c r="L321" s="52" t="s">
        <v>7292</v>
      </c>
      <c r="M321" s="51" t="s">
        <v>6271</v>
      </c>
      <c r="N321" s="13"/>
    </row>
    <row r="322" spans="1:14" s="73" customFormat="1" ht="14.25">
      <c r="A322" s="31" t="s">
        <v>1016</v>
      </c>
      <c r="B322" s="43">
        <v>321</v>
      </c>
      <c r="C322" s="58" t="s">
        <v>6148</v>
      </c>
      <c r="D322" s="59" t="s">
        <v>6272</v>
      </c>
      <c r="E322" s="59" t="s">
        <v>6263</v>
      </c>
      <c r="F322" s="60">
        <v>2006</v>
      </c>
      <c r="G322" s="60" t="s">
        <v>6273</v>
      </c>
      <c r="H322" s="60" t="s">
        <v>7088</v>
      </c>
      <c r="I322" s="59" t="s">
        <v>6265</v>
      </c>
      <c r="J322" s="50" t="s">
        <v>6274</v>
      </c>
      <c r="K322" s="52" t="s">
        <v>7291</v>
      </c>
      <c r="L322" s="52" t="s">
        <v>7292</v>
      </c>
      <c r="M322" s="51" t="s">
        <v>6275</v>
      </c>
      <c r="N322" s="7"/>
    </row>
    <row r="323" spans="1:14" s="73" customFormat="1" ht="13.5">
      <c r="A323" s="31" t="s">
        <v>1016</v>
      </c>
      <c r="B323" s="43">
        <v>322</v>
      </c>
      <c r="C323" s="58" t="s">
        <v>5721</v>
      </c>
      <c r="D323" s="59" t="s">
        <v>6276</v>
      </c>
      <c r="E323" s="59" t="s">
        <v>6277</v>
      </c>
      <c r="F323" s="60">
        <v>2008</v>
      </c>
      <c r="G323" s="60"/>
      <c r="H323" s="60" t="s">
        <v>8603</v>
      </c>
      <c r="I323" s="59" t="s">
        <v>6278</v>
      </c>
      <c r="J323" s="50" t="s">
        <v>6279</v>
      </c>
      <c r="K323" s="52" t="s">
        <v>6939</v>
      </c>
      <c r="L323" s="52" t="s">
        <v>6280</v>
      </c>
      <c r="M323" s="51" t="s">
        <v>6281</v>
      </c>
      <c r="N323" s="13"/>
    </row>
    <row r="324" spans="1:14" s="73" customFormat="1" ht="13.5">
      <c r="A324" s="31" t="s">
        <v>1016</v>
      </c>
      <c r="B324" s="43">
        <v>323</v>
      </c>
      <c r="C324" s="53" t="s">
        <v>5721</v>
      </c>
      <c r="D324" s="54" t="s">
        <v>6282</v>
      </c>
      <c r="E324" s="54" t="s">
        <v>7043</v>
      </c>
      <c r="F324" s="55">
        <v>2012</v>
      </c>
      <c r="G324" s="55" t="s">
        <v>6283</v>
      </c>
      <c r="H324" s="55" t="s">
        <v>8603</v>
      </c>
      <c r="I324" s="54" t="s">
        <v>6284</v>
      </c>
      <c r="J324" s="56" t="s">
        <v>6285</v>
      </c>
      <c r="K324" s="13" t="s">
        <v>9011</v>
      </c>
      <c r="L324" s="13" t="s">
        <v>7040</v>
      </c>
      <c r="M324" s="51" t="s">
        <v>6286</v>
      </c>
      <c r="N324" s="13"/>
    </row>
    <row r="325" spans="1:14" s="73" customFormat="1" ht="13.5">
      <c r="A325" s="31" t="s">
        <v>1016</v>
      </c>
      <c r="B325" s="43">
        <v>324</v>
      </c>
      <c r="C325" s="48" t="s">
        <v>5721</v>
      </c>
      <c r="D325" s="49" t="s">
        <v>6287</v>
      </c>
      <c r="E325" s="49" t="s">
        <v>7043</v>
      </c>
      <c r="F325" s="43">
        <v>2012</v>
      </c>
      <c r="G325" s="43" t="s">
        <v>6288</v>
      </c>
      <c r="H325" s="43" t="s">
        <v>8603</v>
      </c>
      <c r="I325" s="49" t="s">
        <v>5932</v>
      </c>
      <c r="J325" s="50" t="s">
        <v>6289</v>
      </c>
      <c r="K325" s="7" t="s">
        <v>7039</v>
      </c>
      <c r="L325" s="7" t="s">
        <v>5934</v>
      </c>
      <c r="M325" s="51" t="s">
        <v>6290</v>
      </c>
      <c r="N325" s="13"/>
    </row>
    <row r="326" spans="1:14" s="73" customFormat="1" ht="13.5">
      <c r="A326" s="31" t="s">
        <v>1016</v>
      </c>
      <c r="B326" s="43">
        <v>325</v>
      </c>
      <c r="C326" s="53" t="s">
        <v>5721</v>
      </c>
      <c r="D326" s="54" t="s">
        <v>6291</v>
      </c>
      <c r="E326" s="54" t="s">
        <v>7043</v>
      </c>
      <c r="F326" s="55">
        <v>2012</v>
      </c>
      <c r="G326" s="55" t="s">
        <v>6292</v>
      </c>
      <c r="H326" s="55" t="s">
        <v>8603</v>
      </c>
      <c r="I326" s="54" t="s">
        <v>6284</v>
      </c>
      <c r="J326" s="56" t="s">
        <v>6293</v>
      </c>
      <c r="K326" s="13" t="s">
        <v>7039</v>
      </c>
      <c r="L326" s="13" t="s">
        <v>5934</v>
      </c>
      <c r="M326" s="51" t="s">
        <v>6294</v>
      </c>
      <c r="N326" s="13"/>
    </row>
    <row r="327" spans="1:14" s="73" customFormat="1" ht="13.5">
      <c r="A327" s="31" t="s">
        <v>1016</v>
      </c>
      <c r="B327" s="43">
        <v>326</v>
      </c>
      <c r="C327" s="48" t="s">
        <v>5721</v>
      </c>
      <c r="D327" s="49" t="s">
        <v>6295</v>
      </c>
      <c r="E327" s="49" t="s">
        <v>7043</v>
      </c>
      <c r="F327" s="43">
        <v>2012</v>
      </c>
      <c r="G327" s="43" t="s">
        <v>6296</v>
      </c>
      <c r="H327" s="43" t="s">
        <v>8603</v>
      </c>
      <c r="I327" s="49" t="s">
        <v>5932</v>
      </c>
      <c r="J327" s="50" t="s">
        <v>6297</v>
      </c>
      <c r="K327" s="7" t="s">
        <v>7039</v>
      </c>
      <c r="L327" s="7" t="s">
        <v>5934</v>
      </c>
      <c r="M327" s="51" t="s">
        <v>6298</v>
      </c>
      <c r="N327" s="52"/>
    </row>
    <row r="328" spans="1:14" s="73" customFormat="1" ht="13.5">
      <c r="A328" s="31" t="s">
        <v>1016</v>
      </c>
      <c r="B328" s="43">
        <v>327</v>
      </c>
      <c r="C328" s="48" t="s">
        <v>5721</v>
      </c>
      <c r="D328" s="49" t="s">
        <v>6299</v>
      </c>
      <c r="E328" s="49" t="s">
        <v>7043</v>
      </c>
      <c r="F328" s="43">
        <v>2012</v>
      </c>
      <c r="G328" s="43" t="s">
        <v>6300</v>
      </c>
      <c r="H328" s="43" t="s">
        <v>8603</v>
      </c>
      <c r="I328" s="49" t="s">
        <v>5932</v>
      </c>
      <c r="J328" s="50" t="s">
        <v>6301</v>
      </c>
      <c r="K328" s="7" t="s">
        <v>7039</v>
      </c>
      <c r="L328" s="7" t="s">
        <v>5934</v>
      </c>
      <c r="M328" s="51" t="s">
        <v>6302</v>
      </c>
      <c r="N328" s="52"/>
    </row>
    <row r="329" spans="1:14" s="73" customFormat="1" ht="13.5">
      <c r="A329" s="31" t="s">
        <v>1016</v>
      </c>
      <c r="B329" s="43">
        <v>328</v>
      </c>
      <c r="C329" s="53" t="s">
        <v>5721</v>
      </c>
      <c r="D329" s="54" t="s">
        <v>6303</v>
      </c>
      <c r="E329" s="54" t="s">
        <v>7043</v>
      </c>
      <c r="F329" s="55">
        <v>2012</v>
      </c>
      <c r="G329" s="55" t="s">
        <v>6304</v>
      </c>
      <c r="H329" s="55" t="s">
        <v>8603</v>
      </c>
      <c r="I329" s="54" t="s">
        <v>6305</v>
      </c>
      <c r="J329" s="56" t="s">
        <v>6306</v>
      </c>
      <c r="K329" s="13" t="s">
        <v>7039</v>
      </c>
      <c r="L329" s="13" t="s">
        <v>5826</v>
      </c>
      <c r="M329" s="51" t="s">
        <v>6307</v>
      </c>
      <c r="N329" s="52"/>
    </row>
    <row r="330" spans="1:14" s="73" customFormat="1" ht="13.5">
      <c r="A330" s="31" t="s">
        <v>1016</v>
      </c>
      <c r="B330" s="43">
        <v>329</v>
      </c>
      <c r="C330" s="58" t="s">
        <v>5721</v>
      </c>
      <c r="D330" s="59" t="s">
        <v>6308</v>
      </c>
      <c r="E330" s="59" t="s">
        <v>5734</v>
      </c>
      <c r="F330" s="60">
        <v>2011</v>
      </c>
      <c r="G330" s="60"/>
      <c r="H330" s="60" t="s">
        <v>8603</v>
      </c>
      <c r="I330" s="59" t="s">
        <v>6309</v>
      </c>
      <c r="J330" s="50" t="s">
        <v>6310</v>
      </c>
      <c r="K330" s="52" t="s">
        <v>7039</v>
      </c>
      <c r="L330" s="52" t="s">
        <v>7040</v>
      </c>
      <c r="M330" s="51" t="s">
        <v>6311</v>
      </c>
      <c r="N330" s="7"/>
    </row>
    <row r="331" spans="1:14" s="73" customFormat="1" ht="27">
      <c r="A331" s="31" t="s">
        <v>1016</v>
      </c>
      <c r="B331" s="43">
        <v>330</v>
      </c>
      <c r="C331" s="48" t="s">
        <v>5721</v>
      </c>
      <c r="D331" s="49" t="s">
        <v>6312</v>
      </c>
      <c r="E331" s="49" t="s">
        <v>5405</v>
      </c>
      <c r="F331" s="43">
        <v>2011</v>
      </c>
      <c r="G331" s="43" t="s">
        <v>6313</v>
      </c>
      <c r="H331" s="43" t="s">
        <v>8603</v>
      </c>
      <c r="I331" s="49" t="s">
        <v>6314</v>
      </c>
      <c r="J331" s="50" t="s">
        <v>6315</v>
      </c>
      <c r="K331" s="7" t="s">
        <v>7039</v>
      </c>
      <c r="L331" s="7" t="s">
        <v>5855</v>
      </c>
      <c r="M331" s="51" t="s">
        <v>6316</v>
      </c>
      <c r="N331" s="52"/>
    </row>
    <row r="332" spans="1:14" s="73" customFormat="1" ht="13.5">
      <c r="A332" s="31" t="s">
        <v>1016</v>
      </c>
      <c r="B332" s="43">
        <v>331</v>
      </c>
      <c r="C332" s="53" t="s">
        <v>5721</v>
      </c>
      <c r="D332" s="54" t="s">
        <v>6317</v>
      </c>
      <c r="E332" s="54" t="s">
        <v>6106</v>
      </c>
      <c r="F332" s="55">
        <v>2010</v>
      </c>
      <c r="G332" s="55" t="s">
        <v>6318</v>
      </c>
      <c r="H332" s="55" t="s">
        <v>8603</v>
      </c>
      <c r="I332" s="54" t="s">
        <v>5385</v>
      </c>
      <c r="J332" s="56" t="s">
        <v>6319</v>
      </c>
      <c r="K332" s="13" t="s">
        <v>7039</v>
      </c>
      <c r="L332" s="13" t="s">
        <v>7127</v>
      </c>
      <c r="M332" s="51" t="s">
        <v>6320</v>
      </c>
      <c r="N332" s="7"/>
    </row>
    <row r="333" spans="1:14" s="73" customFormat="1" ht="13.5">
      <c r="A333" s="31" t="s">
        <v>1016</v>
      </c>
      <c r="B333" s="43">
        <v>332</v>
      </c>
      <c r="C333" s="58" t="s">
        <v>5721</v>
      </c>
      <c r="D333" s="59" t="s">
        <v>6321</v>
      </c>
      <c r="E333" s="59" t="s">
        <v>6322</v>
      </c>
      <c r="F333" s="60">
        <v>2008</v>
      </c>
      <c r="G333" s="60"/>
      <c r="H333" s="60" t="s">
        <v>8603</v>
      </c>
      <c r="I333" s="59" t="s">
        <v>6323</v>
      </c>
      <c r="J333" s="50" t="s">
        <v>6324</v>
      </c>
      <c r="K333" s="52" t="s">
        <v>7039</v>
      </c>
      <c r="L333" s="52" t="s">
        <v>7040</v>
      </c>
      <c r="M333" s="51" t="s">
        <v>6325</v>
      </c>
      <c r="N333" s="52"/>
    </row>
    <row r="334" spans="1:14" s="73" customFormat="1" ht="13.5">
      <c r="A334" s="31" t="s">
        <v>1016</v>
      </c>
      <c r="B334" s="43">
        <v>333</v>
      </c>
      <c r="C334" s="53" t="s">
        <v>5759</v>
      </c>
      <c r="D334" s="54" t="s">
        <v>6326</v>
      </c>
      <c r="E334" s="54" t="s">
        <v>6016</v>
      </c>
      <c r="F334" s="55">
        <v>2012</v>
      </c>
      <c r="G334" s="55"/>
      <c r="H334" s="55"/>
      <c r="I334" s="54" t="s">
        <v>6327</v>
      </c>
      <c r="J334" s="56" t="s">
        <v>6328</v>
      </c>
      <c r="K334" s="13"/>
      <c r="L334" s="13"/>
      <c r="M334" s="51" t="s">
        <v>6329</v>
      </c>
      <c r="N334" s="52"/>
    </row>
    <row r="335" spans="1:14" s="11" customFormat="1" ht="27">
      <c r="A335" s="31" t="s">
        <v>1016</v>
      </c>
      <c r="B335" s="43">
        <v>334</v>
      </c>
      <c r="C335" s="53" t="s">
        <v>5721</v>
      </c>
      <c r="D335" s="54" t="s">
        <v>6330</v>
      </c>
      <c r="E335" s="54" t="s">
        <v>5822</v>
      </c>
      <c r="F335" s="55">
        <v>2012</v>
      </c>
      <c r="G335" s="55" t="s">
        <v>6331</v>
      </c>
      <c r="H335" s="55" t="s">
        <v>8603</v>
      </c>
      <c r="I335" s="54" t="s">
        <v>6332</v>
      </c>
      <c r="J335" s="56" t="s">
        <v>6333</v>
      </c>
      <c r="K335" s="13" t="s">
        <v>7039</v>
      </c>
      <c r="L335" s="13" t="s">
        <v>5934</v>
      </c>
      <c r="M335" s="51" t="s">
        <v>6334</v>
      </c>
      <c r="N335" s="52"/>
    </row>
    <row r="336" spans="1:14" s="11" customFormat="1" ht="13.5">
      <c r="A336" s="31" t="s">
        <v>1016</v>
      </c>
      <c r="B336" s="43">
        <v>335</v>
      </c>
      <c r="C336" s="53" t="s">
        <v>5721</v>
      </c>
      <c r="D336" s="54" t="s">
        <v>6335</v>
      </c>
      <c r="E336" s="54" t="s">
        <v>5540</v>
      </c>
      <c r="F336" s="55">
        <v>2012</v>
      </c>
      <c r="G336" s="55"/>
      <c r="H336" s="55" t="s">
        <v>8603</v>
      </c>
      <c r="I336" s="54" t="s">
        <v>6336</v>
      </c>
      <c r="J336" s="56" t="s">
        <v>6337</v>
      </c>
      <c r="K336" s="13" t="s">
        <v>7039</v>
      </c>
      <c r="L336" s="13" t="s">
        <v>7040</v>
      </c>
      <c r="M336" s="51" t="s">
        <v>6338</v>
      </c>
      <c r="N336" s="52"/>
    </row>
    <row r="337" spans="1:14" s="11" customFormat="1" ht="13.5">
      <c r="A337" s="31" t="s">
        <v>1016</v>
      </c>
      <c r="B337" s="43">
        <v>336</v>
      </c>
      <c r="C337" s="53" t="s">
        <v>5721</v>
      </c>
      <c r="D337" s="54" t="s">
        <v>6339</v>
      </c>
      <c r="E337" s="54" t="s">
        <v>7043</v>
      </c>
      <c r="F337" s="55">
        <v>2012</v>
      </c>
      <c r="G337" s="55" t="s">
        <v>6340</v>
      </c>
      <c r="H337" s="55" t="s">
        <v>8603</v>
      </c>
      <c r="I337" s="54" t="s">
        <v>6341</v>
      </c>
      <c r="J337" s="56" t="s">
        <v>6342</v>
      </c>
      <c r="K337" s="13" t="s">
        <v>7039</v>
      </c>
      <c r="L337" s="13" t="s">
        <v>5826</v>
      </c>
      <c r="M337" s="51" t="s">
        <v>6343</v>
      </c>
      <c r="N337" s="13"/>
    </row>
    <row r="338" spans="1:14" s="11" customFormat="1" ht="13.5">
      <c r="A338" s="31" t="s">
        <v>1016</v>
      </c>
      <c r="B338" s="43">
        <v>337</v>
      </c>
      <c r="C338" s="53" t="s">
        <v>5721</v>
      </c>
      <c r="D338" s="54" t="s">
        <v>6344</v>
      </c>
      <c r="E338" s="54" t="s">
        <v>5390</v>
      </c>
      <c r="F338" s="55">
        <v>2011</v>
      </c>
      <c r="G338" s="55"/>
      <c r="H338" s="55"/>
      <c r="I338" s="54" t="s">
        <v>6345</v>
      </c>
      <c r="J338" s="56" t="s">
        <v>6346</v>
      </c>
      <c r="K338" s="13"/>
      <c r="L338" s="13"/>
      <c r="M338" s="51" t="s">
        <v>6347</v>
      </c>
      <c r="N338" s="7"/>
    </row>
    <row r="339" spans="1:14" s="11" customFormat="1" ht="13.5">
      <c r="A339" s="31" t="s">
        <v>1016</v>
      </c>
      <c r="B339" s="43">
        <v>338</v>
      </c>
      <c r="C339" s="58" t="s">
        <v>5721</v>
      </c>
      <c r="D339" s="59" t="s">
        <v>6348</v>
      </c>
      <c r="E339" s="59" t="s">
        <v>5540</v>
      </c>
      <c r="F339" s="60">
        <v>2011</v>
      </c>
      <c r="G339" s="60"/>
      <c r="H339" s="60" t="s">
        <v>8603</v>
      </c>
      <c r="I339" s="59" t="s">
        <v>6349</v>
      </c>
      <c r="J339" s="50" t="s">
        <v>6350</v>
      </c>
      <c r="K339" s="52" t="s">
        <v>7039</v>
      </c>
      <c r="L339" s="52" t="s">
        <v>7040</v>
      </c>
      <c r="M339" s="51" t="s">
        <v>6351</v>
      </c>
      <c r="N339" s="52"/>
    </row>
    <row r="340" spans="1:14" s="11" customFormat="1" ht="13.5">
      <c r="A340" s="31" t="s">
        <v>1016</v>
      </c>
      <c r="B340" s="43">
        <v>339</v>
      </c>
      <c r="C340" s="58" t="s">
        <v>5759</v>
      </c>
      <c r="D340" s="59" t="s">
        <v>6352</v>
      </c>
      <c r="E340" s="59" t="s">
        <v>5540</v>
      </c>
      <c r="F340" s="60">
        <v>2011</v>
      </c>
      <c r="G340" s="60"/>
      <c r="H340" s="60"/>
      <c r="I340" s="59" t="s">
        <v>6353</v>
      </c>
      <c r="J340" s="50" t="s">
        <v>6354</v>
      </c>
      <c r="K340" s="52" t="s">
        <v>7039</v>
      </c>
      <c r="L340" s="52" t="s">
        <v>7040</v>
      </c>
      <c r="M340" s="51" t="s">
        <v>6355</v>
      </c>
      <c r="N340" s="7"/>
    </row>
    <row r="341" spans="1:14" s="11" customFormat="1" ht="27">
      <c r="A341" s="31" t="s">
        <v>1016</v>
      </c>
      <c r="B341" s="43">
        <v>340</v>
      </c>
      <c r="C341" s="48" t="s">
        <v>5721</v>
      </c>
      <c r="D341" s="49" t="s">
        <v>6356</v>
      </c>
      <c r="E341" s="49" t="s">
        <v>6357</v>
      </c>
      <c r="F341" s="43">
        <v>2011</v>
      </c>
      <c r="G341" s="43" t="s">
        <v>6358</v>
      </c>
      <c r="H341" s="43" t="s">
        <v>8603</v>
      </c>
      <c r="I341" s="49" t="s">
        <v>6359</v>
      </c>
      <c r="J341" s="50" t="s">
        <v>6360</v>
      </c>
      <c r="K341" s="7" t="s">
        <v>7039</v>
      </c>
      <c r="L341" s="7" t="s">
        <v>7040</v>
      </c>
      <c r="M341" s="51" t="s">
        <v>6361</v>
      </c>
      <c r="N341" s="7"/>
    </row>
    <row r="342" spans="1:14" s="11" customFormat="1" ht="13.5">
      <c r="A342" s="31" t="s">
        <v>1016</v>
      </c>
      <c r="B342" s="43">
        <v>341</v>
      </c>
      <c r="C342" s="58" t="s">
        <v>5721</v>
      </c>
      <c r="D342" s="59" t="s">
        <v>6362</v>
      </c>
      <c r="E342" s="59" t="s">
        <v>6363</v>
      </c>
      <c r="F342" s="60">
        <v>2010</v>
      </c>
      <c r="G342" s="60" t="s">
        <v>6364</v>
      </c>
      <c r="H342" s="60" t="s">
        <v>8603</v>
      </c>
      <c r="I342" s="59" t="s">
        <v>6365</v>
      </c>
      <c r="J342" s="50" t="s">
        <v>6366</v>
      </c>
      <c r="K342" s="52" t="s">
        <v>7039</v>
      </c>
      <c r="L342" s="52" t="s">
        <v>7040</v>
      </c>
      <c r="M342" s="51" t="s">
        <v>6367</v>
      </c>
      <c r="N342" s="7"/>
    </row>
    <row r="343" spans="1:14" s="11" customFormat="1" ht="13.5">
      <c r="A343" s="31" t="s">
        <v>1016</v>
      </c>
      <c r="B343" s="43">
        <v>342</v>
      </c>
      <c r="C343" s="53" t="s">
        <v>5721</v>
      </c>
      <c r="D343" s="54" t="s">
        <v>6368</v>
      </c>
      <c r="E343" s="54" t="s">
        <v>5739</v>
      </c>
      <c r="F343" s="55">
        <v>2010</v>
      </c>
      <c r="G343" s="55" t="s">
        <v>6369</v>
      </c>
      <c r="H343" s="55" t="s">
        <v>8603</v>
      </c>
      <c r="I343" s="54" t="s">
        <v>6370</v>
      </c>
      <c r="J343" s="56" t="s">
        <v>6371</v>
      </c>
      <c r="K343" s="13" t="s">
        <v>7039</v>
      </c>
      <c r="L343" s="13" t="s">
        <v>7040</v>
      </c>
      <c r="M343" s="51" t="s">
        <v>6372</v>
      </c>
      <c r="N343" s="7"/>
    </row>
    <row r="344" spans="1:14" s="11" customFormat="1" ht="13.5">
      <c r="A344" s="31" t="s">
        <v>1016</v>
      </c>
      <c r="B344" s="43">
        <v>343</v>
      </c>
      <c r="C344" s="53" t="s">
        <v>5721</v>
      </c>
      <c r="D344" s="54" t="s">
        <v>6373</v>
      </c>
      <c r="E344" s="54" t="s">
        <v>5390</v>
      </c>
      <c r="F344" s="55">
        <v>2009</v>
      </c>
      <c r="G344" s="55"/>
      <c r="H344" s="55"/>
      <c r="I344" s="54" t="s">
        <v>6374</v>
      </c>
      <c r="J344" s="56" t="s">
        <v>6375</v>
      </c>
      <c r="K344" s="13"/>
      <c r="L344" s="13"/>
      <c r="M344" s="51" t="s">
        <v>6376</v>
      </c>
      <c r="N344" s="13"/>
    </row>
    <row r="345" spans="1:14" s="11" customFormat="1" ht="13.5">
      <c r="A345" s="31" t="s">
        <v>1016</v>
      </c>
      <c r="B345" s="43">
        <v>344</v>
      </c>
      <c r="C345" s="53" t="s">
        <v>5721</v>
      </c>
      <c r="D345" s="54" t="s">
        <v>6377</v>
      </c>
      <c r="E345" s="54" t="s">
        <v>6378</v>
      </c>
      <c r="F345" s="55">
        <v>2008</v>
      </c>
      <c r="G345" s="55" t="s">
        <v>6379</v>
      </c>
      <c r="H345" s="55" t="s">
        <v>8603</v>
      </c>
      <c r="I345" s="54" t="s">
        <v>6380</v>
      </c>
      <c r="J345" s="56" t="s">
        <v>6381</v>
      </c>
      <c r="K345" s="13" t="s">
        <v>7039</v>
      </c>
      <c r="L345" s="13" t="s">
        <v>7040</v>
      </c>
      <c r="M345" s="51" t="s">
        <v>6382</v>
      </c>
      <c r="N345" s="13"/>
    </row>
    <row r="346" spans="1:14" s="11" customFormat="1" ht="13.5">
      <c r="A346" s="31" t="s">
        <v>1016</v>
      </c>
      <c r="B346" s="43">
        <v>345</v>
      </c>
      <c r="C346" s="58" t="s">
        <v>5721</v>
      </c>
      <c r="D346" s="59" t="s">
        <v>6383</v>
      </c>
      <c r="E346" s="59" t="s">
        <v>7133</v>
      </c>
      <c r="F346" s="60">
        <v>2008</v>
      </c>
      <c r="G346" s="60"/>
      <c r="H346" s="60" t="s">
        <v>8603</v>
      </c>
      <c r="I346" s="59" t="s">
        <v>6384</v>
      </c>
      <c r="J346" s="50" t="s">
        <v>6385</v>
      </c>
      <c r="K346" s="52" t="s">
        <v>7039</v>
      </c>
      <c r="L346" s="52" t="s">
        <v>7040</v>
      </c>
      <c r="M346" s="51" t="s">
        <v>6386</v>
      </c>
      <c r="N346" s="13"/>
    </row>
    <row r="347" spans="1:14" s="11" customFormat="1" ht="13.5">
      <c r="A347" s="31" t="s">
        <v>1016</v>
      </c>
      <c r="B347" s="43">
        <v>346</v>
      </c>
      <c r="C347" s="58" t="s">
        <v>5721</v>
      </c>
      <c r="D347" s="59" t="s">
        <v>6387</v>
      </c>
      <c r="E347" s="59" t="s">
        <v>6206</v>
      </c>
      <c r="F347" s="60">
        <v>2008</v>
      </c>
      <c r="G347" s="60"/>
      <c r="H347" s="60" t="s">
        <v>8603</v>
      </c>
      <c r="I347" s="59" t="s">
        <v>6388</v>
      </c>
      <c r="J347" s="50" t="s">
        <v>6389</v>
      </c>
      <c r="K347" s="52" t="s">
        <v>7039</v>
      </c>
      <c r="L347" s="52" t="s">
        <v>5826</v>
      </c>
      <c r="M347" s="51" t="s">
        <v>6390</v>
      </c>
      <c r="N347" s="52"/>
    </row>
    <row r="348" spans="1:14" s="11" customFormat="1" ht="13.5">
      <c r="A348" s="31" t="s">
        <v>1016</v>
      </c>
      <c r="B348" s="43">
        <v>347</v>
      </c>
      <c r="C348" s="53" t="s">
        <v>5721</v>
      </c>
      <c r="D348" s="54" t="s">
        <v>6391</v>
      </c>
      <c r="E348" s="54" t="s">
        <v>5578</v>
      </c>
      <c r="F348" s="55">
        <v>2008</v>
      </c>
      <c r="G348" s="55"/>
      <c r="H348" s="55" t="s">
        <v>8603</v>
      </c>
      <c r="I348" s="54" t="s">
        <v>6392</v>
      </c>
      <c r="J348" s="56" t="s">
        <v>6393</v>
      </c>
      <c r="K348" s="13" t="s">
        <v>6939</v>
      </c>
      <c r="L348" s="13" t="s">
        <v>6940</v>
      </c>
      <c r="M348" s="51" t="s">
        <v>6394</v>
      </c>
      <c r="N348" s="52"/>
    </row>
    <row r="349" spans="1:14" s="11" customFormat="1" ht="13.5">
      <c r="A349" s="31" t="s">
        <v>1016</v>
      </c>
      <c r="B349" s="43">
        <v>348</v>
      </c>
      <c r="C349" s="53" t="s">
        <v>5721</v>
      </c>
      <c r="D349" s="54" t="s">
        <v>6395</v>
      </c>
      <c r="E349" s="54" t="s">
        <v>5390</v>
      </c>
      <c r="F349" s="55">
        <v>2006</v>
      </c>
      <c r="G349" s="55"/>
      <c r="H349" s="55" t="s">
        <v>8603</v>
      </c>
      <c r="I349" s="54" t="s">
        <v>6396</v>
      </c>
      <c r="J349" s="56" t="s">
        <v>6397</v>
      </c>
      <c r="K349" s="13" t="s">
        <v>7039</v>
      </c>
      <c r="L349" s="13" t="s">
        <v>7040</v>
      </c>
      <c r="M349" s="51" t="s">
        <v>6398</v>
      </c>
      <c r="N349" s="52"/>
    </row>
    <row r="350" spans="1:14" s="11" customFormat="1" ht="13.5">
      <c r="A350" s="31" t="s">
        <v>1016</v>
      </c>
      <c r="B350" s="43">
        <v>349</v>
      </c>
      <c r="C350" s="58" t="s">
        <v>5721</v>
      </c>
      <c r="D350" s="59" t="s">
        <v>6399</v>
      </c>
      <c r="E350" s="59" t="s">
        <v>6991</v>
      </c>
      <c r="F350" s="60">
        <v>2006</v>
      </c>
      <c r="G350" s="60" t="s">
        <v>6400</v>
      </c>
      <c r="H350" s="60" t="s">
        <v>8603</v>
      </c>
      <c r="I350" s="59" t="s">
        <v>6401</v>
      </c>
      <c r="J350" s="50" t="s">
        <v>6402</v>
      </c>
      <c r="K350" s="52" t="s">
        <v>9688</v>
      </c>
      <c r="L350" s="52" t="s">
        <v>9914</v>
      </c>
      <c r="M350" s="51" t="s">
        <v>6403</v>
      </c>
      <c r="N350" s="7"/>
    </row>
    <row r="351" spans="1:14" s="11" customFormat="1" ht="13.5">
      <c r="A351" s="31" t="s">
        <v>1016</v>
      </c>
      <c r="B351" s="43">
        <v>350</v>
      </c>
      <c r="C351" s="53" t="s">
        <v>5721</v>
      </c>
      <c r="D351" s="54" t="s">
        <v>6404</v>
      </c>
      <c r="E351" s="54" t="s">
        <v>5540</v>
      </c>
      <c r="F351" s="55">
        <v>2012</v>
      </c>
      <c r="G351" s="55"/>
      <c r="H351" s="55" t="s">
        <v>8603</v>
      </c>
      <c r="I351" s="54" t="s">
        <v>6405</v>
      </c>
      <c r="J351" s="56" t="s">
        <v>6406</v>
      </c>
      <c r="K351" s="13" t="s">
        <v>7039</v>
      </c>
      <c r="L351" s="13" t="s">
        <v>7040</v>
      </c>
      <c r="M351" s="51" t="s">
        <v>6407</v>
      </c>
      <c r="N351" s="7"/>
    </row>
    <row r="352" spans="1:14" s="11" customFormat="1" ht="13.5">
      <c r="A352" s="31" t="s">
        <v>1016</v>
      </c>
      <c r="B352" s="43">
        <v>351</v>
      </c>
      <c r="C352" s="53" t="s">
        <v>6408</v>
      </c>
      <c r="D352" s="54" t="s">
        <v>6409</v>
      </c>
      <c r="E352" s="54" t="s">
        <v>6184</v>
      </c>
      <c r="F352" s="55">
        <v>2011</v>
      </c>
      <c r="G352" s="55"/>
      <c r="H352" s="55"/>
      <c r="I352" s="54" t="s">
        <v>6410</v>
      </c>
      <c r="J352" s="56" t="s">
        <v>6411</v>
      </c>
      <c r="K352" s="13" t="s">
        <v>7039</v>
      </c>
      <c r="L352" s="13" t="s">
        <v>5934</v>
      </c>
      <c r="M352" s="51" t="s">
        <v>6412</v>
      </c>
      <c r="N352" s="7"/>
    </row>
    <row r="353" spans="1:14" s="11" customFormat="1" ht="13.5">
      <c r="A353" s="31" t="s">
        <v>1016</v>
      </c>
      <c r="B353" s="43">
        <v>352</v>
      </c>
      <c r="C353" s="58" t="s">
        <v>5721</v>
      </c>
      <c r="D353" s="59" t="s">
        <v>6413</v>
      </c>
      <c r="E353" s="59" t="s">
        <v>6991</v>
      </c>
      <c r="F353" s="60">
        <v>2008</v>
      </c>
      <c r="G353" s="60"/>
      <c r="H353" s="60" t="s">
        <v>8603</v>
      </c>
      <c r="I353" s="59" t="s">
        <v>6414</v>
      </c>
      <c r="J353" s="50" t="s">
        <v>6415</v>
      </c>
      <c r="K353" s="52" t="s">
        <v>7039</v>
      </c>
      <c r="L353" s="52" t="s">
        <v>7040</v>
      </c>
      <c r="M353" s="51" t="s">
        <v>6416</v>
      </c>
      <c r="N353" s="7"/>
    </row>
    <row r="354" spans="1:14" s="11" customFormat="1" ht="13.5">
      <c r="A354" s="31" t="s">
        <v>1016</v>
      </c>
      <c r="B354" s="43">
        <v>353</v>
      </c>
      <c r="C354" s="58" t="s">
        <v>5721</v>
      </c>
      <c r="D354" s="59" t="s">
        <v>6417</v>
      </c>
      <c r="E354" s="59" t="s">
        <v>6418</v>
      </c>
      <c r="F354" s="60">
        <v>2008</v>
      </c>
      <c r="G354" s="60"/>
      <c r="H354" s="60" t="s">
        <v>8603</v>
      </c>
      <c r="I354" s="59" t="s">
        <v>6419</v>
      </c>
      <c r="J354" s="50" t="s">
        <v>6420</v>
      </c>
      <c r="K354" s="52" t="s">
        <v>7039</v>
      </c>
      <c r="L354" s="52" t="s">
        <v>7040</v>
      </c>
      <c r="M354" s="51" t="s">
        <v>6421</v>
      </c>
      <c r="N354" s="7"/>
    </row>
    <row r="355" spans="1:14" s="11" customFormat="1" ht="14.25">
      <c r="A355" s="31" t="s">
        <v>1016</v>
      </c>
      <c r="B355" s="43">
        <v>354</v>
      </c>
      <c r="C355" s="58" t="s">
        <v>6148</v>
      </c>
      <c r="D355" s="59" t="s">
        <v>6422</v>
      </c>
      <c r="E355" s="59" t="s">
        <v>6215</v>
      </c>
      <c r="F355" s="60">
        <v>2007</v>
      </c>
      <c r="G355" s="60"/>
      <c r="H355" s="60" t="s">
        <v>7088</v>
      </c>
      <c r="I355" s="59" t="s">
        <v>6423</v>
      </c>
      <c r="J355" s="50" t="s">
        <v>6424</v>
      </c>
      <c r="K355" s="52" t="s">
        <v>7291</v>
      </c>
      <c r="L355" s="52" t="s">
        <v>6425</v>
      </c>
      <c r="M355" s="51" t="s">
        <v>6426</v>
      </c>
      <c r="N355" s="7"/>
    </row>
    <row r="356" spans="1:14" s="11" customFormat="1" ht="13.5">
      <c r="A356" s="31" t="s">
        <v>1016</v>
      </c>
      <c r="B356" s="43">
        <v>355</v>
      </c>
      <c r="C356" s="53" t="s">
        <v>5721</v>
      </c>
      <c r="D356" s="54" t="s">
        <v>6427</v>
      </c>
      <c r="E356" s="54" t="s">
        <v>5365</v>
      </c>
      <c r="F356" s="55">
        <v>2006</v>
      </c>
      <c r="G356" s="55"/>
      <c r="H356" s="55" t="s">
        <v>8603</v>
      </c>
      <c r="I356" s="54" t="s">
        <v>6428</v>
      </c>
      <c r="J356" s="56" t="s">
        <v>6429</v>
      </c>
      <c r="K356" s="13" t="s">
        <v>6939</v>
      </c>
      <c r="L356" s="13" t="s">
        <v>5962</v>
      </c>
      <c r="M356" s="51" t="s">
        <v>6430</v>
      </c>
      <c r="N356" s="7"/>
    </row>
    <row r="357" spans="1:14" s="11" customFormat="1" ht="13.5">
      <c r="A357" s="31" t="s">
        <v>1016</v>
      </c>
      <c r="B357" s="43">
        <v>356</v>
      </c>
      <c r="C357" s="58" t="s">
        <v>5721</v>
      </c>
      <c r="D357" s="59" t="s">
        <v>6431</v>
      </c>
      <c r="E357" s="59" t="s">
        <v>5390</v>
      </c>
      <c r="F357" s="60">
        <v>2010</v>
      </c>
      <c r="G357" s="60"/>
      <c r="H357" s="60"/>
      <c r="I357" s="59" t="s">
        <v>6432</v>
      </c>
      <c r="J357" s="50" t="s">
        <v>6433</v>
      </c>
      <c r="K357" s="52"/>
      <c r="L357" s="52"/>
      <c r="M357" s="51" t="s">
        <v>6434</v>
      </c>
      <c r="N357" s="7"/>
    </row>
    <row r="358" spans="1:14" s="11" customFormat="1" ht="13.5">
      <c r="A358" s="31" t="s">
        <v>1016</v>
      </c>
      <c r="B358" s="43">
        <v>357</v>
      </c>
      <c r="C358" s="53" t="s">
        <v>6435</v>
      </c>
      <c r="D358" s="54" t="s">
        <v>6436</v>
      </c>
      <c r="E358" s="54" t="s">
        <v>6437</v>
      </c>
      <c r="F358" s="55">
        <v>2012</v>
      </c>
      <c r="G358" s="55"/>
      <c r="H358" s="55"/>
      <c r="I358" s="54" t="s">
        <v>6438</v>
      </c>
      <c r="J358" s="56" t="s">
        <v>6439</v>
      </c>
      <c r="K358" s="13" t="s">
        <v>6440</v>
      </c>
      <c r="L358" s="13" t="s">
        <v>6441</v>
      </c>
      <c r="M358" s="51" t="s">
        <v>6442</v>
      </c>
      <c r="N358" s="52"/>
    </row>
    <row r="359" spans="1:14" s="11" customFormat="1" ht="13.5">
      <c r="A359" s="31" t="s">
        <v>1016</v>
      </c>
      <c r="B359" s="43">
        <v>358</v>
      </c>
      <c r="C359" s="53" t="s">
        <v>6435</v>
      </c>
      <c r="D359" s="54" t="s">
        <v>6443</v>
      </c>
      <c r="E359" s="54" t="s">
        <v>6437</v>
      </c>
      <c r="F359" s="55">
        <v>2012</v>
      </c>
      <c r="G359" s="55"/>
      <c r="H359" s="55"/>
      <c r="I359" s="54" t="s">
        <v>6444</v>
      </c>
      <c r="J359" s="56" t="s">
        <v>6445</v>
      </c>
      <c r="K359" s="13" t="s">
        <v>6440</v>
      </c>
      <c r="L359" s="13" t="s">
        <v>6441</v>
      </c>
      <c r="M359" s="51" t="s">
        <v>6446</v>
      </c>
      <c r="N359" s="7"/>
    </row>
    <row r="360" spans="1:14" s="11" customFormat="1" ht="13.5">
      <c r="A360" s="31" t="s">
        <v>1016</v>
      </c>
      <c r="B360" s="43">
        <v>359</v>
      </c>
      <c r="C360" s="53" t="s">
        <v>6435</v>
      </c>
      <c r="D360" s="54" t="s">
        <v>6447</v>
      </c>
      <c r="E360" s="54" t="s">
        <v>6437</v>
      </c>
      <c r="F360" s="55">
        <v>2012</v>
      </c>
      <c r="G360" s="55"/>
      <c r="H360" s="55"/>
      <c r="I360" s="54" t="s">
        <v>6448</v>
      </c>
      <c r="J360" s="56" t="s">
        <v>6449</v>
      </c>
      <c r="K360" s="13" t="s">
        <v>6440</v>
      </c>
      <c r="L360" s="13" t="s">
        <v>6441</v>
      </c>
      <c r="M360" s="51" t="s">
        <v>6450</v>
      </c>
      <c r="N360" s="7"/>
    </row>
    <row r="361" spans="1:14" s="11" customFormat="1" ht="13.5">
      <c r="A361" s="31" t="s">
        <v>1016</v>
      </c>
      <c r="B361" s="43">
        <v>360</v>
      </c>
      <c r="C361" s="53" t="s">
        <v>6435</v>
      </c>
      <c r="D361" s="54" t="s">
        <v>6451</v>
      </c>
      <c r="E361" s="54" t="s">
        <v>6437</v>
      </c>
      <c r="F361" s="55">
        <v>2012</v>
      </c>
      <c r="G361" s="55"/>
      <c r="H361" s="55"/>
      <c r="I361" s="54" t="s">
        <v>6452</v>
      </c>
      <c r="J361" s="56" t="s">
        <v>6453</v>
      </c>
      <c r="K361" s="13" t="s">
        <v>6440</v>
      </c>
      <c r="L361" s="13" t="s">
        <v>6441</v>
      </c>
      <c r="M361" s="51" t="s">
        <v>6454</v>
      </c>
      <c r="N361" s="7"/>
    </row>
    <row r="362" spans="1:14" s="11" customFormat="1" ht="13.5">
      <c r="A362" s="31" t="s">
        <v>1016</v>
      </c>
      <c r="B362" s="43">
        <v>361</v>
      </c>
      <c r="C362" s="53" t="s">
        <v>6435</v>
      </c>
      <c r="D362" s="54" t="s">
        <v>6455</v>
      </c>
      <c r="E362" s="54" t="s">
        <v>6456</v>
      </c>
      <c r="F362" s="55">
        <v>2012</v>
      </c>
      <c r="G362" s="55"/>
      <c r="H362" s="55"/>
      <c r="I362" s="54" t="s">
        <v>6457</v>
      </c>
      <c r="J362" s="56" t="s">
        <v>6458</v>
      </c>
      <c r="K362" s="13" t="s">
        <v>6459</v>
      </c>
      <c r="L362" s="13" t="s">
        <v>6460</v>
      </c>
      <c r="M362" s="51" t="s">
        <v>6461</v>
      </c>
      <c r="N362" s="7"/>
    </row>
    <row r="363" spans="1:14" s="11" customFormat="1" ht="13.5">
      <c r="A363" s="31" t="s">
        <v>1016</v>
      </c>
      <c r="B363" s="43">
        <v>362</v>
      </c>
      <c r="C363" s="53" t="s">
        <v>6435</v>
      </c>
      <c r="D363" s="54" t="s">
        <v>6462</v>
      </c>
      <c r="E363" s="54" t="s">
        <v>6016</v>
      </c>
      <c r="F363" s="55">
        <v>2012</v>
      </c>
      <c r="G363" s="55"/>
      <c r="H363" s="55"/>
      <c r="I363" s="54" t="s">
        <v>6463</v>
      </c>
      <c r="J363" s="56" t="s">
        <v>6464</v>
      </c>
      <c r="K363" s="13"/>
      <c r="L363" s="13"/>
      <c r="M363" s="51" t="s">
        <v>6465</v>
      </c>
      <c r="N363" s="7"/>
    </row>
    <row r="364" spans="1:14" s="11" customFormat="1" ht="13.5">
      <c r="A364" s="31" t="s">
        <v>1016</v>
      </c>
      <c r="B364" s="43">
        <v>363</v>
      </c>
      <c r="C364" s="53" t="s">
        <v>6435</v>
      </c>
      <c r="D364" s="54" t="s">
        <v>6466</v>
      </c>
      <c r="E364" s="54" t="s">
        <v>6467</v>
      </c>
      <c r="F364" s="55">
        <v>2012</v>
      </c>
      <c r="G364" s="55"/>
      <c r="H364" s="55"/>
      <c r="I364" s="54" t="s">
        <v>6468</v>
      </c>
      <c r="J364" s="56" t="s">
        <v>6469</v>
      </c>
      <c r="K364" s="13"/>
      <c r="L364" s="13"/>
      <c r="M364" s="51" t="s">
        <v>6470</v>
      </c>
      <c r="N364" s="7"/>
    </row>
    <row r="365" spans="1:14" s="11" customFormat="1" ht="13.5">
      <c r="A365" s="31" t="s">
        <v>1016</v>
      </c>
      <c r="B365" s="43">
        <v>364</v>
      </c>
      <c r="C365" s="53" t="s">
        <v>5721</v>
      </c>
      <c r="D365" s="54" t="s">
        <v>6471</v>
      </c>
      <c r="E365" s="54" t="s">
        <v>9932</v>
      </c>
      <c r="F365" s="55">
        <v>2012</v>
      </c>
      <c r="G365" s="55" t="s">
        <v>6472</v>
      </c>
      <c r="H365" s="55" t="s">
        <v>8603</v>
      </c>
      <c r="I365" s="54" t="s">
        <v>6473</v>
      </c>
      <c r="J365" s="56" t="s">
        <v>6474</v>
      </c>
      <c r="K365" s="13" t="s">
        <v>9483</v>
      </c>
      <c r="L365" s="13" t="s">
        <v>6934</v>
      </c>
      <c r="M365" s="51" t="s">
        <v>6475</v>
      </c>
      <c r="N365" s="7"/>
    </row>
    <row r="366" spans="1:14" s="11" customFormat="1" ht="13.5">
      <c r="A366" s="31" t="s">
        <v>1016</v>
      </c>
      <c r="B366" s="43">
        <v>365</v>
      </c>
      <c r="C366" s="48" t="s">
        <v>6435</v>
      </c>
      <c r="D366" s="49" t="s">
        <v>6476</v>
      </c>
      <c r="E366" s="49" t="s">
        <v>6467</v>
      </c>
      <c r="F366" s="43">
        <v>2011</v>
      </c>
      <c r="G366" s="43"/>
      <c r="H366" s="43"/>
      <c r="I366" s="49" t="s">
        <v>6477</v>
      </c>
      <c r="J366" s="50" t="s">
        <v>6478</v>
      </c>
      <c r="K366" s="7"/>
      <c r="L366" s="7"/>
      <c r="M366" s="51" t="s">
        <v>6479</v>
      </c>
      <c r="N366" s="7"/>
    </row>
    <row r="367" spans="1:14" s="11" customFormat="1" ht="13.5">
      <c r="A367" s="31" t="s">
        <v>1016</v>
      </c>
      <c r="B367" s="43">
        <v>366</v>
      </c>
      <c r="C367" s="58" t="s">
        <v>5721</v>
      </c>
      <c r="D367" s="59" t="s">
        <v>6480</v>
      </c>
      <c r="E367" s="59" t="s">
        <v>5390</v>
      </c>
      <c r="F367" s="60">
        <v>2010</v>
      </c>
      <c r="G367" s="60" t="s">
        <v>6481</v>
      </c>
      <c r="H367" s="60" t="s">
        <v>8603</v>
      </c>
      <c r="I367" s="59" t="s">
        <v>6482</v>
      </c>
      <c r="J367" s="50" t="s">
        <v>6483</v>
      </c>
      <c r="K367" s="52" t="s">
        <v>7039</v>
      </c>
      <c r="L367" s="52" t="s">
        <v>7040</v>
      </c>
      <c r="M367" s="51" t="s">
        <v>6484</v>
      </c>
      <c r="N367" s="52"/>
    </row>
    <row r="368" spans="1:14" s="11" customFormat="1" ht="13.5">
      <c r="A368" s="31" t="s">
        <v>1016</v>
      </c>
      <c r="B368" s="43">
        <v>367</v>
      </c>
      <c r="C368" s="58" t="s">
        <v>5721</v>
      </c>
      <c r="D368" s="59" t="s">
        <v>6485</v>
      </c>
      <c r="E368" s="59" t="s">
        <v>5390</v>
      </c>
      <c r="F368" s="60">
        <v>2010</v>
      </c>
      <c r="G368" s="60"/>
      <c r="H368" s="60"/>
      <c r="I368" s="59" t="s">
        <v>6432</v>
      </c>
      <c r="J368" s="50" t="s">
        <v>6486</v>
      </c>
      <c r="K368" s="52"/>
      <c r="L368" s="52"/>
      <c r="M368" s="51" t="s">
        <v>6487</v>
      </c>
      <c r="N368" s="7"/>
    </row>
    <row r="369" spans="1:14" s="11" customFormat="1" ht="14.25">
      <c r="A369" s="31" t="s">
        <v>1016</v>
      </c>
      <c r="B369" s="43">
        <v>368</v>
      </c>
      <c r="C369" s="58" t="s">
        <v>6148</v>
      </c>
      <c r="D369" s="59" t="s">
        <v>6488</v>
      </c>
      <c r="E369" s="59" t="s">
        <v>6489</v>
      </c>
      <c r="F369" s="60">
        <v>2008</v>
      </c>
      <c r="G369" s="60"/>
      <c r="H369" s="60" t="s">
        <v>7088</v>
      </c>
      <c r="I369" s="59" t="s">
        <v>6490</v>
      </c>
      <c r="J369" s="50" t="s">
        <v>6491</v>
      </c>
      <c r="K369" s="52" t="s">
        <v>7291</v>
      </c>
      <c r="L369" s="52" t="s">
        <v>7292</v>
      </c>
      <c r="M369" s="51" t="s">
        <v>4233</v>
      </c>
      <c r="N369" s="7"/>
    </row>
    <row r="370" spans="1:14" s="11" customFormat="1" ht="13.5">
      <c r="A370" s="31" t="s">
        <v>1016</v>
      </c>
      <c r="B370" s="43">
        <v>369</v>
      </c>
      <c r="C370" s="58" t="s">
        <v>5721</v>
      </c>
      <c r="D370" s="59" t="s">
        <v>4234</v>
      </c>
      <c r="E370" s="59" t="s">
        <v>9932</v>
      </c>
      <c r="F370" s="60">
        <v>2008</v>
      </c>
      <c r="G370" s="60"/>
      <c r="H370" s="60" t="s">
        <v>8603</v>
      </c>
      <c r="I370" s="59" t="s">
        <v>4235</v>
      </c>
      <c r="J370" s="50" t="s">
        <v>4236</v>
      </c>
      <c r="K370" s="52" t="s">
        <v>9483</v>
      </c>
      <c r="L370" s="52" t="s">
        <v>6934</v>
      </c>
      <c r="M370" s="51" t="s">
        <v>4237</v>
      </c>
      <c r="N370" s="7"/>
    </row>
    <row r="371" spans="1:14" s="11" customFormat="1" ht="14.25">
      <c r="A371" s="31" t="s">
        <v>1016</v>
      </c>
      <c r="B371" s="43">
        <v>370</v>
      </c>
      <c r="C371" s="58" t="s">
        <v>6148</v>
      </c>
      <c r="D371" s="59" t="s">
        <v>4238</v>
      </c>
      <c r="E371" s="59" t="s">
        <v>6167</v>
      </c>
      <c r="F371" s="60">
        <v>2007</v>
      </c>
      <c r="G371" s="60" t="s">
        <v>4239</v>
      </c>
      <c r="H371" s="60" t="s">
        <v>7088</v>
      </c>
      <c r="I371" s="59" t="s">
        <v>4240</v>
      </c>
      <c r="J371" s="50" t="s">
        <v>4241</v>
      </c>
      <c r="K371" s="52" t="s">
        <v>7291</v>
      </c>
      <c r="L371" s="52" t="s">
        <v>7292</v>
      </c>
      <c r="M371" s="51" t="s">
        <v>4242</v>
      </c>
      <c r="N371" s="7"/>
    </row>
    <row r="372" spans="1:14" s="11" customFormat="1" ht="14.25">
      <c r="A372" s="31" t="s">
        <v>1016</v>
      </c>
      <c r="B372" s="43">
        <v>371</v>
      </c>
      <c r="C372" s="58" t="s">
        <v>6148</v>
      </c>
      <c r="D372" s="59" t="s">
        <v>4243</v>
      </c>
      <c r="E372" s="59" t="s">
        <v>4244</v>
      </c>
      <c r="F372" s="60">
        <v>2007</v>
      </c>
      <c r="G372" s="60"/>
      <c r="H372" s="60" t="s">
        <v>7088</v>
      </c>
      <c r="I372" s="59" t="s">
        <v>4245</v>
      </c>
      <c r="J372" s="50" t="s">
        <v>4246</v>
      </c>
      <c r="K372" s="52" t="s">
        <v>7291</v>
      </c>
      <c r="L372" s="52" t="s">
        <v>4247</v>
      </c>
      <c r="M372" s="51" t="s">
        <v>4248</v>
      </c>
      <c r="N372" s="52"/>
    </row>
    <row r="373" spans="1:14" s="11" customFormat="1" ht="13.5">
      <c r="A373" s="31" t="s">
        <v>1016</v>
      </c>
      <c r="B373" s="43">
        <v>372</v>
      </c>
      <c r="C373" s="53" t="s">
        <v>5721</v>
      </c>
      <c r="D373" s="54" t="s">
        <v>4249</v>
      </c>
      <c r="E373" s="54" t="s">
        <v>7035</v>
      </c>
      <c r="F373" s="55">
        <v>2012</v>
      </c>
      <c r="G373" s="55" t="s">
        <v>4250</v>
      </c>
      <c r="H373" s="55" t="s">
        <v>8603</v>
      </c>
      <c r="I373" s="54" t="s">
        <v>4251</v>
      </c>
      <c r="J373" s="56" t="s">
        <v>4252</v>
      </c>
      <c r="K373" s="13" t="s">
        <v>7039</v>
      </c>
      <c r="L373" s="13" t="s">
        <v>7040</v>
      </c>
      <c r="M373" s="51" t="s">
        <v>4253</v>
      </c>
      <c r="N373" s="52"/>
    </row>
    <row r="374" spans="1:14" s="11" customFormat="1" ht="13.5">
      <c r="A374" s="31" t="s">
        <v>1016</v>
      </c>
      <c r="B374" s="43">
        <v>373</v>
      </c>
      <c r="C374" s="53" t="s">
        <v>4254</v>
      </c>
      <c r="D374" s="54" t="s">
        <v>4255</v>
      </c>
      <c r="E374" s="54" t="s">
        <v>5384</v>
      </c>
      <c r="F374" s="55">
        <v>2012</v>
      </c>
      <c r="G374" s="55"/>
      <c r="H374" s="55"/>
      <c r="I374" s="54" t="s">
        <v>4256</v>
      </c>
      <c r="J374" s="56" t="s">
        <v>4257</v>
      </c>
      <c r="K374" s="13" t="s">
        <v>9011</v>
      </c>
      <c r="L374" s="13" t="s">
        <v>9012</v>
      </c>
      <c r="M374" s="51" t="s">
        <v>4258</v>
      </c>
      <c r="N374" s="52"/>
    </row>
    <row r="375" spans="1:14" s="11" customFormat="1" ht="13.5">
      <c r="A375" s="31" t="s">
        <v>1016</v>
      </c>
      <c r="B375" s="43">
        <v>374</v>
      </c>
      <c r="C375" s="53" t="s">
        <v>5721</v>
      </c>
      <c r="D375" s="54" t="s">
        <v>4259</v>
      </c>
      <c r="E375" s="54" t="s">
        <v>5390</v>
      </c>
      <c r="F375" s="55">
        <v>2012</v>
      </c>
      <c r="G375" s="55"/>
      <c r="H375" s="55"/>
      <c r="I375" s="54" t="s">
        <v>4260</v>
      </c>
      <c r="J375" s="56" t="s">
        <v>4261</v>
      </c>
      <c r="K375" s="13"/>
      <c r="L375" s="13"/>
      <c r="M375" s="51" t="s">
        <v>4262</v>
      </c>
      <c r="N375" s="7"/>
    </row>
    <row r="376" spans="1:14" s="11" customFormat="1" ht="13.5">
      <c r="A376" s="31" t="s">
        <v>1016</v>
      </c>
      <c r="B376" s="43">
        <v>375</v>
      </c>
      <c r="C376" s="53" t="s">
        <v>4254</v>
      </c>
      <c r="D376" s="54" t="s">
        <v>4263</v>
      </c>
      <c r="E376" s="54" t="s">
        <v>5999</v>
      </c>
      <c r="F376" s="55">
        <v>2012</v>
      </c>
      <c r="G376" s="55"/>
      <c r="H376" s="55"/>
      <c r="I376" s="54" t="s">
        <v>4264</v>
      </c>
      <c r="J376" s="56" t="s">
        <v>4265</v>
      </c>
      <c r="K376" s="13"/>
      <c r="L376" s="13"/>
      <c r="M376" s="51" t="s">
        <v>4266</v>
      </c>
      <c r="N376" s="13"/>
    </row>
    <row r="377" spans="1:14" s="11" customFormat="1" ht="13.5">
      <c r="A377" s="31" t="s">
        <v>1016</v>
      </c>
      <c r="B377" s="43">
        <v>376</v>
      </c>
      <c r="C377" s="53" t="s">
        <v>5721</v>
      </c>
      <c r="D377" s="54" t="s">
        <v>4267</v>
      </c>
      <c r="E377" s="54" t="s">
        <v>4268</v>
      </c>
      <c r="F377" s="55">
        <v>2012</v>
      </c>
      <c r="G377" s="55"/>
      <c r="H377" s="55"/>
      <c r="I377" s="54" t="s">
        <v>4269</v>
      </c>
      <c r="J377" s="56" t="s">
        <v>4270</v>
      </c>
      <c r="K377" s="13" t="s">
        <v>4271</v>
      </c>
      <c r="L377" s="13" t="s">
        <v>4272</v>
      </c>
      <c r="M377" s="51" t="s">
        <v>4273</v>
      </c>
      <c r="N377" s="13"/>
    </row>
    <row r="378" spans="1:14" s="11" customFormat="1" ht="13.5">
      <c r="A378" s="31" t="s">
        <v>1016</v>
      </c>
      <c r="B378" s="43">
        <v>377</v>
      </c>
      <c r="C378" s="53" t="s">
        <v>5721</v>
      </c>
      <c r="D378" s="54" t="s">
        <v>4274</v>
      </c>
      <c r="E378" s="54" t="s">
        <v>5789</v>
      </c>
      <c r="F378" s="55">
        <v>2012</v>
      </c>
      <c r="G378" s="55"/>
      <c r="H378" s="55"/>
      <c r="I378" s="54" t="s">
        <v>4275</v>
      </c>
      <c r="J378" s="56" t="s">
        <v>4276</v>
      </c>
      <c r="K378" s="13" t="s">
        <v>6702</v>
      </c>
      <c r="L378" s="13" t="s">
        <v>6703</v>
      </c>
      <c r="M378" s="51" t="s">
        <v>4277</v>
      </c>
      <c r="N378" s="52"/>
    </row>
    <row r="379" spans="1:14" s="11" customFormat="1" ht="13.5">
      <c r="A379" s="31" t="s">
        <v>1016</v>
      </c>
      <c r="B379" s="43">
        <v>378</v>
      </c>
      <c r="C379" s="48" t="s">
        <v>5721</v>
      </c>
      <c r="D379" s="49" t="s">
        <v>4278</v>
      </c>
      <c r="E379" s="49" t="s">
        <v>5390</v>
      </c>
      <c r="F379" s="43">
        <v>2011</v>
      </c>
      <c r="G379" s="43"/>
      <c r="H379" s="43"/>
      <c r="I379" s="49" t="s">
        <v>4264</v>
      </c>
      <c r="J379" s="50" t="s">
        <v>4279</v>
      </c>
      <c r="K379" s="7"/>
      <c r="L379" s="7"/>
      <c r="M379" s="51" t="s">
        <v>4280</v>
      </c>
      <c r="N379" s="52"/>
    </row>
    <row r="380" spans="1:14" s="11" customFormat="1" ht="13.5">
      <c r="A380" s="31" t="s">
        <v>1016</v>
      </c>
      <c r="B380" s="43">
        <v>379</v>
      </c>
      <c r="C380" s="48" t="s">
        <v>5721</v>
      </c>
      <c r="D380" s="49" t="s">
        <v>4281</v>
      </c>
      <c r="E380" s="49" t="s">
        <v>5390</v>
      </c>
      <c r="F380" s="43">
        <v>2011</v>
      </c>
      <c r="G380" s="43"/>
      <c r="H380" s="43"/>
      <c r="I380" s="49" t="s">
        <v>4282</v>
      </c>
      <c r="J380" s="50" t="s">
        <v>4283</v>
      </c>
      <c r="K380" s="7"/>
      <c r="L380" s="7"/>
      <c r="M380" s="51" t="s">
        <v>4284</v>
      </c>
      <c r="N380" s="52"/>
    </row>
    <row r="381" spans="1:14" s="11" customFormat="1" ht="13.5">
      <c r="A381" s="31" t="s">
        <v>1016</v>
      </c>
      <c r="B381" s="43">
        <v>380</v>
      </c>
      <c r="C381" s="48" t="s">
        <v>5759</v>
      </c>
      <c r="D381" s="49" t="s">
        <v>4285</v>
      </c>
      <c r="E381" s="49" t="s">
        <v>5999</v>
      </c>
      <c r="F381" s="43">
        <v>2011</v>
      </c>
      <c r="G381" s="43"/>
      <c r="H381" s="43"/>
      <c r="I381" s="49" t="s">
        <v>4286</v>
      </c>
      <c r="J381" s="50" t="s">
        <v>4287</v>
      </c>
      <c r="K381" s="7"/>
      <c r="L381" s="7"/>
      <c r="M381" s="51" t="s">
        <v>4288</v>
      </c>
      <c r="N381" s="52"/>
    </row>
    <row r="382" spans="1:14" s="11" customFormat="1" ht="13.5">
      <c r="A382" s="31" t="s">
        <v>1016</v>
      </c>
      <c r="B382" s="43">
        <v>381</v>
      </c>
      <c r="C382" s="48" t="s">
        <v>5759</v>
      </c>
      <c r="D382" s="49" t="s">
        <v>4289</v>
      </c>
      <c r="E382" s="49" t="s">
        <v>5999</v>
      </c>
      <c r="F382" s="43">
        <v>2011</v>
      </c>
      <c r="G382" s="43"/>
      <c r="H382" s="43"/>
      <c r="I382" s="49" t="s">
        <v>4290</v>
      </c>
      <c r="J382" s="50" t="s">
        <v>4291</v>
      </c>
      <c r="K382" s="7"/>
      <c r="L382" s="7"/>
      <c r="M382" s="51" t="s">
        <v>4292</v>
      </c>
      <c r="N382" s="52"/>
    </row>
    <row r="383" spans="1:14" s="11" customFormat="1" ht="13.5">
      <c r="A383" s="31" t="s">
        <v>1016</v>
      </c>
      <c r="B383" s="43">
        <v>382</v>
      </c>
      <c r="C383" s="48" t="s">
        <v>5759</v>
      </c>
      <c r="D383" s="49" t="s">
        <v>4293</v>
      </c>
      <c r="E383" s="49" t="s">
        <v>5999</v>
      </c>
      <c r="F383" s="43">
        <v>2011</v>
      </c>
      <c r="G383" s="43"/>
      <c r="H383" s="43"/>
      <c r="I383" s="49" t="s">
        <v>4294</v>
      </c>
      <c r="J383" s="50" t="s">
        <v>4295</v>
      </c>
      <c r="K383" s="7"/>
      <c r="L383" s="7"/>
      <c r="M383" s="51" t="s">
        <v>4296</v>
      </c>
      <c r="N383" s="52"/>
    </row>
    <row r="384" spans="1:14" s="11" customFormat="1" ht="13.5">
      <c r="A384" s="31" t="s">
        <v>1016</v>
      </c>
      <c r="B384" s="43">
        <v>383</v>
      </c>
      <c r="C384" s="48" t="s">
        <v>5759</v>
      </c>
      <c r="D384" s="49" t="s">
        <v>4297</v>
      </c>
      <c r="E384" s="49" t="s">
        <v>5999</v>
      </c>
      <c r="F384" s="43">
        <v>2011</v>
      </c>
      <c r="G384" s="43"/>
      <c r="H384" s="43"/>
      <c r="I384" s="49" t="s">
        <v>4298</v>
      </c>
      <c r="J384" s="50" t="s">
        <v>4299</v>
      </c>
      <c r="K384" s="7"/>
      <c r="L384" s="7"/>
      <c r="M384" s="51" t="s">
        <v>4300</v>
      </c>
      <c r="N384" s="52"/>
    </row>
    <row r="385" spans="1:14" s="11" customFormat="1" ht="13.5">
      <c r="A385" s="31" t="s">
        <v>1016</v>
      </c>
      <c r="B385" s="43">
        <v>384</v>
      </c>
      <c r="C385" s="48" t="s">
        <v>5759</v>
      </c>
      <c r="D385" s="49" t="s">
        <v>4301</v>
      </c>
      <c r="E385" s="49" t="s">
        <v>5999</v>
      </c>
      <c r="F385" s="43">
        <v>2011</v>
      </c>
      <c r="G385" s="43"/>
      <c r="H385" s="43"/>
      <c r="I385" s="49" t="s">
        <v>4302</v>
      </c>
      <c r="J385" s="50" t="s">
        <v>4303</v>
      </c>
      <c r="K385" s="7"/>
      <c r="L385" s="7"/>
      <c r="M385" s="51" t="s">
        <v>4304</v>
      </c>
      <c r="N385" s="52"/>
    </row>
    <row r="386" spans="1:14" s="11" customFormat="1" ht="13.5">
      <c r="A386" s="31" t="s">
        <v>1016</v>
      </c>
      <c r="B386" s="43">
        <v>385</v>
      </c>
      <c r="C386" s="48" t="s">
        <v>5759</v>
      </c>
      <c r="D386" s="49" t="s">
        <v>4305</v>
      </c>
      <c r="E386" s="49" t="s">
        <v>5999</v>
      </c>
      <c r="F386" s="43">
        <v>2011</v>
      </c>
      <c r="G386" s="43"/>
      <c r="H386" s="43"/>
      <c r="I386" s="49" t="s">
        <v>5506</v>
      </c>
      <c r="J386" s="50" t="s">
        <v>4306</v>
      </c>
      <c r="K386" s="7"/>
      <c r="L386" s="7"/>
      <c r="M386" s="51" t="s">
        <v>4307</v>
      </c>
      <c r="N386" s="52"/>
    </row>
    <row r="387" spans="1:14" s="11" customFormat="1" ht="13.5">
      <c r="A387" s="31" t="s">
        <v>1016</v>
      </c>
      <c r="B387" s="43">
        <v>386</v>
      </c>
      <c r="C387" s="48" t="s">
        <v>5759</v>
      </c>
      <c r="D387" s="49" t="s">
        <v>4308</v>
      </c>
      <c r="E387" s="49" t="s">
        <v>5999</v>
      </c>
      <c r="F387" s="43">
        <v>2011</v>
      </c>
      <c r="G387" s="43"/>
      <c r="H387" s="43"/>
      <c r="I387" s="49" t="s">
        <v>4309</v>
      </c>
      <c r="J387" s="50" t="s">
        <v>4310</v>
      </c>
      <c r="K387" s="7"/>
      <c r="L387" s="7"/>
      <c r="M387" s="51" t="s">
        <v>4311</v>
      </c>
      <c r="N387" s="52"/>
    </row>
    <row r="388" spans="1:14" s="11" customFormat="1" ht="13.5">
      <c r="A388" s="31" t="s">
        <v>1016</v>
      </c>
      <c r="B388" s="43">
        <v>387</v>
      </c>
      <c r="C388" s="48" t="s">
        <v>5721</v>
      </c>
      <c r="D388" s="49" t="s">
        <v>4312</v>
      </c>
      <c r="E388" s="49" t="s">
        <v>5346</v>
      </c>
      <c r="F388" s="43">
        <v>2011</v>
      </c>
      <c r="G388" s="43" t="s">
        <v>4313</v>
      </c>
      <c r="H388" s="43" t="s">
        <v>8603</v>
      </c>
      <c r="I388" s="49" t="s">
        <v>4314</v>
      </c>
      <c r="J388" s="50" t="s">
        <v>4315</v>
      </c>
      <c r="K388" s="7" t="s">
        <v>6939</v>
      </c>
      <c r="L388" s="7" t="s">
        <v>5848</v>
      </c>
      <c r="M388" s="51" t="s">
        <v>4316</v>
      </c>
      <c r="N388" s="52"/>
    </row>
    <row r="389" spans="1:14" s="11" customFormat="1" ht="13.5">
      <c r="A389" s="31" t="s">
        <v>1016</v>
      </c>
      <c r="B389" s="43">
        <v>388</v>
      </c>
      <c r="C389" s="58" t="s">
        <v>5721</v>
      </c>
      <c r="D389" s="59" t="s">
        <v>4317</v>
      </c>
      <c r="E389" s="59" t="s">
        <v>5540</v>
      </c>
      <c r="F389" s="60">
        <v>2011</v>
      </c>
      <c r="G389" s="60"/>
      <c r="H389" s="60" t="s">
        <v>8603</v>
      </c>
      <c r="I389" s="59" t="s">
        <v>4318</v>
      </c>
      <c r="J389" s="50" t="s">
        <v>4319</v>
      </c>
      <c r="K389" s="52" t="s">
        <v>7039</v>
      </c>
      <c r="L389" s="52" t="s">
        <v>7040</v>
      </c>
      <c r="M389" s="51" t="s">
        <v>4320</v>
      </c>
      <c r="N389" s="52"/>
    </row>
    <row r="390" spans="1:14" s="11" customFormat="1" ht="13.5">
      <c r="A390" s="31" t="s">
        <v>1016</v>
      </c>
      <c r="B390" s="43">
        <v>389</v>
      </c>
      <c r="C390" s="48" t="s">
        <v>5721</v>
      </c>
      <c r="D390" s="49" t="s">
        <v>4321</v>
      </c>
      <c r="E390" s="49" t="s">
        <v>6022</v>
      </c>
      <c r="F390" s="43">
        <v>2011</v>
      </c>
      <c r="G390" s="43" t="s">
        <v>4322</v>
      </c>
      <c r="H390" s="43" t="s">
        <v>8603</v>
      </c>
      <c r="I390" s="49" t="s">
        <v>4323</v>
      </c>
      <c r="J390" s="50" t="s">
        <v>4324</v>
      </c>
      <c r="K390" s="7" t="s">
        <v>7039</v>
      </c>
      <c r="L390" s="7" t="s">
        <v>5671</v>
      </c>
      <c r="M390" s="51" t="s">
        <v>4325</v>
      </c>
      <c r="N390" s="52"/>
    </row>
    <row r="391" spans="1:14" s="11" customFormat="1" ht="13.5">
      <c r="A391" s="31" t="s">
        <v>1016</v>
      </c>
      <c r="B391" s="43">
        <v>390</v>
      </c>
      <c r="C391" s="58" t="s">
        <v>5721</v>
      </c>
      <c r="D391" s="59" t="s">
        <v>4326</v>
      </c>
      <c r="E391" s="59" t="s">
        <v>5739</v>
      </c>
      <c r="F391" s="60">
        <v>2008</v>
      </c>
      <c r="G391" s="60"/>
      <c r="H391" s="60" t="s">
        <v>8603</v>
      </c>
      <c r="I391" s="59" t="s">
        <v>4327</v>
      </c>
      <c r="J391" s="50" t="s">
        <v>4328</v>
      </c>
      <c r="K391" s="52" t="s">
        <v>7039</v>
      </c>
      <c r="L391" s="52" t="s">
        <v>5743</v>
      </c>
      <c r="M391" s="51" t="s">
        <v>4329</v>
      </c>
      <c r="N391" s="52"/>
    </row>
    <row r="392" spans="1:14" s="11" customFormat="1" ht="13.5">
      <c r="A392" s="31" t="s">
        <v>1016</v>
      </c>
      <c r="B392" s="43">
        <v>391</v>
      </c>
      <c r="C392" s="58" t="s">
        <v>5721</v>
      </c>
      <c r="D392" s="59" t="s">
        <v>4330</v>
      </c>
      <c r="E392" s="59" t="s">
        <v>5578</v>
      </c>
      <c r="F392" s="60">
        <v>2008</v>
      </c>
      <c r="G392" s="60"/>
      <c r="H392" s="60" t="s">
        <v>8603</v>
      </c>
      <c r="I392" s="59" t="s">
        <v>4331</v>
      </c>
      <c r="J392" s="50" t="s">
        <v>4332</v>
      </c>
      <c r="K392" s="52" t="s">
        <v>7039</v>
      </c>
      <c r="L392" s="52" t="s">
        <v>7040</v>
      </c>
      <c r="M392" s="51" t="s">
        <v>4333</v>
      </c>
      <c r="N392" s="7"/>
    </row>
    <row r="393" spans="1:14" s="11" customFormat="1" ht="13.5">
      <c r="A393" s="31" t="s">
        <v>1016</v>
      </c>
      <c r="B393" s="43">
        <v>392</v>
      </c>
      <c r="C393" s="58" t="s">
        <v>5721</v>
      </c>
      <c r="D393" s="59" t="s">
        <v>4334</v>
      </c>
      <c r="E393" s="59" t="s">
        <v>5578</v>
      </c>
      <c r="F393" s="60">
        <v>2008</v>
      </c>
      <c r="G393" s="60"/>
      <c r="H393" s="60" t="s">
        <v>8603</v>
      </c>
      <c r="I393" s="59" t="s">
        <v>4335</v>
      </c>
      <c r="J393" s="50" t="s">
        <v>4336</v>
      </c>
      <c r="K393" s="52" t="s">
        <v>7039</v>
      </c>
      <c r="L393" s="52" t="s">
        <v>7040</v>
      </c>
      <c r="M393" s="51" t="s">
        <v>4337</v>
      </c>
      <c r="N393" s="7"/>
    </row>
    <row r="394" spans="1:14" s="11" customFormat="1" ht="13.5">
      <c r="A394" s="31" t="s">
        <v>1016</v>
      </c>
      <c r="B394" s="43">
        <v>393</v>
      </c>
      <c r="C394" s="53" t="s">
        <v>5721</v>
      </c>
      <c r="D394" s="54" t="s">
        <v>4338</v>
      </c>
      <c r="E394" s="54" t="s">
        <v>7338</v>
      </c>
      <c r="F394" s="55">
        <v>2006</v>
      </c>
      <c r="G394" s="55"/>
      <c r="H394" s="55" t="s">
        <v>8603</v>
      </c>
      <c r="I394" s="54" t="s">
        <v>4339</v>
      </c>
      <c r="J394" s="56" t="s">
        <v>4340</v>
      </c>
      <c r="K394" s="13" t="s">
        <v>7039</v>
      </c>
      <c r="L394" s="13" t="s">
        <v>5743</v>
      </c>
      <c r="M394" s="51" t="s">
        <v>4341</v>
      </c>
      <c r="N394" s="13"/>
    </row>
    <row r="395" spans="1:14" s="11" customFormat="1" ht="13.5">
      <c r="A395" s="31" t="s">
        <v>1016</v>
      </c>
      <c r="B395" s="43">
        <v>394</v>
      </c>
      <c r="C395" s="53" t="s">
        <v>5759</v>
      </c>
      <c r="D395" s="54" t="s">
        <v>4342</v>
      </c>
      <c r="E395" s="54" t="s">
        <v>4343</v>
      </c>
      <c r="F395" s="55">
        <v>2012</v>
      </c>
      <c r="G395" s="55"/>
      <c r="H395" s="55"/>
      <c r="I395" s="54" t="s">
        <v>4344</v>
      </c>
      <c r="J395" s="56" t="s">
        <v>4345</v>
      </c>
      <c r="K395" s="13" t="s">
        <v>6702</v>
      </c>
      <c r="L395" s="13" t="s">
        <v>6703</v>
      </c>
      <c r="M395" s="51" t="s">
        <v>4346</v>
      </c>
      <c r="N395" s="13"/>
    </row>
    <row r="396" spans="1:14" s="11" customFormat="1" ht="13.5">
      <c r="A396" s="31" t="s">
        <v>1016</v>
      </c>
      <c r="B396" s="43">
        <v>395</v>
      </c>
      <c r="C396" s="48" t="s">
        <v>5721</v>
      </c>
      <c r="D396" s="49" t="s">
        <v>4347</v>
      </c>
      <c r="E396" s="49" t="s">
        <v>7043</v>
      </c>
      <c r="F396" s="43">
        <v>2012</v>
      </c>
      <c r="G396" s="43" t="s">
        <v>4348</v>
      </c>
      <c r="H396" s="43" t="s">
        <v>8603</v>
      </c>
      <c r="I396" s="49" t="s">
        <v>4349</v>
      </c>
      <c r="J396" s="50" t="s">
        <v>4350</v>
      </c>
      <c r="K396" s="7" t="s">
        <v>7039</v>
      </c>
      <c r="L396" s="7" t="s">
        <v>5826</v>
      </c>
      <c r="M396" s="51" t="s">
        <v>4351</v>
      </c>
      <c r="N396" s="13"/>
    </row>
    <row r="397" spans="1:14" s="11" customFormat="1" ht="13.5">
      <c r="A397" s="31" t="s">
        <v>1016</v>
      </c>
      <c r="B397" s="43">
        <v>396</v>
      </c>
      <c r="C397" s="53" t="s">
        <v>5721</v>
      </c>
      <c r="D397" s="54" t="s">
        <v>4352</v>
      </c>
      <c r="E397" s="54" t="s">
        <v>6363</v>
      </c>
      <c r="F397" s="55">
        <v>2011</v>
      </c>
      <c r="G397" s="55" t="s">
        <v>4353</v>
      </c>
      <c r="H397" s="55" t="s">
        <v>8603</v>
      </c>
      <c r="I397" s="54" t="s">
        <v>4354</v>
      </c>
      <c r="J397" s="56" t="s">
        <v>4355</v>
      </c>
      <c r="K397" s="13" t="s">
        <v>7039</v>
      </c>
      <c r="L397" s="13" t="s">
        <v>7040</v>
      </c>
      <c r="M397" s="51" t="s">
        <v>4356</v>
      </c>
      <c r="N397" s="13"/>
    </row>
    <row r="398" spans="1:14" s="11" customFormat="1" ht="13.5">
      <c r="A398" s="31" t="s">
        <v>1016</v>
      </c>
      <c r="B398" s="43">
        <v>397</v>
      </c>
      <c r="C398" s="48" t="s">
        <v>5721</v>
      </c>
      <c r="D398" s="49" t="s">
        <v>4357</v>
      </c>
      <c r="E398" s="49" t="s">
        <v>4358</v>
      </c>
      <c r="F398" s="43">
        <v>2011</v>
      </c>
      <c r="G398" s="43" t="s">
        <v>4359</v>
      </c>
      <c r="H398" s="43" t="s">
        <v>8603</v>
      </c>
      <c r="I398" s="49" t="s">
        <v>4360</v>
      </c>
      <c r="J398" s="50" t="s">
        <v>4361</v>
      </c>
      <c r="K398" s="7" t="s">
        <v>7039</v>
      </c>
      <c r="L398" s="7" t="s">
        <v>7040</v>
      </c>
      <c r="M398" s="51" t="s">
        <v>4362</v>
      </c>
      <c r="N398" s="13"/>
    </row>
    <row r="399" spans="1:14" s="11" customFormat="1" ht="13.5">
      <c r="A399" s="31" t="s">
        <v>1016</v>
      </c>
      <c r="B399" s="43">
        <v>398</v>
      </c>
      <c r="C399" s="58" t="s">
        <v>5759</v>
      </c>
      <c r="D399" s="59" t="s">
        <v>4363</v>
      </c>
      <c r="E399" s="59" t="s">
        <v>6363</v>
      </c>
      <c r="F399" s="60">
        <v>2010</v>
      </c>
      <c r="G399" s="60"/>
      <c r="H399" s="60"/>
      <c r="I399" s="59" t="s">
        <v>4364</v>
      </c>
      <c r="J399" s="50" t="s">
        <v>4365</v>
      </c>
      <c r="K399" s="52" t="s">
        <v>7039</v>
      </c>
      <c r="L399" s="52" t="s">
        <v>7040</v>
      </c>
      <c r="M399" s="51" t="s">
        <v>4366</v>
      </c>
      <c r="N399" s="13"/>
    </row>
    <row r="400" spans="1:14" s="11" customFormat="1" ht="13.5">
      <c r="A400" s="31" t="s">
        <v>1016</v>
      </c>
      <c r="B400" s="43">
        <v>399</v>
      </c>
      <c r="C400" s="58" t="s">
        <v>5721</v>
      </c>
      <c r="D400" s="59" t="s">
        <v>4367</v>
      </c>
      <c r="E400" s="59" t="s">
        <v>5578</v>
      </c>
      <c r="F400" s="60">
        <v>2008</v>
      </c>
      <c r="G400" s="60"/>
      <c r="H400" s="60" t="s">
        <v>8603</v>
      </c>
      <c r="I400" s="59" t="s">
        <v>4368</v>
      </c>
      <c r="J400" s="50" t="s">
        <v>4369</v>
      </c>
      <c r="K400" s="52" t="s">
        <v>7039</v>
      </c>
      <c r="L400" s="52" t="s">
        <v>7040</v>
      </c>
      <c r="M400" s="51" t="s">
        <v>4370</v>
      </c>
      <c r="N400" s="13"/>
    </row>
    <row r="401" spans="1:14" s="11" customFormat="1" ht="13.5">
      <c r="A401" s="31" t="s">
        <v>1016</v>
      </c>
      <c r="B401" s="43">
        <v>400</v>
      </c>
      <c r="C401" s="53" t="s">
        <v>5721</v>
      </c>
      <c r="D401" s="54" t="s">
        <v>4371</v>
      </c>
      <c r="E401" s="54" t="s">
        <v>6918</v>
      </c>
      <c r="F401" s="55">
        <v>2012</v>
      </c>
      <c r="G401" s="55" t="s">
        <v>4372</v>
      </c>
      <c r="H401" s="55" t="s">
        <v>4373</v>
      </c>
      <c r="I401" s="54" t="s">
        <v>4374</v>
      </c>
      <c r="J401" s="56" t="s">
        <v>4375</v>
      </c>
      <c r="K401" s="13" t="s">
        <v>7039</v>
      </c>
      <c r="L401" s="13" t="s">
        <v>5855</v>
      </c>
      <c r="M401" s="51" t="s">
        <v>4376</v>
      </c>
      <c r="N401" s="13"/>
    </row>
    <row r="402" spans="1:14" s="11" customFormat="1" ht="13.5">
      <c r="A402" s="31" t="s">
        <v>1016</v>
      </c>
      <c r="B402" s="43">
        <v>401</v>
      </c>
      <c r="C402" s="53" t="s">
        <v>5721</v>
      </c>
      <c r="D402" s="54" t="s">
        <v>4377</v>
      </c>
      <c r="E402" s="54" t="s">
        <v>6022</v>
      </c>
      <c r="F402" s="55">
        <v>2012</v>
      </c>
      <c r="G402" s="55"/>
      <c r="H402" s="55" t="s">
        <v>8603</v>
      </c>
      <c r="I402" s="54" t="s">
        <v>6023</v>
      </c>
      <c r="J402" s="56" t="s">
        <v>4378</v>
      </c>
      <c r="K402" s="13" t="s">
        <v>7039</v>
      </c>
      <c r="L402" s="13" t="s">
        <v>7127</v>
      </c>
      <c r="M402" s="51" t="s">
        <v>4379</v>
      </c>
      <c r="N402" s="13"/>
    </row>
    <row r="403" spans="1:14" s="11" customFormat="1" ht="13.5">
      <c r="A403" s="31" t="s">
        <v>1016</v>
      </c>
      <c r="B403" s="43">
        <v>402</v>
      </c>
      <c r="C403" s="53" t="s">
        <v>5721</v>
      </c>
      <c r="D403" s="54" t="s">
        <v>4380</v>
      </c>
      <c r="E403" s="54" t="s">
        <v>5789</v>
      </c>
      <c r="F403" s="55">
        <v>2012</v>
      </c>
      <c r="G403" s="55"/>
      <c r="H403" s="55"/>
      <c r="I403" s="54" t="s">
        <v>4381</v>
      </c>
      <c r="J403" s="56" t="s">
        <v>4382</v>
      </c>
      <c r="K403" s="13" t="s">
        <v>6702</v>
      </c>
      <c r="L403" s="13" t="s">
        <v>6703</v>
      </c>
      <c r="M403" s="51" t="s">
        <v>4383</v>
      </c>
      <c r="N403" s="13"/>
    </row>
    <row r="404" spans="1:14" s="11" customFormat="1" ht="27">
      <c r="A404" s="31" t="s">
        <v>1016</v>
      </c>
      <c r="B404" s="43">
        <v>403</v>
      </c>
      <c r="C404" s="53" t="s">
        <v>5721</v>
      </c>
      <c r="D404" s="54" t="s">
        <v>4384</v>
      </c>
      <c r="E404" s="54" t="s">
        <v>4385</v>
      </c>
      <c r="F404" s="55">
        <v>2010</v>
      </c>
      <c r="G404" s="55"/>
      <c r="H404" s="55" t="s">
        <v>8603</v>
      </c>
      <c r="I404" s="54" t="s">
        <v>4386</v>
      </c>
      <c r="J404" s="56" t="s">
        <v>4387</v>
      </c>
      <c r="K404" s="13" t="s">
        <v>7039</v>
      </c>
      <c r="L404" s="13" t="s">
        <v>7040</v>
      </c>
      <c r="M404" s="51" t="s">
        <v>4388</v>
      </c>
      <c r="N404" s="52"/>
    </row>
    <row r="405" spans="1:14" s="11" customFormat="1" ht="13.5">
      <c r="A405" s="31" t="s">
        <v>1016</v>
      </c>
      <c r="B405" s="43">
        <v>404</v>
      </c>
      <c r="C405" s="53" t="s">
        <v>5721</v>
      </c>
      <c r="D405" s="54" t="s">
        <v>4389</v>
      </c>
      <c r="E405" s="54" t="s">
        <v>4390</v>
      </c>
      <c r="F405" s="55">
        <v>2010</v>
      </c>
      <c r="G405" s="55"/>
      <c r="H405" s="55" t="s">
        <v>8603</v>
      </c>
      <c r="I405" s="54" t="s">
        <v>4391</v>
      </c>
      <c r="J405" s="56" t="s">
        <v>4392</v>
      </c>
      <c r="K405" s="13" t="s">
        <v>9483</v>
      </c>
      <c r="L405" s="13" t="s">
        <v>6934</v>
      </c>
      <c r="M405" s="51" t="s">
        <v>4393</v>
      </c>
      <c r="N405" s="13"/>
    </row>
    <row r="406" spans="1:14" s="11" customFormat="1" ht="14.25">
      <c r="A406" s="31" t="s">
        <v>1016</v>
      </c>
      <c r="B406" s="43">
        <v>405</v>
      </c>
      <c r="C406" s="58" t="s">
        <v>6148</v>
      </c>
      <c r="D406" s="59" t="s">
        <v>4394</v>
      </c>
      <c r="E406" s="59" t="s">
        <v>6489</v>
      </c>
      <c r="F406" s="60">
        <v>2008</v>
      </c>
      <c r="G406" s="60"/>
      <c r="H406" s="60" t="s">
        <v>7088</v>
      </c>
      <c r="I406" s="59" t="s">
        <v>4395</v>
      </c>
      <c r="J406" s="50" t="s">
        <v>4396</v>
      </c>
      <c r="K406" s="52" t="s">
        <v>7291</v>
      </c>
      <c r="L406" s="52" t="s">
        <v>7292</v>
      </c>
      <c r="M406" s="51" t="s">
        <v>4397</v>
      </c>
      <c r="N406" s="52"/>
    </row>
    <row r="407" spans="1:14" s="11" customFormat="1" ht="27">
      <c r="A407" s="31" t="s">
        <v>1016</v>
      </c>
      <c r="B407" s="43">
        <v>406</v>
      </c>
      <c r="C407" s="53" t="s">
        <v>5721</v>
      </c>
      <c r="D407" s="54" t="s">
        <v>4398</v>
      </c>
      <c r="E407" s="54" t="s">
        <v>6016</v>
      </c>
      <c r="F407" s="55">
        <v>2012</v>
      </c>
      <c r="G407" s="55" t="s">
        <v>4399</v>
      </c>
      <c r="H407" s="55" t="s">
        <v>8603</v>
      </c>
      <c r="I407" s="54" t="s">
        <v>4400</v>
      </c>
      <c r="J407" s="56" t="s">
        <v>4401</v>
      </c>
      <c r="K407" s="13" t="s">
        <v>7039</v>
      </c>
      <c r="L407" s="13" t="s">
        <v>5934</v>
      </c>
      <c r="M407" s="51" t="s">
        <v>4402</v>
      </c>
      <c r="N407" s="13"/>
    </row>
    <row r="408" spans="1:14" s="11" customFormat="1" ht="13.5">
      <c r="A408" s="31" t="s">
        <v>1016</v>
      </c>
      <c r="B408" s="43">
        <v>407</v>
      </c>
      <c r="C408" s="53" t="s">
        <v>5721</v>
      </c>
      <c r="D408" s="54" t="s">
        <v>4403</v>
      </c>
      <c r="E408" s="54" t="s">
        <v>5365</v>
      </c>
      <c r="F408" s="55">
        <v>2008</v>
      </c>
      <c r="G408" s="55"/>
      <c r="H408" s="55" t="s">
        <v>8603</v>
      </c>
      <c r="I408" s="54" t="s">
        <v>4404</v>
      </c>
      <c r="J408" s="56" t="s">
        <v>4405</v>
      </c>
      <c r="K408" s="13" t="s">
        <v>7039</v>
      </c>
      <c r="L408" s="13" t="s">
        <v>7040</v>
      </c>
      <c r="M408" s="51" t="s">
        <v>4406</v>
      </c>
      <c r="N408" s="52"/>
    </row>
    <row r="409" spans="1:14" s="11" customFormat="1" ht="13.5">
      <c r="A409" s="31" t="s">
        <v>1016</v>
      </c>
      <c r="B409" s="43">
        <v>408</v>
      </c>
      <c r="C409" s="53" t="s">
        <v>5721</v>
      </c>
      <c r="D409" s="54" t="s">
        <v>4407</v>
      </c>
      <c r="E409" s="54" t="s">
        <v>4408</v>
      </c>
      <c r="F409" s="55">
        <v>2006</v>
      </c>
      <c r="G409" s="55"/>
      <c r="H409" s="55" t="s">
        <v>8603</v>
      </c>
      <c r="I409" s="54" t="s">
        <v>4409</v>
      </c>
      <c r="J409" s="56" t="s">
        <v>4410</v>
      </c>
      <c r="K409" s="13" t="s">
        <v>7039</v>
      </c>
      <c r="L409" s="13" t="s">
        <v>5826</v>
      </c>
      <c r="M409" s="51" t="s">
        <v>4411</v>
      </c>
      <c r="N409" s="13"/>
    </row>
    <row r="410" spans="1:14" s="18" customFormat="1" ht="25.5">
      <c r="A410" s="31" t="s">
        <v>1016</v>
      </c>
      <c r="B410" s="74">
        <v>409</v>
      </c>
      <c r="C410" s="75" t="s">
        <v>8829</v>
      </c>
      <c r="D410" s="76" t="s">
        <v>4412</v>
      </c>
      <c r="E410" s="76" t="s">
        <v>8616</v>
      </c>
      <c r="F410" s="74">
        <v>2011</v>
      </c>
      <c r="G410" s="74"/>
      <c r="H410" s="74"/>
      <c r="I410" s="76" t="s">
        <v>8499</v>
      </c>
      <c r="J410" s="77" t="s">
        <v>4413</v>
      </c>
      <c r="K410" s="78" t="s">
        <v>8834</v>
      </c>
      <c r="L410" s="78" t="s">
        <v>8835</v>
      </c>
      <c r="M410" s="79" t="s">
        <v>4414</v>
      </c>
      <c r="N410" s="80"/>
    </row>
    <row r="411" spans="1:14" s="11" customFormat="1" ht="13.5">
      <c r="A411" s="31" t="s">
        <v>1016</v>
      </c>
      <c r="B411" s="43">
        <v>410</v>
      </c>
      <c r="C411" s="53" t="s">
        <v>5721</v>
      </c>
      <c r="D411" s="54" t="s">
        <v>4415</v>
      </c>
      <c r="E411" s="54" t="s">
        <v>5540</v>
      </c>
      <c r="F411" s="55">
        <v>2012</v>
      </c>
      <c r="G411" s="55"/>
      <c r="H411" s="55" t="s">
        <v>8603</v>
      </c>
      <c r="I411" s="54" t="s">
        <v>4416</v>
      </c>
      <c r="J411" s="56" t="s">
        <v>4417</v>
      </c>
      <c r="K411" s="13" t="s">
        <v>9483</v>
      </c>
      <c r="L411" s="13" t="s">
        <v>6934</v>
      </c>
      <c r="M411" s="51" t="s">
        <v>4418</v>
      </c>
      <c r="N411" s="13"/>
    </row>
    <row r="412" spans="1:14" s="11" customFormat="1" ht="13.5">
      <c r="A412" s="31" t="s">
        <v>1016</v>
      </c>
      <c r="B412" s="43">
        <v>411</v>
      </c>
      <c r="C412" s="53" t="s">
        <v>5721</v>
      </c>
      <c r="D412" s="54" t="s">
        <v>4419</v>
      </c>
      <c r="E412" s="54" t="s">
        <v>4268</v>
      </c>
      <c r="F412" s="55">
        <v>2012</v>
      </c>
      <c r="G412" s="55"/>
      <c r="H412" s="55"/>
      <c r="I412" s="54" t="s">
        <v>4420</v>
      </c>
      <c r="J412" s="56" t="s">
        <v>4421</v>
      </c>
      <c r="K412" s="13" t="s">
        <v>4271</v>
      </c>
      <c r="L412" s="13" t="s">
        <v>4272</v>
      </c>
      <c r="M412" s="51" t="s">
        <v>4422</v>
      </c>
      <c r="N412" s="52"/>
    </row>
    <row r="413" spans="1:14" s="11" customFormat="1" ht="13.5">
      <c r="A413" s="31" t="s">
        <v>1016</v>
      </c>
      <c r="B413" s="43">
        <v>412</v>
      </c>
      <c r="C413" s="58" t="s">
        <v>5721</v>
      </c>
      <c r="D413" s="59" t="s">
        <v>4423</v>
      </c>
      <c r="E413" s="59" t="s">
        <v>5390</v>
      </c>
      <c r="F413" s="60">
        <v>2010</v>
      </c>
      <c r="G413" s="60" t="s">
        <v>4424</v>
      </c>
      <c r="H413" s="60" t="s">
        <v>8603</v>
      </c>
      <c r="I413" s="59" t="s">
        <v>4425</v>
      </c>
      <c r="J413" s="50" t="s">
        <v>4426</v>
      </c>
      <c r="K413" s="52" t="s">
        <v>7039</v>
      </c>
      <c r="L413" s="52" t="s">
        <v>7040</v>
      </c>
      <c r="M413" s="51" t="s">
        <v>4427</v>
      </c>
      <c r="N413" s="13"/>
    </row>
    <row r="414" spans="1:14" s="11" customFormat="1" ht="13.5">
      <c r="A414" s="31" t="s">
        <v>1016</v>
      </c>
      <c r="B414" s="43">
        <v>413</v>
      </c>
      <c r="C414" s="58" t="s">
        <v>5721</v>
      </c>
      <c r="D414" s="59" t="s">
        <v>4428</v>
      </c>
      <c r="E414" s="59" t="s">
        <v>4429</v>
      </c>
      <c r="F414" s="60">
        <v>2008</v>
      </c>
      <c r="G414" s="60"/>
      <c r="H414" s="60" t="s">
        <v>4430</v>
      </c>
      <c r="I414" s="59" t="s">
        <v>4431</v>
      </c>
      <c r="J414" s="50" t="s">
        <v>4432</v>
      </c>
      <c r="K414" s="52" t="s">
        <v>7039</v>
      </c>
      <c r="L414" s="52" t="s">
        <v>7040</v>
      </c>
      <c r="M414" s="51" t="s">
        <v>4433</v>
      </c>
      <c r="N414" s="13"/>
    </row>
    <row r="415" spans="1:14" s="11" customFormat="1" ht="13.5">
      <c r="A415" s="31" t="s">
        <v>1016</v>
      </c>
      <c r="B415" s="43">
        <v>414</v>
      </c>
      <c r="C415" s="53" t="s">
        <v>5721</v>
      </c>
      <c r="D415" s="54" t="s">
        <v>4434</v>
      </c>
      <c r="E415" s="54" t="s">
        <v>4268</v>
      </c>
      <c r="F415" s="55">
        <v>2012</v>
      </c>
      <c r="G415" s="55"/>
      <c r="H415" s="55"/>
      <c r="I415" s="54" t="s">
        <v>4435</v>
      </c>
      <c r="J415" s="56" t="s">
        <v>4436</v>
      </c>
      <c r="K415" s="13" t="s">
        <v>4271</v>
      </c>
      <c r="L415" s="13" t="s">
        <v>4272</v>
      </c>
      <c r="M415" s="51" t="s">
        <v>4437</v>
      </c>
      <c r="N415" s="13"/>
    </row>
    <row r="416" spans="1:14" s="11" customFormat="1" ht="13.5">
      <c r="A416" s="31" t="s">
        <v>1016</v>
      </c>
      <c r="B416" s="43">
        <v>415</v>
      </c>
      <c r="C416" s="53" t="s">
        <v>5721</v>
      </c>
      <c r="D416" s="54" t="s">
        <v>4438</v>
      </c>
      <c r="E416" s="54" t="s">
        <v>4268</v>
      </c>
      <c r="F416" s="55">
        <v>2012</v>
      </c>
      <c r="G416" s="55"/>
      <c r="H416" s="55"/>
      <c r="I416" s="54" t="s">
        <v>4439</v>
      </c>
      <c r="J416" s="56" t="s">
        <v>4440</v>
      </c>
      <c r="K416" s="13" t="s">
        <v>4271</v>
      </c>
      <c r="L416" s="13" t="s">
        <v>4441</v>
      </c>
      <c r="M416" s="51" t="s">
        <v>4442</v>
      </c>
      <c r="N416" s="13"/>
    </row>
    <row r="417" spans="1:14" s="11" customFormat="1" ht="13.5">
      <c r="A417" s="31" t="s">
        <v>1016</v>
      </c>
      <c r="B417" s="43">
        <v>416</v>
      </c>
      <c r="C417" s="53" t="s">
        <v>5721</v>
      </c>
      <c r="D417" s="54" t="s">
        <v>4443</v>
      </c>
      <c r="E417" s="54" t="s">
        <v>4268</v>
      </c>
      <c r="F417" s="55">
        <v>2012</v>
      </c>
      <c r="G417" s="55"/>
      <c r="H417" s="55"/>
      <c r="I417" s="54" t="s">
        <v>4444</v>
      </c>
      <c r="J417" s="56" t="s">
        <v>4445</v>
      </c>
      <c r="K417" s="13" t="s">
        <v>6702</v>
      </c>
      <c r="L417" s="13" t="s">
        <v>6703</v>
      </c>
      <c r="M417" s="51" t="s">
        <v>4446</v>
      </c>
      <c r="N417" s="13"/>
    </row>
    <row r="418" spans="1:14" s="11" customFormat="1" ht="28.5">
      <c r="A418" s="31" t="s">
        <v>1016</v>
      </c>
      <c r="B418" s="43">
        <v>417</v>
      </c>
      <c r="C418" s="58" t="s">
        <v>6148</v>
      </c>
      <c r="D418" s="59" t="s">
        <v>4447</v>
      </c>
      <c r="E418" s="59" t="s">
        <v>4448</v>
      </c>
      <c r="F418" s="60">
        <v>2011</v>
      </c>
      <c r="G418" s="60"/>
      <c r="H418" s="60" t="s">
        <v>7088</v>
      </c>
      <c r="I418" s="59" t="s">
        <v>4449</v>
      </c>
      <c r="J418" s="50" t="s">
        <v>4450</v>
      </c>
      <c r="K418" s="52" t="s">
        <v>7291</v>
      </c>
      <c r="L418" s="52" t="s">
        <v>4247</v>
      </c>
      <c r="M418" s="51" t="s">
        <v>4451</v>
      </c>
      <c r="N418" s="13"/>
    </row>
    <row r="419" spans="1:14" s="11" customFormat="1" ht="13.5">
      <c r="A419" s="31" t="s">
        <v>1016</v>
      </c>
      <c r="B419" s="43">
        <v>418</v>
      </c>
      <c r="C419" s="53" t="s">
        <v>5721</v>
      </c>
      <c r="D419" s="54" t="s">
        <v>4452</v>
      </c>
      <c r="E419" s="54" t="s">
        <v>5365</v>
      </c>
      <c r="F419" s="55">
        <v>2007</v>
      </c>
      <c r="G419" s="55"/>
      <c r="H419" s="55" t="s">
        <v>8603</v>
      </c>
      <c r="I419" s="54" t="s">
        <v>4453</v>
      </c>
      <c r="J419" s="56" t="s">
        <v>4454</v>
      </c>
      <c r="K419" s="13" t="s">
        <v>7039</v>
      </c>
      <c r="L419" s="13" t="s">
        <v>5826</v>
      </c>
      <c r="M419" s="51" t="s">
        <v>4455</v>
      </c>
      <c r="N419" s="13"/>
    </row>
    <row r="420" spans="1:14" s="11" customFormat="1" ht="13.5">
      <c r="A420" s="31" t="s">
        <v>1016</v>
      </c>
      <c r="B420" s="43">
        <v>419</v>
      </c>
      <c r="C420" s="53" t="s">
        <v>5721</v>
      </c>
      <c r="D420" s="54" t="s">
        <v>4456</v>
      </c>
      <c r="E420" s="54" t="s">
        <v>5789</v>
      </c>
      <c r="F420" s="55">
        <v>2012</v>
      </c>
      <c r="G420" s="55"/>
      <c r="H420" s="55"/>
      <c r="I420" s="54" t="s">
        <v>4457</v>
      </c>
      <c r="J420" s="56" t="s">
        <v>4458</v>
      </c>
      <c r="K420" s="13" t="s">
        <v>6702</v>
      </c>
      <c r="L420" s="13" t="s">
        <v>6703</v>
      </c>
      <c r="M420" s="51" t="s">
        <v>4459</v>
      </c>
      <c r="N420" s="13"/>
    </row>
    <row r="421" spans="1:14" s="11" customFormat="1" ht="40.5">
      <c r="A421" s="31" t="s">
        <v>1016</v>
      </c>
      <c r="B421" s="43">
        <v>420</v>
      </c>
      <c r="C421" s="53" t="s">
        <v>5759</v>
      </c>
      <c r="D421" s="54" t="s">
        <v>4460</v>
      </c>
      <c r="E421" s="54" t="s">
        <v>6036</v>
      </c>
      <c r="F421" s="55">
        <v>2010</v>
      </c>
      <c r="G421" s="55"/>
      <c r="H421" s="55"/>
      <c r="I421" s="54" t="s">
        <v>6037</v>
      </c>
      <c r="J421" s="56" t="s">
        <v>4461</v>
      </c>
      <c r="K421" s="13"/>
      <c r="L421" s="13"/>
      <c r="M421" s="51" t="s">
        <v>4462</v>
      </c>
      <c r="N421" s="13"/>
    </row>
    <row r="422" spans="1:14" s="11" customFormat="1" ht="13.5">
      <c r="A422" s="31" t="s">
        <v>1016</v>
      </c>
      <c r="B422" s="43">
        <v>421</v>
      </c>
      <c r="C422" s="53" t="s">
        <v>5721</v>
      </c>
      <c r="D422" s="54" t="s">
        <v>4463</v>
      </c>
      <c r="E422" s="54" t="s">
        <v>5365</v>
      </c>
      <c r="F422" s="55">
        <v>2008</v>
      </c>
      <c r="G422" s="55"/>
      <c r="H422" s="55" t="s">
        <v>8603</v>
      </c>
      <c r="I422" s="54" t="s">
        <v>4464</v>
      </c>
      <c r="J422" s="56" t="s">
        <v>4465</v>
      </c>
      <c r="K422" s="13" t="s">
        <v>7039</v>
      </c>
      <c r="L422" s="13" t="s">
        <v>7127</v>
      </c>
      <c r="M422" s="51" t="s">
        <v>4466</v>
      </c>
      <c r="N422" s="7"/>
    </row>
    <row r="423" spans="1:14" s="11" customFormat="1" ht="13.5">
      <c r="A423" s="31" t="s">
        <v>1016</v>
      </c>
      <c r="B423" s="43">
        <v>422</v>
      </c>
      <c r="C423" s="53" t="s">
        <v>5759</v>
      </c>
      <c r="D423" s="54" t="s">
        <v>4467</v>
      </c>
      <c r="E423" s="54" t="s">
        <v>4468</v>
      </c>
      <c r="F423" s="55">
        <v>2010</v>
      </c>
      <c r="G423" s="55"/>
      <c r="H423" s="55"/>
      <c r="I423" s="54" t="s">
        <v>4469</v>
      </c>
      <c r="J423" s="56" t="s">
        <v>4470</v>
      </c>
      <c r="K423" s="13"/>
      <c r="L423" s="13"/>
      <c r="M423" s="51" t="s">
        <v>4471</v>
      </c>
      <c r="N423" s="7"/>
    </row>
    <row r="424" spans="1:14" s="11" customFormat="1" ht="13.5">
      <c r="A424" s="31" t="s">
        <v>1016</v>
      </c>
      <c r="B424" s="43">
        <v>423</v>
      </c>
      <c r="C424" s="53" t="s">
        <v>5759</v>
      </c>
      <c r="D424" s="54" t="s">
        <v>4472</v>
      </c>
      <c r="E424" s="54" t="s">
        <v>4473</v>
      </c>
      <c r="F424" s="55">
        <v>2012</v>
      </c>
      <c r="G424" s="55"/>
      <c r="H424" s="55"/>
      <c r="I424" s="54" t="s">
        <v>4474</v>
      </c>
      <c r="J424" s="56" t="s">
        <v>4475</v>
      </c>
      <c r="K424" s="13" t="s">
        <v>6702</v>
      </c>
      <c r="L424" s="13" t="s">
        <v>6703</v>
      </c>
      <c r="M424" s="51" t="s">
        <v>4476</v>
      </c>
      <c r="N424" s="13"/>
    </row>
    <row r="425" spans="1:14" s="11" customFormat="1" ht="13.5">
      <c r="A425" s="31" t="s">
        <v>1016</v>
      </c>
      <c r="B425" s="43">
        <v>424</v>
      </c>
      <c r="C425" s="58" t="s">
        <v>5721</v>
      </c>
      <c r="D425" s="59" t="s">
        <v>4477</v>
      </c>
      <c r="E425" s="59" t="s">
        <v>7141</v>
      </c>
      <c r="F425" s="60">
        <v>2011</v>
      </c>
      <c r="G425" s="60" t="s">
        <v>4478</v>
      </c>
      <c r="H425" s="60" t="s">
        <v>8603</v>
      </c>
      <c r="I425" s="59" t="s">
        <v>4479</v>
      </c>
      <c r="J425" s="50" t="s">
        <v>4480</v>
      </c>
      <c r="K425" s="52" t="s">
        <v>7039</v>
      </c>
      <c r="L425" s="52" t="s">
        <v>7040</v>
      </c>
      <c r="M425" s="51" t="s">
        <v>4481</v>
      </c>
      <c r="N425" s="13"/>
    </row>
    <row r="426" spans="1:14" s="11" customFormat="1" ht="13.5">
      <c r="A426" s="31" t="s">
        <v>1016</v>
      </c>
      <c r="B426" s="43">
        <v>425</v>
      </c>
      <c r="C426" s="58" t="s">
        <v>5721</v>
      </c>
      <c r="D426" s="59" t="s">
        <v>4482</v>
      </c>
      <c r="E426" s="59" t="s">
        <v>4483</v>
      </c>
      <c r="F426" s="60">
        <v>2008</v>
      </c>
      <c r="G426" s="60"/>
      <c r="H426" s="60" t="s">
        <v>8603</v>
      </c>
      <c r="I426" s="59" t="s">
        <v>4484</v>
      </c>
      <c r="J426" s="50" t="s">
        <v>4485</v>
      </c>
      <c r="K426" s="52" t="s">
        <v>7039</v>
      </c>
      <c r="L426" s="52" t="s">
        <v>5671</v>
      </c>
      <c r="M426" s="51" t="s">
        <v>4486</v>
      </c>
      <c r="N426" s="13"/>
    </row>
    <row r="427" spans="1:14" s="11" customFormat="1" ht="13.5">
      <c r="A427" s="31" t="s">
        <v>1016</v>
      </c>
      <c r="B427" s="43">
        <v>426</v>
      </c>
      <c r="C427" s="53" t="s">
        <v>5759</v>
      </c>
      <c r="D427" s="69" t="s">
        <v>4487</v>
      </c>
      <c r="E427" s="54" t="s">
        <v>4468</v>
      </c>
      <c r="F427" s="71">
        <v>2009</v>
      </c>
      <c r="G427" s="55"/>
      <c r="H427" s="55"/>
      <c r="I427" s="54" t="s">
        <v>4488</v>
      </c>
      <c r="J427" s="56" t="s">
        <v>4489</v>
      </c>
      <c r="K427" s="13"/>
      <c r="L427" s="13"/>
      <c r="M427" s="51" t="s">
        <v>4490</v>
      </c>
      <c r="N427" s="54" t="s">
        <v>4491</v>
      </c>
    </row>
    <row r="428" spans="1:14" s="11" customFormat="1" ht="13.5">
      <c r="A428" s="31" t="s">
        <v>1016</v>
      </c>
      <c r="B428" s="43">
        <v>427</v>
      </c>
      <c r="C428" s="48" t="s">
        <v>5721</v>
      </c>
      <c r="D428" s="49" t="s">
        <v>4492</v>
      </c>
      <c r="E428" s="49" t="s">
        <v>4493</v>
      </c>
      <c r="F428" s="43">
        <v>2011</v>
      </c>
      <c r="G428" s="43"/>
      <c r="H428" s="43" t="s">
        <v>8603</v>
      </c>
      <c r="I428" s="49" t="s">
        <v>4494</v>
      </c>
      <c r="J428" s="50" t="s">
        <v>4495</v>
      </c>
      <c r="K428" s="7" t="s">
        <v>7039</v>
      </c>
      <c r="L428" s="7" t="s">
        <v>7040</v>
      </c>
      <c r="M428" s="51" t="s">
        <v>4496</v>
      </c>
      <c r="N428" s="13"/>
    </row>
    <row r="429" spans="1:14" s="11" customFormat="1" ht="13.5">
      <c r="A429" s="31" t="s">
        <v>1016</v>
      </c>
      <c r="B429" s="43">
        <v>428</v>
      </c>
      <c r="C429" s="53" t="s">
        <v>5721</v>
      </c>
      <c r="D429" s="54" t="s">
        <v>4497</v>
      </c>
      <c r="E429" s="54" t="s">
        <v>5578</v>
      </c>
      <c r="F429" s="55">
        <v>2010</v>
      </c>
      <c r="G429" s="55"/>
      <c r="H429" s="55" t="s">
        <v>8603</v>
      </c>
      <c r="I429" s="54" t="s">
        <v>4498</v>
      </c>
      <c r="J429" s="56" t="s">
        <v>4499</v>
      </c>
      <c r="K429" s="13" t="s">
        <v>9483</v>
      </c>
      <c r="L429" s="13" t="s">
        <v>6934</v>
      </c>
      <c r="M429" s="51" t="s">
        <v>4500</v>
      </c>
      <c r="N429" s="52"/>
    </row>
    <row r="430" spans="1:14" s="11" customFormat="1" ht="14.25">
      <c r="A430" s="31" t="s">
        <v>1016</v>
      </c>
      <c r="B430" s="43">
        <v>429</v>
      </c>
      <c r="C430" s="58" t="s">
        <v>6148</v>
      </c>
      <c r="D430" s="59" t="s">
        <v>4501</v>
      </c>
      <c r="E430" s="59" t="s">
        <v>4502</v>
      </c>
      <c r="F430" s="60">
        <v>2010</v>
      </c>
      <c r="G430" s="60"/>
      <c r="H430" s="60"/>
      <c r="I430" s="59" t="s">
        <v>4503</v>
      </c>
      <c r="J430" s="50" t="s">
        <v>4504</v>
      </c>
      <c r="K430" s="52"/>
      <c r="L430" s="52"/>
      <c r="M430" s="51" t="s">
        <v>4505</v>
      </c>
      <c r="N430" s="52"/>
    </row>
    <row r="431" spans="1:14" s="11" customFormat="1" ht="13.5">
      <c r="A431" s="31" t="s">
        <v>1016</v>
      </c>
      <c r="B431" s="43">
        <v>430</v>
      </c>
      <c r="C431" s="48" t="s">
        <v>5759</v>
      </c>
      <c r="D431" s="49" t="s">
        <v>4506</v>
      </c>
      <c r="E431" s="49" t="s">
        <v>4468</v>
      </c>
      <c r="F431" s="71">
        <v>2010</v>
      </c>
      <c r="G431" s="43"/>
      <c r="H431" s="43"/>
      <c r="I431" s="49" t="s">
        <v>4507</v>
      </c>
      <c r="J431" s="50" t="s">
        <v>4508</v>
      </c>
      <c r="K431" s="7"/>
      <c r="L431" s="7"/>
      <c r="M431" s="51" t="s">
        <v>4509</v>
      </c>
      <c r="N431" s="54" t="s">
        <v>4510</v>
      </c>
    </row>
    <row r="432" spans="1:14" s="11" customFormat="1" ht="14.25">
      <c r="A432" s="31" t="s">
        <v>1016</v>
      </c>
      <c r="B432" s="43">
        <v>431</v>
      </c>
      <c r="C432" s="58" t="s">
        <v>6148</v>
      </c>
      <c r="D432" s="59" t="s">
        <v>4511</v>
      </c>
      <c r="E432" s="59" t="s">
        <v>4502</v>
      </c>
      <c r="F432" s="60">
        <v>2010</v>
      </c>
      <c r="G432" s="60"/>
      <c r="H432" s="60"/>
      <c r="I432" s="59" t="s">
        <v>4512</v>
      </c>
      <c r="J432" s="50" t="s">
        <v>4513</v>
      </c>
      <c r="K432" s="52"/>
      <c r="L432" s="52"/>
      <c r="M432" s="51" t="s">
        <v>4514</v>
      </c>
      <c r="N432" s="52"/>
    </row>
    <row r="433" spans="1:14" s="11" customFormat="1" ht="13.5">
      <c r="A433" s="31" t="s">
        <v>1016</v>
      </c>
      <c r="B433" s="43">
        <v>432</v>
      </c>
      <c r="C433" s="48" t="s">
        <v>5759</v>
      </c>
      <c r="D433" s="49" t="s">
        <v>4515</v>
      </c>
      <c r="E433" s="49" t="s">
        <v>4468</v>
      </c>
      <c r="F433" s="43">
        <v>2011</v>
      </c>
      <c r="G433" s="43"/>
      <c r="H433" s="43"/>
      <c r="I433" s="49" t="s">
        <v>4516</v>
      </c>
      <c r="J433" s="50" t="s">
        <v>4517</v>
      </c>
      <c r="K433" s="7"/>
      <c r="L433" s="7"/>
      <c r="M433" s="51" t="s">
        <v>4518</v>
      </c>
      <c r="N433" s="52"/>
    </row>
    <row r="434" spans="1:14" s="11" customFormat="1" ht="13.5">
      <c r="A434" s="31" t="s">
        <v>1016</v>
      </c>
      <c r="B434" s="43">
        <v>433</v>
      </c>
      <c r="C434" s="48" t="s">
        <v>4519</v>
      </c>
      <c r="D434" s="49" t="s">
        <v>4520</v>
      </c>
      <c r="E434" s="49" t="s">
        <v>5346</v>
      </c>
      <c r="F434" s="43">
        <v>2012</v>
      </c>
      <c r="G434" s="43"/>
      <c r="H434" s="43"/>
      <c r="I434" s="46" t="s">
        <v>4521</v>
      </c>
      <c r="J434" s="81" t="s">
        <v>4522</v>
      </c>
      <c r="K434" s="7"/>
      <c r="L434" s="7"/>
      <c r="M434" s="51" t="s">
        <v>4523</v>
      </c>
      <c r="N434" s="52"/>
    </row>
    <row r="435" spans="1:14" s="11" customFormat="1" ht="13.5">
      <c r="A435" s="31" t="s">
        <v>1016</v>
      </c>
      <c r="B435" s="43">
        <v>434</v>
      </c>
      <c r="C435" s="48" t="s">
        <v>4519</v>
      </c>
      <c r="D435" s="49" t="s">
        <v>4524</v>
      </c>
      <c r="E435" s="49" t="s">
        <v>4525</v>
      </c>
      <c r="F435" s="43">
        <v>2012</v>
      </c>
      <c r="G435" s="43"/>
      <c r="H435" s="43"/>
      <c r="I435" s="49" t="s">
        <v>4526</v>
      </c>
      <c r="J435" s="50" t="s">
        <v>4527</v>
      </c>
      <c r="K435" s="7" t="s">
        <v>5911</v>
      </c>
      <c r="L435" s="7" t="s">
        <v>6865</v>
      </c>
      <c r="M435" s="51" t="s">
        <v>4528</v>
      </c>
      <c r="N435" s="52"/>
    </row>
    <row r="436" spans="1:14" s="11" customFormat="1" ht="13.5">
      <c r="A436" s="31" t="s">
        <v>1016</v>
      </c>
      <c r="B436" s="43">
        <v>435</v>
      </c>
      <c r="C436" s="48" t="s">
        <v>4519</v>
      </c>
      <c r="D436" s="49" t="s">
        <v>4529</v>
      </c>
      <c r="E436" s="49" t="s">
        <v>5346</v>
      </c>
      <c r="F436" s="43">
        <v>2012</v>
      </c>
      <c r="G436" s="43"/>
      <c r="H436" s="43"/>
      <c r="I436" s="46" t="s">
        <v>4530</v>
      </c>
      <c r="J436" s="81" t="s">
        <v>4531</v>
      </c>
      <c r="K436" s="7"/>
      <c r="L436" s="7"/>
      <c r="M436" s="51" t="s">
        <v>4532</v>
      </c>
      <c r="N436" s="52"/>
    </row>
    <row r="437" spans="1:14" s="11" customFormat="1" ht="13.5">
      <c r="A437" s="31" t="s">
        <v>1016</v>
      </c>
      <c r="B437" s="43">
        <v>436</v>
      </c>
      <c r="C437" s="53" t="s">
        <v>4519</v>
      </c>
      <c r="D437" s="54" t="s">
        <v>4533</v>
      </c>
      <c r="E437" s="54" t="s">
        <v>4534</v>
      </c>
      <c r="F437" s="55">
        <v>2013</v>
      </c>
      <c r="G437" s="55"/>
      <c r="H437" s="55"/>
      <c r="I437" s="54" t="s">
        <v>4535</v>
      </c>
      <c r="J437" s="56" t="s">
        <v>4536</v>
      </c>
      <c r="K437" s="13" t="s">
        <v>6751</v>
      </c>
      <c r="L437" s="13" t="s">
        <v>4537</v>
      </c>
      <c r="M437" s="51" t="s">
        <v>4538</v>
      </c>
      <c r="N437" s="52"/>
    </row>
    <row r="438" spans="1:14" s="11" customFormat="1" ht="13.5">
      <c r="A438" s="31" t="s">
        <v>1016</v>
      </c>
      <c r="B438" s="43">
        <v>437</v>
      </c>
      <c r="C438" s="48" t="s">
        <v>4519</v>
      </c>
      <c r="D438" s="49" t="s">
        <v>4539</v>
      </c>
      <c r="E438" s="49" t="s">
        <v>4540</v>
      </c>
      <c r="F438" s="43">
        <v>2012</v>
      </c>
      <c r="G438" s="43"/>
      <c r="H438" s="43"/>
      <c r="I438" s="49" t="s">
        <v>4541</v>
      </c>
      <c r="J438" s="50" t="s">
        <v>4542</v>
      </c>
      <c r="K438" s="7" t="s">
        <v>9483</v>
      </c>
      <c r="L438" s="7" t="s">
        <v>10022</v>
      </c>
      <c r="M438" s="51" t="s">
        <v>4543</v>
      </c>
      <c r="N438" s="52"/>
    </row>
    <row r="439" spans="1:14" s="11" customFormat="1" ht="13.5">
      <c r="A439" s="31" t="s">
        <v>1016</v>
      </c>
      <c r="B439" s="43">
        <v>438</v>
      </c>
      <c r="C439" s="48" t="s">
        <v>8751</v>
      </c>
      <c r="D439" s="49" t="s">
        <v>4544</v>
      </c>
      <c r="E439" s="49" t="s">
        <v>7112</v>
      </c>
      <c r="F439" s="43">
        <v>2012</v>
      </c>
      <c r="G439" s="43"/>
      <c r="H439" s="43" t="s">
        <v>8603</v>
      </c>
      <c r="I439" s="49" t="s">
        <v>7114</v>
      </c>
      <c r="J439" s="50" t="s">
        <v>4545</v>
      </c>
      <c r="K439" s="7" t="s">
        <v>9219</v>
      </c>
      <c r="L439" s="7" t="s">
        <v>4546</v>
      </c>
      <c r="M439" s="51" t="s">
        <v>4547</v>
      </c>
      <c r="N439" s="52"/>
    </row>
    <row r="440" spans="1:14" s="11" customFormat="1" ht="13.5">
      <c r="A440" s="31" t="s">
        <v>1016</v>
      </c>
      <c r="B440" s="43">
        <v>439</v>
      </c>
      <c r="C440" s="48" t="s">
        <v>4519</v>
      </c>
      <c r="D440" s="49" t="s">
        <v>4548</v>
      </c>
      <c r="E440" s="49" t="s">
        <v>4525</v>
      </c>
      <c r="F440" s="43">
        <v>2012</v>
      </c>
      <c r="G440" s="43"/>
      <c r="H440" s="43"/>
      <c r="I440" s="49" t="s">
        <v>4549</v>
      </c>
      <c r="J440" s="50" t="s">
        <v>4550</v>
      </c>
      <c r="K440" s="7" t="s">
        <v>5911</v>
      </c>
      <c r="L440" s="7" t="s">
        <v>4551</v>
      </c>
      <c r="M440" s="51" t="s">
        <v>4552</v>
      </c>
      <c r="N440" s="13"/>
    </row>
    <row r="441" spans="1:14" s="11" customFormat="1" ht="13.5">
      <c r="A441" s="31" t="s">
        <v>1016</v>
      </c>
      <c r="B441" s="43">
        <v>440</v>
      </c>
      <c r="C441" s="53" t="s">
        <v>8751</v>
      </c>
      <c r="D441" s="54" t="s">
        <v>4553</v>
      </c>
      <c r="E441" s="54" t="s">
        <v>6363</v>
      </c>
      <c r="F441" s="55">
        <v>2012</v>
      </c>
      <c r="G441" s="55" t="s">
        <v>4554</v>
      </c>
      <c r="H441" s="55" t="s">
        <v>8603</v>
      </c>
      <c r="I441" s="54" t="s">
        <v>4555</v>
      </c>
      <c r="J441" s="56" t="s">
        <v>4556</v>
      </c>
      <c r="K441" s="13" t="s">
        <v>6824</v>
      </c>
      <c r="L441" s="13" t="s">
        <v>4557</v>
      </c>
      <c r="M441" s="51" t="s">
        <v>4558</v>
      </c>
      <c r="N441" s="52"/>
    </row>
    <row r="442" spans="1:14" s="11" customFormat="1" ht="13.5">
      <c r="A442" s="31" t="s">
        <v>1016</v>
      </c>
      <c r="B442" s="43">
        <v>441</v>
      </c>
      <c r="C442" s="53" t="s">
        <v>8751</v>
      </c>
      <c r="D442" s="54" t="s">
        <v>4559</v>
      </c>
      <c r="E442" s="54" t="s">
        <v>4560</v>
      </c>
      <c r="F442" s="55">
        <v>2012</v>
      </c>
      <c r="G442" s="55"/>
      <c r="H442" s="55" t="s">
        <v>8603</v>
      </c>
      <c r="I442" s="54" t="s">
        <v>4561</v>
      </c>
      <c r="J442" s="56" t="s">
        <v>4562</v>
      </c>
      <c r="K442" s="13" t="s">
        <v>9219</v>
      </c>
      <c r="L442" s="13" t="s">
        <v>9703</v>
      </c>
      <c r="M442" s="51" t="s">
        <v>4563</v>
      </c>
      <c r="N442" s="13"/>
    </row>
    <row r="443" spans="1:14" s="11" customFormat="1" ht="27">
      <c r="A443" s="31" t="s">
        <v>1016</v>
      </c>
      <c r="B443" s="43">
        <v>442</v>
      </c>
      <c r="C443" s="53" t="s">
        <v>8751</v>
      </c>
      <c r="D443" s="54" t="s">
        <v>4564</v>
      </c>
      <c r="E443" s="54" t="s">
        <v>4560</v>
      </c>
      <c r="F443" s="55">
        <v>2012</v>
      </c>
      <c r="G443" s="55"/>
      <c r="H443" s="55" t="s">
        <v>8603</v>
      </c>
      <c r="I443" s="54" t="s">
        <v>4565</v>
      </c>
      <c r="J443" s="56" t="s">
        <v>4566</v>
      </c>
      <c r="K443" s="13" t="s">
        <v>9219</v>
      </c>
      <c r="L443" s="13" t="s">
        <v>9703</v>
      </c>
      <c r="M443" s="51" t="s">
        <v>4567</v>
      </c>
      <c r="N443" s="52"/>
    </row>
    <row r="444" spans="1:14" s="11" customFormat="1" ht="13.5">
      <c r="A444" s="31" t="s">
        <v>1016</v>
      </c>
      <c r="B444" s="43">
        <v>443</v>
      </c>
      <c r="C444" s="48" t="s">
        <v>4519</v>
      </c>
      <c r="D444" s="49" t="s">
        <v>4568</v>
      </c>
      <c r="E444" s="49" t="s">
        <v>4569</v>
      </c>
      <c r="F444" s="43">
        <v>2012</v>
      </c>
      <c r="G444" s="43"/>
      <c r="H444" s="43"/>
      <c r="I444" s="49" t="s">
        <v>4570</v>
      </c>
      <c r="J444" s="50" t="s">
        <v>4571</v>
      </c>
      <c r="K444" s="7"/>
      <c r="L444" s="7"/>
      <c r="M444" s="51" t="s">
        <v>4572</v>
      </c>
      <c r="N444" s="7"/>
    </row>
    <row r="445" spans="1:14" s="11" customFormat="1" ht="13.5">
      <c r="A445" s="31" t="s">
        <v>1016</v>
      </c>
      <c r="B445" s="43">
        <v>444</v>
      </c>
      <c r="C445" s="53" t="s">
        <v>4519</v>
      </c>
      <c r="D445" s="54" t="s">
        <v>4573</v>
      </c>
      <c r="E445" s="54" t="s">
        <v>5999</v>
      </c>
      <c r="F445" s="55">
        <v>2012</v>
      </c>
      <c r="G445" s="55"/>
      <c r="H445" s="55"/>
      <c r="I445" s="54" t="s">
        <v>4574</v>
      </c>
      <c r="J445" s="56" t="s">
        <v>4575</v>
      </c>
      <c r="K445" s="13"/>
      <c r="L445" s="13"/>
      <c r="M445" s="51" t="s">
        <v>4576</v>
      </c>
      <c r="N445" s="52"/>
    </row>
    <row r="446" spans="1:14" s="11" customFormat="1" ht="13.5">
      <c r="A446" s="31" t="s">
        <v>1016</v>
      </c>
      <c r="B446" s="43">
        <v>445</v>
      </c>
      <c r="C446" s="48" t="s">
        <v>4519</v>
      </c>
      <c r="D446" s="49" t="s">
        <v>4577</v>
      </c>
      <c r="E446" s="49" t="s">
        <v>4534</v>
      </c>
      <c r="F446" s="43">
        <v>2013</v>
      </c>
      <c r="G446" s="43"/>
      <c r="H446" s="43"/>
      <c r="I446" s="49" t="s">
        <v>4578</v>
      </c>
      <c r="J446" s="50" t="s">
        <v>4579</v>
      </c>
      <c r="K446" s="7" t="s">
        <v>6751</v>
      </c>
      <c r="L446" s="7" t="s">
        <v>4537</v>
      </c>
      <c r="M446" s="51" t="s">
        <v>4580</v>
      </c>
      <c r="N446" s="52"/>
    </row>
    <row r="447" spans="1:14" s="11" customFormat="1" ht="27">
      <c r="A447" s="31" t="s">
        <v>1016</v>
      </c>
      <c r="B447" s="43">
        <v>446</v>
      </c>
      <c r="C447" s="53" t="s">
        <v>8751</v>
      </c>
      <c r="D447" s="54" t="s">
        <v>4581</v>
      </c>
      <c r="E447" s="54" t="s">
        <v>4560</v>
      </c>
      <c r="F447" s="55">
        <v>2012</v>
      </c>
      <c r="G447" s="55" t="s">
        <v>4582</v>
      </c>
      <c r="H447" s="55" t="s">
        <v>8603</v>
      </c>
      <c r="I447" s="54" t="s">
        <v>4583</v>
      </c>
      <c r="J447" s="56" t="s">
        <v>4584</v>
      </c>
      <c r="K447" s="13" t="s">
        <v>9219</v>
      </c>
      <c r="L447" s="13" t="s">
        <v>9703</v>
      </c>
      <c r="M447" s="51" t="s">
        <v>4585</v>
      </c>
      <c r="N447" s="13"/>
    </row>
    <row r="448" spans="1:14" s="11" customFormat="1" ht="27">
      <c r="A448" s="31" t="s">
        <v>1016</v>
      </c>
      <c r="B448" s="43">
        <v>447</v>
      </c>
      <c r="C448" s="53" t="s">
        <v>8751</v>
      </c>
      <c r="D448" s="54" t="s">
        <v>4586</v>
      </c>
      <c r="E448" s="54" t="s">
        <v>4587</v>
      </c>
      <c r="F448" s="55">
        <v>2012</v>
      </c>
      <c r="G448" s="55" t="s">
        <v>4588</v>
      </c>
      <c r="H448" s="55" t="s">
        <v>8603</v>
      </c>
      <c r="I448" s="54" t="s">
        <v>4589</v>
      </c>
      <c r="J448" s="56" t="s">
        <v>4590</v>
      </c>
      <c r="K448" s="13" t="s">
        <v>5917</v>
      </c>
      <c r="L448" s="13" t="s">
        <v>4591</v>
      </c>
      <c r="M448" s="51" t="s">
        <v>4592</v>
      </c>
      <c r="N448" s="13"/>
    </row>
    <row r="449" spans="1:14" s="11" customFormat="1" ht="13.5">
      <c r="A449" s="31" t="s">
        <v>1016</v>
      </c>
      <c r="B449" s="43">
        <v>448</v>
      </c>
      <c r="C449" s="48" t="s">
        <v>8751</v>
      </c>
      <c r="D449" s="49" t="s">
        <v>4593</v>
      </c>
      <c r="E449" s="49" t="s">
        <v>5346</v>
      </c>
      <c r="F449" s="43">
        <v>2012</v>
      </c>
      <c r="G449" s="43" t="s">
        <v>4594</v>
      </c>
      <c r="H449" s="43" t="s">
        <v>8603</v>
      </c>
      <c r="I449" s="49" t="s">
        <v>4595</v>
      </c>
      <c r="J449" s="50" t="s">
        <v>4596</v>
      </c>
      <c r="K449" s="7" t="s">
        <v>9011</v>
      </c>
      <c r="L449" s="7" t="s">
        <v>9708</v>
      </c>
      <c r="M449" s="51" t="s">
        <v>4597</v>
      </c>
      <c r="N449" s="52"/>
    </row>
    <row r="450" spans="1:14" s="11" customFormat="1" ht="13.5">
      <c r="A450" s="31" t="s">
        <v>1016</v>
      </c>
      <c r="B450" s="43">
        <v>449</v>
      </c>
      <c r="C450" s="48" t="s">
        <v>8751</v>
      </c>
      <c r="D450" s="49" t="s">
        <v>4598</v>
      </c>
      <c r="E450" s="49" t="s">
        <v>4540</v>
      </c>
      <c r="F450" s="43">
        <v>2012</v>
      </c>
      <c r="G450" s="43" t="s">
        <v>4599</v>
      </c>
      <c r="H450" s="43" t="s">
        <v>8603</v>
      </c>
      <c r="I450" s="49" t="s">
        <v>4600</v>
      </c>
      <c r="J450" s="50" t="s">
        <v>4601</v>
      </c>
      <c r="K450" s="7" t="s">
        <v>9483</v>
      </c>
      <c r="L450" s="7" t="s">
        <v>7157</v>
      </c>
      <c r="M450" s="51" t="s">
        <v>4602</v>
      </c>
      <c r="N450" s="52"/>
    </row>
    <row r="451" spans="1:14" s="11" customFormat="1" ht="13.5">
      <c r="A451" s="31" t="s">
        <v>1016</v>
      </c>
      <c r="B451" s="43">
        <v>450</v>
      </c>
      <c r="C451" s="53" t="s">
        <v>8751</v>
      </c>
      <c r="D451" s="54" t="s">
        <v>4603</v>
      </c>
      <c r="E451" s="54" t="s">
        <v>4604</v>
      </c>
      <c r="F451" s="55">
        <v>2012</v>
      </c>
      <c r="G451" s="55" t="s">
        <v>4605</v>
      </c>
      <c r="H451" s="55" t="s">
        <v>8603</v>
      </c>
      <c r="I451" s="54" t="s">
        <v>4606</v>
      </c>
      <c r="J451" s="56" t="s">
        <v>4607</v>
      </c>
      <c r="K451" s="13" t="s">
        <v>9219</v>
      </c>
      <c r="L451" s="13" t="s">
        <v>9703</v>
      </c>
      <c r="M451" s="51" t="s">
        <v>4608</v>
      </c>
      <c r="N451" s="52"/>
    </row>
    <row r="452" spans="1:14" s="11" customFormat="1" ht="27">
      <c r="A452" s="31" t="s">
        <v>1016</v>
      </c>
      <c r="B452" s="43">
        <v>451</v>
      </c>
      <c r="C452" s="48" t="s">
        <v>8751</v>
      </c>
      <c r="D452" s="49" t="s">
        <v>4609</v>
      </c>
      <c r="E452" s="49" t="s">
        <v>7160</v>
      </c>
      <c r="F452" s="43">
        <v>2012</v>
      </c>
      <c r="G452" s="43" t="s">
        <v>4610</v>
      </c>
      <c r="H452" s="43" t="s">
        <v>8603</v>
      </c>
      <c r="I452" s="49" t="s">
        <v>4611</v>
      </c>
      <c r="J452" s="50" t="s">
        <v>4612</v>
      </c>
      <c r="K452" s="7" t="s">
        <v>9688</v>
      </c>
      <c r="L452" s="7" t="s">
        <v>9914</v>
      </c>
      <c r="M452" s="51" t="s">
        <v>4613</v>
      </c>
      <c r="N452" s="52"/>
    </row>
    <row r="453" spans="1:14" s="82" customFormat="1" ht="27">
      <c r="A453" s="31" t="s">
        <v>1016</v>
      </c>
      <c r="B453" s="43">
        <v>452</v>
      </c>
      <c r="C453" s="53" t="s">
        <v>8751</v>
      </c>
      <c r="D453" s="54" t="s">
        <v>4614</v>
      </c>
      <c r="E453" s="54" t="s">
        <v>4587</v>
      </c>
      <c r="F453" s="55">
        <v>2012</v>
      </c>
      <c r="G453" s="55" t="s">
        <v>4615</v>
      </c>
      <c r="H453" s="55" t="s">
        <v>8603</v>
      </c>
      <c r="I453" s="54" t="s">
        <v>4589</v>
      </c>
      <c r="J453" s="56" t="s">
        <v>4616</v>
      </c>
      <c r="K453" s="13" t="s">
        <v>9219</v>
      </c>
      <c r="L453" s="13" t="s">
        <v>4546</v>
      </c>
      <c r="M453" s="51" t="s">
        <v>4617</v>
      </c>
      <c r="N453" s="52"/>
    </row>
    <row r="454" spans="1:14" s="82" customFormat="1" ht="13.5">
      <c r="A454" s="31" t="s">
        <v>1016</v>
      </c>
      <c r="B454" s="43">
        <v>453</v>
      </c>
      <c r="C454" s="48" t="s">
        <v>4519</v>
      </c>
      <c r="D454" s="49" t="s">
        <v>4618</v>
      </c>
      <c r="E454" s="49" t="s">
        <v>4619</v>
      </c>
      <c r="F454" s="43">
        <v>2013</v>
      </c>
      <c r="G454" s="43"/>
      <c r="H454" s="43"/>
      <c r="I454" s="49" t="s">
        <v>4620</v>
      </c>
      <c r="J454" s="50" t="s">
        <v>4621</v>
      </c>
      <c r="K454" s="7" t="s">
        <v>9688</v>
      </c>
      <c r="L454" s="7" t="s">
        <v>9914</v>
      </c>
      <c r="M454" s="51" t="s">
        <v>4622</v>
      </c>
      <c r="N454" s="7"/>
    </row>
    <row r="455" spans="1:14" s="82" customFormat="1" ht="13.5">
      <c r="A455" s="31" t="s">
        <v>1016</v>
      </c>
      <c r="B455" s="43">
        <v>454</v>
      </c>
      <c r="C455" s="48" t="s">
        <v>4519</v>
      </c>
      <c r="D455" s="49" t="s">
        <v>4623</v>
      </c>
      <c r="E455" s="49" t="s">
        <v>4624</v>
      </c>
      <c r="F455" s="43">
        <v>2012</v>
      </c>
      <c r="G455" s="43"/>
      <c r="H455" s="43"/>
      <c r="I455" s="49" t="s">
        <v>4625</v>
      </c>
      <c r="J455" s="50" t="s">
        <v>4626</v>
      </c>
      <c r="K455" s="7"/>
      <c r="L455" s="7"/>
      <c r="M455" s="51" t="s">
        <v>4627</v>
      </c>
      <c r="N455" s="7"/>
    </row>
    <row r="456" spans="1:14" s="82" customFormat="1" ht="13.5">
      <c r="A456" s="31" t="s">
        <v>1016</v>
      </c>
      <c r="B456" s="43">
        <v>455</v>
      </c>
      <c r="C456" s="48" t="s">
        <v>4519</v>
      </c>
      <c r="D456" s="49" t="s">
        <v>4628</v>
      </c>
      <c r="E456" s="49" t="s">
        <v>5346</v>
      </c>
      <c r="F456" s="43">
        <v>2012</v>
      </c>
      <c r="G456" s="43"/>
      <c r="H456" s="43"/>
      <c r="I456" s="46" t="s">
        <v>4629</v>
      </c>
      <c r="J456" s="81" t="s">
        <v>4630</v>
      </c>
      <c r="K456" s="7"/>
      <c r="L456" s="7"/>
      <c r="M456" s="51" t="s">
        <v>4631</v>
      </c>
      <c r="N456" s="7"/>
    </row>
    <row r="457" spans="1:14" s="82" customFormat="1" ht="13.5">
      <c r="A457" s="31" t="s">
        <v>1016</v>
      </c>
      <c r="B457" s="43">
        <v>456</v>
      </c>
      <c r="C457" s="48" t="s">
        <v>8751</v>
      </c>
      <c r="D457" s="49" t="s">
        <v>4632</v>
      </c>
      <c r="E457" s="49" t="s">
        <v>4540</v>
      </c>
      <c r="F457" s="43">
        <v>2012</v>
      </c>
      <c r="G457" s="43" t="s">
        <v>4633</v>
      </c>
      <c r="H457" s="43" t="s">
        <v>8603</v>
      </c>
      <c r="I457" s="49" t="s">
        <v>4634</v>
      </c>
      <c r="J457" s="50" t="s">
        <v>4635</v>
      </c>
      <c r="K457" s="7" t="s">
        <v>9483</v>
      </c>
      <c r="L457" s="7" t="s">
        <v>10022</v>
      </c>
      <c r="M457" s="51" t="s">
        <v>4636</v>
      </c>
      <c r="N457" s="7"/>
    </row>
    <row r="458" spans="1:14" s="82" customFormat="1" ht="13.5">
      <c r="A458" s="31" t="s">
        <v>1016</v>
      </c>
      <c r="B458" s="43">
        <v>457</v>
      </c>
      <c r="C458" s="48" t="s">
        <v>8751</v>
      </c>
      <c r="D458" s="49" t="s">
        <v>4637</v>
      </c>
      <c r="E458" s="49" t="s">
        <v>4540</v>
      </c>
      <c r="F458" s="43">
        <v>2012</v>
      </c>
      <c r="G458" s="43" t="s">
        <v>4638</v>
      </c>
      <c r="H458" s="43" t="s">
        <v>8603</v>
      </c>
      <c r="I458" s="49" t="s">
        <v>4639</v>
      </c>
      <c r="J458" s="50" t="s">
        <v>4640</v>
      </c>
      <c r="K458" s="7" t="s">
        <v>9483</v>
      </c>
      <c r="L458" s="7" t="s">
        <v>7157</v>
      </c>
      <c r="M458" s="51" t="s">
        <v>4641</v>
      </c>
      <c r="N458" s="13"/>
    </row>
    <row r="459" spans="1:14" s="82" customFormat="1" ht="13.5">
      <c r="A459" s="31" t="s">
        <v>1016</v>
      </c>
      <c r="B459" s="43">
        <v>458</v>
      </c>
      <c r="C459" s="48" t="s">
        <v>4519</v>
      </c>
      <c r="D459" s="49" t="s">
        <v>4642</v>
      </c>
      <c r="E459" s="49" t="s">
        <v>4525</v>
      </c>
      <c r="F459" s="43">
        <v>2012</v>
      </c>
      <c r="G459" s="43"/>
      <c r="H459" s="43"/>
      <c r="I459" s="49" t="s">
        <v>4643</v>
      </c>
      <c r="J459" s="50" t="s">
        <v>4644</v>
      </c>
      <c r="K459" s="7" t="s">
        <v>5911</v>
      </c>
      <c r="L459" s="7" t="s">
        <v>6865</v>
      </c>
      <c r="M459" s="51" t="s">
        <v>4645</v>
      </c>
      <c r="N459" s="7"/>
    </row>
    <row r="460" spans="1:14" s="82" customFormat="1" ht="13.5">
      <c r="A460" s="31" t="s">
        <v>1016</v>
      </c>
      <c r="B460" s="43">
        <v>459</v>
      </c>
      <c r="C460" s="48" t="s">
        <v>4519</v>
      </c>
      <c r="D460" s="49" t="s">
        <v>4646</v>
      </c>
      <c r="E460" s="49" t="s">
        <v>4540</v>
      </c>
      <c r="F460" s="43">
        <v>2012</v>
      </c>
      <c r="G460" s="43"/>
      <c r="H460" s="43"/>
      <c r="I460" s="49" t="s">
        <v>4647</v>
      </c>
      <c r="J460" s="50" t="s">
        <v>4648</v>
      </c>
      <c r="K460" s="7" t="s">
        <v>9483</v>
      </c>
      <c r="L460" s="7" t="s">
        <v>7164</v>
      </c>
      <c r="M460" s="51" t="s">
        <v>4649</v>
      </c>
      <c r="N460" s="13"/>
    </row>
    <row r="461" spans="1:14" s="82" customFormat="1" ht="13.5">
      <c r="A461" s="31" t="s">
        <v>1016</v>
      </c>
      <c r="B461" s="43">
        <v>460</v>
      </c>
      <c r="C461" s="48" t="s">
        <v>8751</v>
      </c>
      <c r="D461" s="49" t="s">
        <v>4650</v>
      </c>
      <c r="E461" s="49" t="s">
        <v>7160</v>
      </c>
      <c r="F461" s="43">
        <v>2012</v>
      </c>
      <c r="G461" s="43" t="s">
        <v>4651</v>
      </c>
      <c r="H461" s="43" t="s">
        <v>8603</v>
      </c>
      <c r="I461" s="49" t="s">
        <v>4652</v>
      </c>
      <c r="J461" s="50" t="s">
        <v>4653</v>
      </c>
      <c r="K461" s="7" t="s">
        <v>9688</v>
      </c>
      <c r="L461" s="7" t="s">
        <v>6774</v>
      </c>
      <c r="M461" s="51" t="s">
        <v>4654</v>
      </c>
      <c r="N461" s="13"/>
    </row>
    <row r="462" spans="1:14" s="82" customFormat="1" ht="14.25">
      <c r="A462" s="31" t="s">
        <v>1016</v>
      </c>
      <c r="B462" s="43">
        <v>461</v>
      </c>
      <c r="C462" s="58" t="s">
        <v>4655</v>
      </c>
      <c r="D462" s="59" t="s">
        <v>4656</v>
      </c>
      <c r="E462" s="59" t="s">
        <v>4657</v>
      </c>
      <c r="F462" s="60">
        <v>2012</v>
      </c>
      <c r="G462" s="60" t="s">
        <v>4658</v>
      </c>
      <c r="H462" s="60" t="s">
        <v>7088</v>
      </c>
      <c r="I462" s="59" t="s">
        <v>4659</v>
      </c>
      <c r="J462" s="50" t="s">
        <v>4660</v>
      </c>
      <c r="K462" s="52" t="s">
        <v>7305</v>
      </c>
      <c r="L462" s="52" t="s">
        <v>5356</v>
      </c>
      <c r="M462" s="51" t="s">
        <v>4661</v>
      </c>
      <c r="N462" s="7"/>
    </row>
    <row r="463" spans="1:14" s="82" customFormat="1" ht="13.5">
      <c r="A463" s="31" t="s">
        <v>1016</v>
      </c>
      <c r="B463" s="43">
        <v>462</v>
      </c>
      <c r="C463" s="48" t="s">
        <v>4519</v>
      </c>
      <c r="D463" s="49" t="s">
        <v>4662</v>
      </c>
      <c r="E463" s="49" t="s">
        <v>5346</v>
      </c>
      <c r="F463" s="43">
        <v>2012</v>
      </c>
      <c r="G463" s="43"/>
      <c r="H463" s="43"/>
      <c r="I463" s="46" t="s">
        <v>4663</v>
      </c>
      <c r="J463" s="81" t="s">
        <v>4664</v>
      </c>
      <c r="K463" s="7"/>
      <c r="L463" s="7"/>
      <c r="M463" s="51" t="s">
        <v>4665</v>
      </c>
      <c r="N463" s="13"/>
    </row>
    <row r="464" spans="1:14" s="82" customFormat="1" ht="25.5">
      <c r="A464" s="31" t="s">
        <v>1016</v>
      </c>
      <c r="B464" s="43">
        <v>463</v>
      </c>
      <c r="C464" s="53" t="s">
        <v>4519</v>
      </c>
      <c r="D464" s="54" t="s">
        <v>4666</v>
      </c>
      <c r="E464" s="54" t="s">
        <v>4667</v>
      </c>
      <c r="F464" s="55">
        <v>2011</v>
      </c>
      <c r="G464" s="55"/>
      <c r="H464" s="55"/>
      <c r="I464" s="54" t="s">
        <v>4668</v>
      </c>
      <c r="J464" s="56" t="s">
        <v>4669</v>
      </c>
      <c r="K464" s="13"/>
      <c r="L464" s="13"/>
      <c r="M464" s="51" t="s">
        <v>4670</v>
      </c>
      <c r="N464" s="7"/>
    </row>
    <row r="465" spans="1:14" s="82" customFormat="1" ht="13.5">
      <c r="A465" s="31" t="s">
        <v>1016</v>
      </c>
      <c r="B465" s="43">
        <v>464</v>
      </c>
      <c r="C465" s="53" t="s">
        <v>4519</v>
      </c>
      <c r="D465" s="54" t="s">
        <v>4671</v>
      </c>
      <c r="E465" s="54" t="s">
        <v>4667</v>
      </c>
      <c r="F465" s="71">
        <v>2013</v>
      </c>
      <c r="G465" s="55"/>
      <c r="H465" s="55"/>
      <c r="I465" s="54" t="s">
        <v>4672</v>
      </c>
      <c r="J465" s="56" t="s">
        <v>4673</v>
      </c>
      <c r="K465" s="13"/>
      <c r="L465" s="13"/>
      <c r="M465" s="51" t="s">
        <v>4674</v>
      </c>
      <c r="N465" s="49" t="s">
        <v>4675</v>
      </c>
    </row>
    <row r="466" spans="1:14" s="82" customFormat="1" ht="27">
      <c r="A466" s="31" t="s">
        <v>1016</v>
      </c>
      <c r="B466" s="43">
        <v>465</v>
      </c>
      <c r="C466" s="48" t="s">
        <v>8751</v>
      </c>
      <c r="D466" s="49" t="s">
        <v>4676</v>
      </c>
      <c r="E466" s="49" t="s">
        <v>4587</v>
      </c>
      <c r="F466" s="43">
        <v>2012</v>
      </c>
      <c r="G466" s="43" t="s">
        <v>4677</v>
      </c>
      <c r="H466" s="43" t="s">
        <v>8603</v>
      </c>
      <c r="I466" s="49" t="s">
        <v>4678</v>
      </c>
      <c r="J466" s="50" t="s">
        <v>4679</v>
      </c>
      <c r="K466" s="7" t="s">
        <v>9219</v>
      </c>
      <c r="L466" s="7" t="s">
        <v>9703</v>
      </c>
      <c r="M466" s="51" t="s">
        <v>4680</v>
      </c>
      <c r="N466" s="13"/>
    </row>
    <row r="467" spans="1:14" s="82" customFormat="1" ht="27">
      <c r="A467" s="31" t="s">
        <v>1016</v>
      </c>
      <c r="B467" s="43">
        <v>466</v>
      </c>
      <c r="C467" s="53" t="s">
        <v>8751</v>
      </c>
      <c r="D467" s="54" t="s">
        <v>4681</v>
      </c>
      <c r="E467" s="54" t="s">
        <v>6770</v>
      </c>
      <c r="F467" s="55">
        <v>2012</v>
      </c>
      <c r="G467" s="55" t="s">
        <v>4682</v>
      </c>
      <c r="H467" s="55" t="s">
        <v>8603</v>
      </c>
      <c r="I467" s="54" t="s">
        <v>6772</v>
      </c>
      <c r="J467" s="56" t="s">
        <v>4683</v>
      </c>
      <c r="K467" s="13" t="s">
        <v>9688</v>
      </c>
      <c r="L467" s="13" t="s">
        <v>9914</v>
      </c>
      <c r="M467" s="51" t="s">
        <v>4684</v>
      </c>
      <c r="N467" s="7"/>
    </row>
    <row r="468" spans="1:14" s="82" customFormat="1" ht="13.5">
      <c r="A468" s="31" t="s">
        <v>1016</v>
      </c>
      <c r="B468" s="43">
        <v>467</v>
      </c>
      <c r="C468" s="48" t="s">
        <v>4685</v>
      </c>
      <c r="D468" s="49" t="s">
        <v>4686</v>
      </c>
      <c r="E468" s="49" t="s">
        <v>4569</v>
      </c>
      <c r="F468" s="43">
        <v>2012</v>
      </c>
      <c r="G468" s="43"/>
      <c r="H468" s="43"/>
      <c r="I468" s="49" t="s">
        <v>4570</v>
      </c>
      <c r="J468" s="50" t="s">
        <v>4687</v>
      </c>
      <c r="K468" s="7"/>
      <c r="L468" s="7"/>
      <c r="M468" s="51" t="s">
        <v>4688</v>
      </c>
      <c r="N468" s="7"/>
    </row>
    <row r="469" spans="1:14" s="82" customFormat="1" ht="13.5">
      <c r="A469" s="31" t="s">
        <v>1016</v>
      </c>
      <c r="B469" s="43">
        <v>468</v>
      </c>
      <c r="C469" s="53" t="s">
        <v>8751</v>
      </c>
      <c r="D469" s="54" t="s">
        <v>4689</v>
      </c>
      <c r="E469" s="54" t="s">
        <v>4560</v>
      </c>
      <c r="F469" s="55">
        <v>2012</v>
      </c>
      <c r="G469" s="55"/>
      <c r="H469" s="55" t="s">
        <v>8603</v>
      </c>
      <c r="I469" s="54" t="s">
        <v>4690</v>
      </c>
      <c r="J469" s="56" t="s">
        <v>4691</v>
      </c>
      <c r="K469" s="13" t="s">
        <v>9219</v>
      </c>
      <c r="L469" s="13" t="s">
        <v>9703</v>
      </c>
      <c r="M469" s="51" t="s">
        <v>4692</v>
      </c>
      <c r="N469" s="7"/>
    </row>
    <row r="470" spans="1:14" s="82" customFormat="1" ht="13.5">
      <c r="A470" s="31" t="s">
        <v>1016</v>
      </c>
      <c r="B470" s="43">
        <v>469</v>
      </c>
      <c r="C470" s="53" t="s">
        <v>8751</v>
      </c>
      <c r="D470" s="54" t="s">
        <v>4693</v>
      </c>
      <c r="E470" s="54" t="s">
        <v>6770</v>
      </c>
      <c r="F470" s="55">
        <v>2012</v>
      </c>
      <c r="G470" s="55" t="s">
        <v>4694</v>
      </c>
      <c r="H470" s="55" t="s">
        <v>8603</v>
      </c>
      <c r="I470" s="54" t="s">
        <v>4695</v>
      </c>
      <c r="J470" s="56" t="s">
        <v>4696</v>
      </c>
      <c r="K470" s="13" t="s">
        <v>9688</v>
      </c>
      <c r="L470" s="13" t="s">
        <v>6774</v>
      </c>
      <c r="M470" s="51" t="s">
        <v>4697</v>
      </c>
      <c r="N470" s="7"/>
    </row>
    <row r="471" spans="1:14" s="82" customFormat="1" ht="13.5">
      <c r="A471" s="31" t="s">
        <v>1016</v>
      </c>
      <c r="B471" s="43">
        <v>470</v>
      </c>
      <c r="C471" s="53" t="s">
        <v>8751</v>
      </c>
      <c r="D471" s="54" t="s">
        <v>4698</v>
      </c>
      <c r="E471" s="54" t="s">
        <v>7080</v>
      </c>
      <c r="F471" s="55">
        <v>2012</v>
      </c>
      <c r="G471" s="55" t="s">
        <v>4699</v>
      </c>
      <c r="H471" s="55" t="s">
        <v>8603</v>
      </c>
      <c r="I471" s="54" t="s">
        <v>4700</v>
      </c>
      <c r="J471" s="56" t="s">
        <v>4701</v>
      </c>
      <c r="K471" s="13" t="s">
        <v>9219</v>
      </c>
      <c r="L471" s="13" t="s">
        <v>9703</v>
      </c>
      <c r="M471" s="51" t="s">
        <v>4702</v>
      </c>
      <c r="N471" s="7"/>
    </row>
    <row r="472" spans="1:14" s="82" customFormat="1" ht="13.5">
      <c r="A472" s="31" t="s">
        <v>1016</v>
      </c>
      <c r="B472" s="43">
        <v>471</v>
      </c>
      <c r="C472" s="53" t="s">
        <v>4685</v>
      </c>
      <c r="D472" s="54" t="s">
        <v>4703</v>
      </c>
      <c r="E472" s="54" t="s">
        <v>4704</v>
      </c>
      <c r="F472" s="55">
        <v>2012</v>
      </c>
      <c r="G472" s="55"/>
      <c r="H472" s="55"/>
      <c r="I472" s="54" t="s">
        <v>4705</v>
      </c>
      <c r="J472" s="56" t="s">
        <v>4706</v>
      </c>
      <c r="K472" s="13" t="s">
        <v>6751</v>
      </c>
      <c r="L472" s="13" t="s">
        <v>4707</v>
      </c>
      <c r="M472" s="51" t="s">
        <v>4708</v>
      </c>
      <c r="N472" s="7"/>
    </row>
    <row r="473" spans="1:14" s="82" customFormat="1" ht="13.5">
      <c r="A473" s="31" t="s">
        <v>1016</v>
      </c>
      <c r="B473" s="43">
        <v>472</v>
      </c>
      <c r="C473" s="53" t="s">
        <v>8751</v>
      </c>
      <c r="D473" s="54" t="s">
        <v>4709</v>
      </c>
      <c r="E473" s="54" t="s">
        <v>7406</v>
      </c>
      <c r="F473" s="55">
        <v>2012</v>
      </c>
      <c r="G473" s="55" t="s">
        <v>4710</v>
      </c>
      <c r="H473" s="55" t="s">
        <v>8603</v>
      </c>
      <c r="I473" s="54" t="s">
        <v>4711</v>
      </c>
      <c r="J473" s="56" t="s">
        <v>4712</v>
      </c>
      <c r="K473" s="13" t="s">
        <v>9219</v>
      </c>
      <c r="L473" s="13" t="s">
        <v>4546</v>
      </c>
      <c r="M473" s="51" t="s">
        <v>4713</v>
      </c>
      <c r="N473" s="7"/>
    </row>
    <row r="474" spans="1:14" s="82" customFormat="1" ht="13.5">
      <c r="A474" s="31" t="s">
        <v>1016</v>
      </c>
      <c r="B474" s="43">
        <v>473</v>
      </c>
      <c r="C474" s="53" t="s">
        <v>4519</v>
      </c>
      <c r="D474" s="54" t="s">
        <v>4714</v>
      </c>
      <c r="E474" s="54" t="s">
        <v>4715</v>
      </c>
      <c r="F474" s="55">
        <v>2012</v>
      </c>
      <c r="G474" s="55"/>
      <c r="H474" s="55"/>
      <c r="I474" s="54" t="s">
        <v>4716</v>
      </c>
      <c r="J474" s="56" t="s">
        <v>4717</v>
      </c>
      <c r="K474" s="13" t="s">
        <v>9219</v>
      </c>
      <c r="L474" s="13" t="s">
        <v>9703</v>
      </c>
      <c r="M474" s="51" t="s">
        <v>4718</v>
      </c>
      <c r="N474" s="7"/>
    </row>
    <row r="475" spans="1:14" s="82" customFormat="1" ht="14.25">
      <c r="A475" s="31" t="s">
        <v>1016</v>
      </c>
      <c r="B475" s="43">
        <v>474</v>
      </c>
      <c r="C475" s="58" t="s">
        <v>4655</v>
      </c>
      <c r="D475" s="59" t="s">
        <v>4719</v>
      </c>
      <c r="E475" s="59" t="s">
        <v>4657</v>
      </c>
      <c r="F475" s="60">
        <v>2012</v>
      </c>
      <c r="G475" s="60" t="s">
        <v>4720</v>
      </c>
      <c r="H475" s="60" t="s">
        <v>7088</v>
      </c>
      <c r="I475" s="59" t="s">
        <v>4721</v>
      </c>
      <c r="J475" s="50" t="s">
        <v>4722</v>
      </c>
      <c r="K475" s="52" t="s">
        <v>7305</v>
      </c>
      <c r="L475" s="52" t="s">
        <v>5356</v>
      </c>
      <c r="M475" s="51" t="s">
        <v>4723</v>
      </c>
      <c r="N475" s="7"/>
    </row>
    <row r="476" spans="1:14" s="82" customFormat="1" ht="13.5">
      <c r="A476" s="31" t="s">
        <v>1016</v>
      </c>
      <c r="B476" s="43">
        <v>475</v>
      </c>
      <c r="C476" s="48" t="s">
        <v>4519</v>
      </c>
      <c r="D476" s="49" t="s">
        <v>4724</v>
      </c>
      <c r="E476" s="49" t="s">
        <v>5346</v>
      </c>
      <c r="F476" s="43">
        <v>2012</v>
      </c>
      <c r="G476" s="43"/>
      <c r="H476" s="43"/>
      <c r="I476" s="46" t="s">
        <v>4725</v>
      </c>
      <c r="J476" s="81" t="s">
        <v>4726</v>
      </c>
      <c r="K476" s="7"/>
      <c r="L476" s="7"/>
      <c r="M476" s="51" t="s">
        <v>4727</v>
      </c>
      <c r="N476" s="7"/>
    </row>
    <row r="477" spans="1:14" s="82" customFormat="1" ht="13.5">
      <c r="A477" s="31" t="s">
        <v>1016</v>
      </c>
      <c r="B477" s="43">
        <v>476</v>
      </c>
      <c r="C477" s="53" t="s">
        <v>8751</v>
      </c>
      <c r="D477" s="54" t="s">
        <v>4728</v>
      </c>
      <c r="E477" s="54" t="s">
        <v>4729</v>
      </c>
      <c r="F477" s="55">
        <v>2012</v>
      </c>
      <c r="G477" s="55" t="s">
        <v>4730</v>
      </c>
      <c r="H477" s="55" t="s">
        <v>8603</v>
      </c>
      <c r="I477" s="54" t="s">
        <v>4731</v>
      </c>
      <c r="J477" s="56" t="s">
        <v>4732</v>
      </c>
      <c r="K477" s="13" t="s">
        <v>9688</v>
      </c>
      <c r="L477" s="13" t="s">
        <v>9914</v>
      </c>
      <c r="M477" s="51" t="s">
        <v>4733</v>
      </c>
      <c r="N477" s="13"/>
    </row>
    <row r="478" spans="1:14" s="82" customFormat="1" ht="13.5">
      <c r="A478" s="31" t="s">
        <v>1016</v>
      </c>
      <c r="B478" s="43">
        <v>477</v>
      </c>
      <c r="C478" s="58" t="s">
        <v>4519</v>
      </c>
      <c r="D478" s="59" t="s">
        <v>4734</v>
      </c>
      <c r="E478" s="59" t="s">
        <v>4735</v>
      </c>
      <c r="F478" s="60">
        <v>2012</v>
      </c>
      <c r="G478" s="60"/>
      <c r="H478" s="60"/>
      <c r="I478" s="59" t="s">
        <v>4736</v>
      </c>
      <c r="J478" s="50" t="s">
        <v>4737</v>
      </c>
      <c r="K478" s="52" t="s">
        <v>9219</v>
      </c>
      <c r="L478" s="52" t="s">
        <v>9220</v>
      </c>
      <c r="M478" s="51" t="s">
        <v>4738</v>
      </c>
      <c r="N478" s="13"/>
    </row>
    <row r="479" spans="1:14" s="82" customFormat="1" ht="13.5">
      <c r="A479" s="31" t="s">
        <v>1016</v>
      </c>
      <c r="B479" s="43">
        <v>478</v>
      </c>
      <c r="C479" s="53" t="s">
        <v>8751</v>
      </c>
      <c r="D479" s="54" t="s">
        <v>4739</v>
      </c>
      <c r="E479" s="54" t="s">
        <v>10047</v>
      </c>
      <c r="F479" s="55">
        <v>2012</v>
      </c>
      <c r="G479" s="55" t="s">
        <v>4740</v>
      </c>
      <c r="H479" s="55" t="s">
        <v>8603</v>
      </c>
      <c r="I479" s="54" t="s">
        <v>4741</v>
      </c>
      <c r="J479" s="56" t="s">
        <v>4742</v>
      </c>
      <c r="K479" s="13" t="s">
        <v>9688</v>
      </c>
      <c r="L479" s="13" t="s">
        <v>9914</v>
      </c>
      <c r="M479" s="51" t="s">
        <v>4743</v>
      </c>
      <c r="N479" s="13"/>
    </row>
    <row r="480" spans="1:14" s="82" customFormat="1" ht="13.5">
      <c r="A480" s="31" t="s">
        <v>1016</v>
      </c>
      <c r="B480" s="43">
        <v>479</v>
      </c>
      <c r="C480" s="53" t="s">
        <v>8751</v>
      </c>
      <c r="D480" s="54" t="s">
        <v>4744</v>
      </c>
      <c r="E480" s="54" t="s">
        <v>5390</v>
      </c>
      <c r="F480" s="55">
        <v>2012</v>
      </c>
      <c r="G480" s="55"/>
      <c r="H480" s="55"/>
      <c r="I480" s="54" t="s">
        <v>4745</v>
      </c>
      <c r="J480" s="56" t="s">
        <v>4746</v>
      </c>
      <c r="K480" s="13"/>
      <c r="L480" s="13"/>
      <c r="M480" s="51" t="s">
        <v>4747</v>
      </c>
      <c r="N480" s="13"/>
    </row>
    <row r="481" spans="1:14" s="11" customFormat="1" ht="13.5">
      <c r="A481" s="31" t="s">
        <v>1016</v>
      </c>
      <c r="B481" s="43">
        <v>480</v>
      </c>
      <c r="C481" s="53" t="s">
        <v>4519</v>
      </c>
      <c r="D481" s="54" t="s">
        <v>4748</v>
      </c>
      <c r="E481" s="54" t="s">
        <v>5999</v>
      </c>
      <c r="F481" s="55">
        <v>2012</v>
      </c>
      <c r="G481" s="55"/>
      <c r="H481" s="55"/>
      <c r="I481" s="54" t="s">
        <v>4749</v>
      </c>
      <c r="J481" s="56" t="s">
        <v>4750</v>
      </c>
      <c r="K481" s="13"/>
      <c r="L481" s="13"/>
      <c r="M481" s="51" t="s">
        <v>4751</v>
      </c>
      <c r="N481" s="13"/>
    </row>
    <row r="482" spans="1:14" s="11" customFormat="1" ht="13.5">
      <c r="A482" s="31" t="s">
        <v>1016</v>
      </c>
      <c r="B482" s="43">
        <v>481</v>
      </c>
      <c r="C482" s="53" t="s">
        <v>8751</v>
      </c>
      <c r="D482" s="54" t="s">
        <v>4752</v>
      </c>
      <c r="E482" s="54" t="s">
        <v>4587</v>
      </c>
      <c r="F482" s="55">
        <v>2012</v>
      </c>
      <c r="G482" s="55" t="s">
        <v>4753</v>
      </c>
      <c r="H482" s="55" t="s">
        <v>8603</v>
      </c>
      <c r="I482" s="54" t="s">
        <v>4754</v>
      </c>
      <c r="J482" s="56" t="s">
        <v>4755</v>
      </c>
      <c r="K482" s="13" t="s">
        <v>9219</v>
      </c>
      <c r="L482" s="13" t="s">
        <v>4546</v>
      </c>
      <c r="M482" s="51" t="s">
        <v>4756</v>
      </c>
      <c r="N482" s="13"/>
    </row>
    <row r="483" spans="1:14" s="11" customFormat="1" ht="13.5">
      <c r="A483" s="31" t="s">
        <v>1016</v>
      </c>
      <c r="B483" s="43">
        <v>482</v>
      </c>
      <c r="C483" s="48" t="s">
        <v>4519</v>
      </c>
      <c r="D483" s="49" t="s">
        <v>4757</v>
      </c>
      <c r="E483" s="49" t="s">
        <v>4540</v>
      </c>
      <c r="F483" s="43">
        <v>2012</v>
      </c>
      <c r="G483" s="43"/>
      <c r="H483" s="43"/>
      <c r="I483" s="49" t="s">
        <v>4758</v>
      </c>
      <c r="J483" s="50" t="s">
        <v>4759</v>
      </c>
      <c r="K483" s="7" t="s">
        <v>9483</v>
      </c>
      <c r="L483" s="7" t="s">
        <v>10022</v>
      </c>
      <c r="M483" s="51" t="s">
        <v>4760</v>
      </c>
      <c r="N483" s="13"/>
    </row>
    <row r="484" spans="1:14" s="11" customFormat="1" ht="27">
      <c r="A484" s="31" t="s">
        <v>1016</v>
      </c>
      <c r="B484" s="43">
        <v>483</v>
      </c>
      <c r="C484" s="48" t="s">
        <v>4519</v>
      </c>
      <c r="D484" s="49" t="s">
        <v>4761</v>
      </c>
      <c r="E484" s="49" t="s">
        <v>4525</v>
      </c>
      <c r="F484" s="43">
        <v>2012</v>
      </c>
      <c r="G484" s="43"/>
      <c r="H484" s="43"/>
      <c r="I484" s="49" t="s">
        <v>4762</v>
      </c>
      <c r="J484" s="50" t="s">
        <v>4763</v>
      </c>
      <c r="K484" s="7" t="s">
        <v>5911</v>
      </c>
      <c r="L484" s="7" t="s">
        <v>4764</v>
      </c>
      <c r="M484" s="51" t="s">
        <v>4765</v>
      </c>
      <c r="N484" s="7"/>
    </row>
    <row r="485" spans="1:14" s="11" customFormat="1" ht="27">
      <c r="A485" s="31" t="s">
        <v>1016</v>
      </c>
      <c r="B485" s="43">
        <v>484</v>
      </c>
      <c r="C485" s="48" t="s">
        <v>8751</v>
      </c>
      <c r="D485" s="49" t="s">
        <v>4766</v>
      </c>
      <c r="E485" s="49" t="s">
        <v>4560</v>
      </c>
      <c r="F485" s="43">
        <v>2012</v>
      </c>
      <c r="G485" s="43"/>
      <c r="H485" s="43" t="s">
        <v>8603</v>
      </c>
      <c r="I485" s="49" t="s">
        <v>4767</v>
      </c>
      <c r="J485" s="50" t="s">
        <v>4768</v>
      </c>
      <c r="K485" s="7" t="s">
        <v>7137</v>
      </c>
      <c r="L485" s="7" t="s">
        <v>4769</v>
      </c>
      <c r="M485" s="51" t="s">
        <v>4770</v>
      </c>
      <c r="N485" s="13"/>
    </row>
    <row r="486" spans="1:14" s="11" customFormat="1" ht="27">
      <c r="A486" s="31" t="s">
        <v>1016</v>
      </c>
      <c r="B486" s="43">
        <v>485</v>
      </c>
      <c r="C486" s="53" t="s">
        <v>8751</v>
      </c>
      <c r="D486" s="54" t="s">
        <v>4771</v>
      </c>
      <c r="E486" s="54" t="s">
        <v>7160</v>
      </c>
      <c r="F486" s="55">
        <v>2012</v>
      </c>
      <c r="G486" s="55" t="s">
        <v>4772</v>
      </c>
      <c r="H486" s="55" t="s">
        <v>8603</v>
      </c>
      <c r="I486" s="54" t="s">
        <v>4773</v>
      </c>
      <c r="J486" s="56" t="s">
        <v>4774</v>
      </c>
      <c r="K486" s="13" t="s">
        <v>9688</v>
      </c>
      <c r="L486" s="13" t="s">
        <v>9914</v>
      </c>
      <c r="M486" s="51" t="s">
        <v>4775</v>
      </c>
      <c r="N486" s="52"/>
    </row>
    <row r="487" spans="1:14" s="11" customFormat="1" ht="27">
      <c r="A487" s="31" t="s">
        <v>1016</v>
      </c>
      <c r="B487" s="43">
        <v>486</v>
      </c>
      <c r="C487" s="53" t="s">
        <v>4519</v>
      </c>
      <c r="D487" s="54" t="s">
        <v>4776</v>
      </c>
      <c r="E487" s="54" t="s">
        <v>4473</v>
      </c>
      <c r="F487" s="55">
        <v>2012</v>
      </c>
      <c r="G487" s="55"/>
      <c r="H487" s="55"/>
      <c r="I487" s="54" t="s">
        <v>4777</v>
      </c>
      <c r="J487" s="56" t="s">
        <v>4778</v>
      </c>
      <c r="K487" s="13" t="s">
        <v>6751</v>
      </c>
      <c r="L487" s="13" t="s">
        <v>4537</v>
      </c>
      <c r="M487" s="51" t="s">
        <v>4779</v>
      </c>
      <c r="N487" s="52"/>
    </row>
    <row r="488" spans="1:14" s="11" customFormat="1" ht="14.25">
      <c r="A488" s="31" t="s">
        <v>1016</v>
      </c>
      <c r="B488" s="43">
        <v>487</v>
      </c>
      <c r="C488" s="53" t="s">
        <v>4519</v>
      </c>
      <c r="D488" s="54" t="s">
        <v>4780</v>
      </c>
      <c r="E488" s="54" t="s">
        <v>6841</v>
      </c>
      <c r="F488" s="55">
        <v>2012</v>
      </c>
      <c r="G488" s="55"/>
      <c r="H488" s="55"/>
      <c r="I488" s="54" t="s">
        <v>4781</v>
      </c>
      <c r="J488" s="56" t="s">
        <v>4782</v>
      </c>
      <c r="K488" s="13"/>
      <c r="L488" s="13"/>
      <c r="M488" s="51" t="s">
        <v>4783</v>
      </c>
      <c r="N488" s="54" t="s">
        <v>4784</v>
      </c>
    </row>
    <row r="489" spans="1:14" s="11" customFormat="1" ht="27">
      <c r="A489" s="31" t="s">
        <v>1016</v>
      </c>
      <c r="B489" s="43">
        <v>488</v>
      </c>
      <c r="C489" s="53" t="s">
        <v>8751</v>
      </c>
      <c r="D489" s="54" t="s">
        <v>4785</v>
      </c>
      <c r="E489" s="54" t="s">
        <v>4786</v>
      </c>
      <c r="F489" s="55">
        <v>2012</v>
      </c>
      <c r="G489" s="55"/>
      <c r="H489" s="55"/>
      <c r="I489" s="54" t="s">
        <v>4787</v>
      </c>
      <c r="J489" s="56" t="s">
        <v>4788</v>
      </c>
      <c r="K489" s="13" t="s">
        <v>5911</v>
      </c>
      <c r="L489" s="13" t="s">
        <v>6865</v>
      </c>
      <c r="M489" s="51" t="s">
        <v>4789</v>
      </c>
      <c r="N489" s="7"/>
    </row>
    <row r="490" spans="1:14" s="11" customFormat="1" ht="13.5">
      <c r="A490" s="31" t="s">
        <v>1016</v>
      </c>
      <c r="B490" s="43">
        <v>489</v>
      </c>
      <c r="C490" s="48" t="s">
        <v>8751</v>
      </c>
      <c r="D490" s="49" t="s">
        <v>4790</v>
      </c>
      <c r="E490" s="49" t="s">
        <v>4791</v>
      </c>
      <c r="F490" s="43">
        <v>2012</v>
      </c>
      <c r="G490" s="43"/>
      <c r="H490" s="43" t="s">
        <v>7070</v>
      </c>
      <c r="I490" s="49" t="s">
        <v>4792</v>
      </c>
      <c r="J490" s="50" t="s">
        <v>4793</v>
      </c>
      <c r="K490" s="7" t="s">
        <v>9219</v>
      </c>
      <c r="L490" s="7" t="s">
        <v>4546</v>
      </c>
      <c r="M490" s="51" t="s">
        <v>4794</v>
      </c>
      <c r="N490" s="7"/>
    </row>
    <row r="491" spans="1:14" s="11" customFormat="1" ht="13.5">
      <c r="A491" s="31" t="s">
        <v>1016</v>
      </c>
      <c r="B491" s="43">
        <v>490</v>
      </c>
      <c r="C491" s="53" t="s">
        <v>8751</v>
      </c>
      <c r="D491" s="54" t="s">
        <v>4795</v>
      </c>
      <c r="E491" s="54" t="s">
        <v>4796</v>
      </c>
      <c r="F491" s="55">
        <v>2012</v>
      </c>
      <c r="G491" s="55"/>
      <c r="H491" s="55" t="s">
        <v>8603</v>
      </c>
      <c r="I491" s="54" t="s">
        <v>4797</v>
      </c>
      <c r="J491" s="56" t="s">
        <v>4798</v>
      </c>
      <c r="K491" s="13" t="s">
        <v>9219</v>
      </c>
      <c r="L491" s="13" t="s">
        <v>9220</v>
      </c>
      <c r="M491" s="51" t="s">
        <v>4799</v>
      </c>
      <c r="N491" s="13"/>
    </row>
    <row r="492" spans="1:14" s="11" customFormat="1" ht="13.5">
      <c r="A492" s="31" t="s">
        <v>1016</v>
      </c>
      <c r="B492" s="43">
        <v>491</v>
      </c>
      <c r="C492" s="53" t="s">
        <v>8751</v>
      </c>
      <c r="D492" s="54" t="s">
        <v>4800</v>
      </c>
      <c r="E492" s="54" t="s">
        <v>6770</v>
      </c>
      <c r="F492" s="55">
        <v>2012</v>
      </c>
      <c r="G492" s="55"/>
      <c r="H492" s="55"/>
      <c r="I492" s="54" t="s">
        <v>7004</v>
      </c>
      <c r="J492" s="56" t="s">
        <v>4801</v>
      </c>
      <c r="K492" s="13"/>
      <c r="L492" s="13"/>
      <c r="M492" s="51" t="s">
        <v>4802</v>
      </c>
      <c r="N492" s="52"/>
    </row>
    <row r="493" spans="1:14" s="11" customFormat="1" ht="13.5">
      <c r="A493" s="31" t="s">
        <v>1016</v>
      </c>
      <c r="B493" s="43">
        <v>492</v>
      </c>
      <c r="C493" s="48" t="s">
        <v>8751</v>
      </c>
      <c r="D493" s="49" t="s">
        <v>4803</v>
      </c>
      <c r="E493" s="49" t="s">
        <v>6770</v>
      </c>
      <c r="F493" s="43">
        <v>2012</v>
      </c>
      <c r="G493" s="43" t="s">
        <v>4804</v>
      </c>
      <c r="H493" s="43" t="s">
        <v>8603</v>
      </c>
      <c r="I493" s="49" t="s">
        <v>4805</v>
      </c>
      <c r="J493" s="50" t="s">
        <v>4806</v>
      </c>
      <c r="K493" s="7" t="s">
        <v>9688</v>
      </c>
      <c r="L493" s="7" t="s">
        <v>9914</v>
      </c>
      <c r="M493" s="51" t="s">
        <v>4807</v>
      </c>
      <c r="N493" s="7"/>
    </row>
    <row r="494" spans="1:14" s="11" customFormat="1" ht="27">
      <c r="A494" s="31" t="s">
        <v>1016</v>
      </c>
      <c r="B494" s="43">
        <v>493</v>
      </c>
      <c r="C494" s="53" t="s">
        <v>8751</v>
      </c>
      <c r="D494" s="54" t="s">
        <v>4808</v>
      </c>
      <c r="E494" s="54" t="s">
        <v>6770</v>
      </c>
      <c r="F494" s="55">
        <v>2012</v>
      </c>
      <c r="G494" s="55"/>
      <c r="H494" s="55"/>
      <c r="I494" s="54" t="s">
        <v>6902</v>
      </c>
      <c r="J494" s="56" t="s">
        <v>4809</v>
      </c>
      <c r="K494" s="13"/>
      <c r="L494" s="13"/>
      <c r="M494" s="51" t="s">
        <v>4810</v>
      </c>
      <c r="N494" s="52"/>
    </row>
    <row r="495" spans="1:14" s="11" customFormat="1" ht="13.5">
      <c r="A495" s="31" t="s">
        <v>1016</v>
      </c>
      <c r="B495" s="43">
        <v>494</v>
      </c>
      <c r="C495" s="48" t="s">
        <v>8751</v>
      </c>
      <c r="D495" s="49" t="s">
        <v>4811</v>
      </c>
      <c r="E495" s="49" t="s">
        <v>6770</v>
      </c>
      <c r="F495" s="43">
        <v>2012</v>
      </c>
      <c r="G495" s="43" t="s">
        <v>4812</v>
      </c>
      <c r="H495" s="43" t="s">
        <v>8603</v>
      </c>
      <c r="I495" s="49" t="s">
        <v>4813</v>
      </c>
      <c r="J495" s="50" t="s">
        <v>4814</v>
      </c>
      <c r="K495" s="7" t="s">
        <v>9688</v>
      </c>
      <c r="L495" s="7" t="s">
        <v>9914</v>
      </c>
      <c r="M495" s="51" t="s">
        <v>4815</v>
      </c>
      <c r="N495" s="7"/>
    </row>
    <row r="496" spans="1:14" s="11" customFormat="1" ht="13.5">
      <c r="A496" s="31" t="s">
        <v>1016</v>
      </c>
      <c r="B496" s="43">
        <v>495</v>
      </c>
      <c r="C496" s="48" t="s">
        <v>8751</v>
      </c>
      <c r="D496" s="49" t="s">
        <v>4816</v>
      </c>
      <c r="E496" s="49" t="s">
        <v>6770</v>
      </c>
      <c r="F496" s="43">
        <v>2012</v>
      </c>
      <c r="G496" s="43"/>
      <c r="H496" s="43"/>
      <c r="I496" s="49" t="s">
        <v>4817</v>
      </c>
      <c r="J496" s="50" t="s">
        <v>4818</v>
      </c>
      <c r="K496" s="7"/>
      <c r="L496" s="7"/>
      <c r="M496" s="51" t="s">
        <v>4819</v>
      </c>
      <c r="N496" s="13"/>
    </row>
    <row r="497" spans="1:14" s="11" customFormat="1" ht="13.5">
      <c r="A497" s="31" t="s">
        <v>1016</v>
      </c>
      <c r="B497" s="43">
        <v>496</v>
      </c>
      <c r="C497" s="48" t="s">
        <v>4519</v>
      </c>
      <c r="D497" s="49" t="s">
        <v>4820</v>
      </c>
      <c r="E497" s="49" t="s">
        <v>4704</v>
      </c>
      <c r="F497" s="43">
        <v>2012</v>
      </c>
      <c r="G497" s="43"/>
      <c r="H497" s="43"/>
      <c r="I497" s="49" t="s">
        <v>4821</v>
      </c>
      <c r="J497" s="50" t="s">
        <v>4822</v>
      </c>
      <c r="K497" s="7" t="s">
        <v>6716</v>
      </c>
      <c r="L497" s="7" t="s">
        <v>6742</v>
      </c>
      <c r="M497" s="51" t="s">
        <v>4823</v>
      </c>
      <c r="N497" s="7"/>
    </row>
    <row r="498" spans="1:14" s="11" customFormat="1" ht="13.5">
      <c r="A498" s="31" t="s">
        <v>1016</v>
      </c>
      <c r="B498" s="43">
        <v>497</v>
      </c>
      <c r="C498" s="53" t="s">
        <v>8751</v>
      </c>
      <c r="D498" s="54" t="s">
        <v>4824</v>
      </c>
      <c r="E498" s="54" t="s">
        <v>4825</v>
      </c>
      <c r="F498" s="55">
        <v>2011</v>
      </c>
      <c r="G498" s="55" t="s">
        <v>4826</v>
      </c>
      <c r="H498" s="55" t="s">
        <v>8603</v>
      </c>
      <c r="I498" s="54" t="s">
        <v>4827</v>
      </c>
      <c r="J498" s="56" t="s">
        <v>4828</v>
      </c>
      <c r="K498" s="13" t="s">
        <v>9219</v>
      </c>
      <c r="L498" s="13" t="s">
        <v>4546</v>
      </c>
      <c r="M498" s="51" t="s">
        <v>4829</v>
      </c>
      <c r="N498" s="13"/>
    </row>
    <row r="499" spans="1:14" s="11" customFormat="1" ht="13.5">
      <c r="A499" s="31" t="s">
        <v>1016</v>
      </c>
      <c r="B499" s="43">
        <v>498</v>
      </c>
      <c r="C499" s="48" t="s">
        <v>8751</v>
      </c>
      <c r="D499" s="49" t="s">
        <v>4830</v>
      </c>
      <c r="E499" s="49" t="s">
        <v>7015</v>
      </c>
      <c r="F499" s="43">
        <v>2012</v>
      </c>
      <c r="G499" s="43" t="s">
        <v>4831</v>
      </c>
      <c r="H499" s="43" t="s">
        <v>8603</v>
      </c>
      <c r="I499" s="49" t="s">
        <v>4832</v>
      </c>
      <c r="J499" s="50" t="s">
        <v>4833</v>
      </c>
      <c r="K499" s="7" t="s">
        <v>9688</v>
      </c>
      <c r="L499" s="7" t="s">
        <v>9914</v>
      </c>
      <c r="M499" s="51" t="s">
        <v>4834</v>
      </c>
      <c r="N499" s="52"/>
    </row>
    <row r="500" spans="1:14" s="11" customFormat="1" ht="13.5">
      <c r="A500" s="31" t="s">
        <v>1016</v>
      </c>
      <c r="B500" s="43">
        <v>499</v>
      </c>
      <c r="C500" s="48" t="s">
        <v>8751</v>
      </c>
      <c r="D500" s="49" t="s">
        <v>4835</v>
      </c>
      <c r="E500" s="49" t="s">
        <v>4836</v>
      </c>
      <c r="F500" s="43">
        <v>2011</v>
      </c>
      <c r="G500" s="43"/>
      <c r="H500" s="43" t="s">
        <v>8603</v>
      </c>
      <c r="I500" s="49" t="s">
        <v>4837</v>
      </c>
      <c r="J500" s="50" t="s">
        <v>4838</v>
      </c>
      <c r="K500" s="7" t="s">
        <v>9219</v>
      </c>
      <c r="L500" s="7" t="s">
        <v>4839</v>
      </c>
      <c r="M500" s="51" t="s">
        <v>4840</v>
      </c>
      <c r="N500" s="52"/>
    </row>
    <row r="501" spans="1:14" s="11" customFormat="1" ht="13.5">
      <c r="A501" s="31" t="s">
        <v>1016</v>
      </c>
      <c r="B501" s="43">
        <v>500</v>
      </c>
      <c r="C501" s="48" t="s">
        <v>8751</v>
      </c>
      <c r="D501" s="49" t="s">
        <v>4841</v>
      </c>
      <c r="E501" s="49" t="s">
        <v>5851</v>
      </c>
      <c r="F501" s="43">
        <v>2012</v>
      </c>
      <c r="G501" s="43"/>
      <c r="H501" s="43" t="s">
        <v>8603</v>
      </c>
      <c r="I501" s="49" t="s">
        <v>4842</v>
      </c>
      <c r="J501" s="50" t="s">
        <v>4843</v>
      </c>
      <c r="K501" s="7" t="s">
        <v>9219</v>
      </c>
      <c r="L501" s="7" t="s">
        <v>4546</v>
      </c>
      <c r="M501" s="51" t="s">
        <v>4844</v>
      </c>
      <c r="N501" s="13"/>
    </row>
    <row r="502" spans="1:14" s="11" customFormat="1" ht="27">
      <c r="A502" s="31" t="s">
        <v>1016</v>
      </c>
      <c r="B502" s="43">
        <v>501</v>
      </c>
      <c r="C502" s="48" t="s">
        <v>8751</v>
      </c>
      <c r="D502" s="49" t="s">
        <v>4845</v>
      </c>
      <c r="E502" s="49" t="s">
        <v>7080</v>
      </c>
      <c r="F502" s="43">
        <v>2012</v>
      </c>
      <c r="G502" s="43" t="s">
        <v>4846</v>
      </c>
      <c r="H502" s="43" t="s">
        <v>8603</v>
      </c>
      <c r="I502" s="49" t="s">
        <v>4847</v>
      </c>
      <c r="J502" s="50" t="s">
        <v>4848</v>
      </c>
      <c r="K502" s="7" t="s">
        <v>9219</v>
      </c>
      <c r="L502" s="7" t="s">
        <v>4849</v>
      </c>
      <c r="M502" s="51" t="s">
        <v>4850</v>
      </c>
      <c r="N502" s="52"/>
    </row>
    <row r="503" spans="1:14" s="11" customFormat="1" ht="27">
      <c r="A503" s="31" t="s">
        <v>1016</v>
      </c>
      <c r="B503" s="43">
        <v>502</v>
      </c>
      <c r="C503" s="53" t="s">
        <v>8751</v>
      </c>
      <c r="D503" s="54" t="s">
        <v>4851</v>
      </c>
      <c r="E503" s="54" t="s">
        <v>7080</v>
      </c>
      <c r="F503" s="55">
        <v>2012</v>
      </c>
      <c r="G503" s="55" t="s">
        <v>4852</v>
      </c>
      <c r="H503" s="55" t="s">
        <v>8603</v>
      </c>
      <c r="I503" s="54" t="s">
        <v>4853</v>
      </c>
      <c r="J503" s="56" t="s">
        <v>4854</v>
      </c>
      <c r="K503" s="13" t="s">
        <v>9219</v>
      </c>
      <c r="L503" s="13" t="s">
        <v>4849</v>
      </c>
      <c r="M503" s="51" t="s">
        <v>4855</v>
      </c>
      <c r="N503" s="52"/>
    </row>
    <row r="504" spans="1:14" s="82" customFormat="1" ht="27">
      <c r="A504" s="31" t="s">
        <v>1016</v>
      </c>
      <c r="B504" s="43">
        <v>503</v>
      </c>
      <c r="C504" s="53" t="s">
        <v>8751</v>
      </c>
      <c r="D504" s="54" t="s">
        <v>4856</v>
      </c>
      <c r="E504" s="54" t="s">
        <v>7080</v>
      </c>
      <c r="F504" s="55">
        <v>2012</v>
      </c>
      <c r="G504" s="55" t="s">
        <v>4857</v>
      </c>
      <c r="H504" s="55" t="s">
        <v>8603</v>
      </c>
      <c r="I504" s="54" t="s">
        <v>4858</v>
      </c>
      <c r="J504" s="56" t="s">
        <v>4859</v>
      </c>
      <c r="K504" s="13" t="s">
        <v>9219</v>
      </c>
      <c r="L504" s="13" t="s">
        <v>9703</v>
      </c>
      <c r="M504" s="51" t="s">
        <v>4860</v>
      </c>
      <c r="N504" s="13"/>
    </row>
    <row r="505" spans="1:14" s="82" customFormat="1" ht="27">
      <c r="A505" s="31" t="s">
        <v>1016</v>
      </c>
      <c r="B505" s="43">
        <v>504</v>
      </c>
      <c r="C505" s="53" t="s">
        <v>8751</v>
      </c>
      <c r="D505" s="54" t="s">
        <v>4861</v>
      </c>
      <c r="E505" s="54" t="s">
        <v>7080</v>
      </c>
      <c r="F505" s="55">
        <v>2012</v>
      </c>
      <c r="G505" s="55" t="s">
        <v>4862</v>
      </c>
      <c r="H505" s="55" t="s">
        <v>8603</v>
      </c>
      <c r="I505" s="54" t="s">
        <v>4858</v>
      </c>
      <c r="J505" s="56" t="s">
        <v>4863</v>
      </c>
      <c r="K505" s="13" t="s">
        <v>9219</v>
      </c>
      <c r="L505" s="13" t="s">
        <v>9703</v>
      </c>
      <c r="M505" s="51" t="s">
        <v>4864</v>
      </c>
      <c r="N505" s="13"/>
    </row>
    <row r="506" spans="1:14" s="82" customFormat="1" ht="13.5">
      <c r="A506" s="31" t="s">
        <v>1016</v>
      </c>
      <c r="B506" s="43">
        <v>505</v>
      </c>
      <c r="C506" s="48" t="s">
        <v>8751</v>
      </c>
      <c r="D506" s="49" t="s">
        <v>4865</v>
      </c>
      <c r="E506" s="49" t="s">
        <v>7080</v>
      </c>
      <c r="F506" s="43">
        <v>2012</v>
      </c>
      <c r="G506" s="43" t="s">
        <v>4866</v>
      </c>
      <c r="H506" s="43" t="s">
        <v>8603</v>
      </c>
      <c r="I506" s="49" t="s">
        <v>4858</v>
      </c>
      <c r="J506" s="50" t="s">
        <v>4867</v>
      </c>
      <c r="K506" s="7" t="s">
        <v>9219</v>
      </c>
      <c r="L506" s="7" t="s">
        <v>9703</v>
      </c>
      <c r="M506" s="51" t="s">
        <v>4868</v>
      </c>
      <c r="N506" s="52"/>
    </row>
    <row r="507" spans="1:14" s="82" customFormat="1" ht="13.5">
      <c r="A507" s="31" t="s">
        <v>1016</v>
      </c>
      <c r="B507" s="43">
        <v>506</v>
      </c>
      <c r="C507" s="58" t="s">
        <v>8751</v>
      </c>
      <c r="D507" s="59" t="s">
        <v>4869</v>
      </c>
      <c r="E507" s="59" t="s">
        <v>4560</v>
      </c>
      <c r="F507" s="60">
        <v>2012</v>
      </c>
      <c r="G507" s="60"/>
      <c r="H507" s="60" t="s">
        <v>8603</v>
      </c>
      <c r="I507" s="59" t="s">
        <v>4870</v>
      </c>
      <c r="J507" s="50" t="s">
        <v>4871</v>
      </c>
      <c r="K507" s="52" t="s">
        <v>9219</v>
      </c>
      <c r="L507" s="52" t="s">
        <v>4546</v>
      </c>
      <c r="M507" s="51" t="s">
        <v>4872</v>
      </c>
      <c r="N507" s="13"/>
    </row>
    <row r="508" spans="1:14" s="82" customFormat="1" ht="13.5">
      <c r="A508" s="31" t="s">
        <v>1016</v>
      </c>
      <c r="B508" s="43">
        <v>507</v>
      </c>
      <c r="C508" s="53" t="s">
        <v>8751</v>
      </c>
      <c r="D508" s="54" t="s">
        <v>4873</v>
      </c>
      <c r="E508" s="54" t="s">
        <v>4560</v>
      </c>
      <c r="F508" s="55">
        <v>2012</v>
      </c>
      <c r="G508" s="55"/>
      <c r="H508" s="55" t="s">
        <v>8603</v>
      </c>
      <c r="I508" s="54" t="s">
        <v>4874</v>
      </c>
      <c r="J508" s="56" t="s">
        <v>4875</v>
      </c>
      <c r="K508" s="13" t="s">
        <v>9219</v>
      </c>
      <c r="L508" s="13" t="s">
        <v>9703</v>
      </c>
      <c r="M508" s="51" t="s">
        <v>4876</v>
      </c>
      <c r="N508" s="52"/>
    </row>
    <row r="509" spans="1:14" s="82" customFormat="1" ht="13.5">
      <c r="A509" s="31" t="s">
        <v>1016</v>
      </c>
      <c r="B509" s="43">
        <v>508</v>
      </c>
      <c r="C509" s="48" t="s">
        <v>8751</v>
      </c>
      <c r="D509" s="49" t="s">
        <v>4877</v>
      </c>
      <c r="E509" s="49" t="s">
        <v>4560</v>
      </c>
      <c r="F509" s="43">
        <v>2011</v>
      </c>
      <c r="G509" s="43"/>
      <c r="H509" s="43" t="s">
        <v>8603</v>
      </c>
      <c r="I509" s="49" t="s">
        <v>4878</v>
      </c>
      <c r="J509" s="50" t="s">
        <v>4879</v>
      </c>
      <c r="K509" s="7" t="s">
        <v>9219</v>
      </c>
      <c r="L509" s="7" t="s">
        <v>9703</v>
      </c>
      <c r="M509" s="51" t="s">
        <v>4880</v>
      </c>
      <c r="N509" s="13"/>
    </row>
    <row r="510" spans="1:14" s="82" customFormat="1" ht="27">
      <c r="A510" s="31" t="s">
        <v>1016</v>
      </c>
      <c r="B510" s="43">
        <v>509</v>
      </c>
      <c r="C510" s="58" t="s">
        <v>8751</v>
      </c>
      <c r="D510" s="59" t="s">
        <v>4881</v>
      </c>
      <c r="E510" s="59" t="s">
        <v>7160</v>
      </c>
      <c r="F510" s="60">
        <v>2012</v>
      </c>
      <c r="G510" s="60" t="s">
        <v>4882</v>
      </c>
      <c r="H510" s="60" t="s">
        <v>8603</v>
      </c>
      <c r="I510" s="59" t="s">
        <v>4883</v>
      </c>
      <c r="J510" s="50" t="s">
        <v>4884</v>
      </c>
      <c r="K510" s="52" t="s">
        <v>9688</v>
      </c>
      <c r="L510" s="52" t="s">
        <v>6774</v>
      </c>
      <c r="M510" s="51" t="s">
        <v>4885</v>
      </c>
      <c r="N510" s="52"/>
    </row>
    <row r="511" spans="1:14" s="82" customFormat="1" ht="13.5">
      <c r="A511" s="31" t="s">
        <v>1016</v>
      </c>
      <c r="B511" s="43">
        <v>510</v>
      </c>
      <c r="C511" s="48" t="s">
        <v>8751</v>
      </c>
      <c r="D511" s="49" t="s">
        <v>4886</v>
      </c>
      <c r="E511" s="49" t="s">
        <v>10047</v>
      </c>
      <c r="F511" s="43">
        <v>2011</v>
      </c>
      <c r="G511" s="43" t="s">
        <v>4887</v>
      </c>
      <c r="H511" s="43" t="s">
        <v>8603</v>
      </c>
      <c r="I511" s="49" t="s">
        <v>4888</v>
      </c>
      <c r="J511" s="50" t="s">
        <v>4889</v>
      </c>
      <c r="K511" s="7" t="s">
        <v>9688</v>
      </c>
      <c r="L511" s="7" t="s">
        <v>9914</v>
      </c>
      <c r="M511" s="51" t="s">
        <v>4890</v>
      </c>
      <c r="N511" s="7"/>
    </row>
    <row r="512" spans="1:14" s="82" customFormat="1" ht="13.5">
      <c r="A512" s="31" t="s">
        <v>1016</v>
      </c>
      <c r="B512" s="43">
        <v>511</v>
      </c>
      <c r="C512" s="48" t="s">
        <v>4519</v>
      </c>
      <c r="D512" s="49" t="s">
        <v>4891</v>
      </c>
      <c r="E512" s="49" t="s">
        <v>5822</v>
      </c>
      <c r="F512" s="43">
        <v>2012</v>
      </c>
      <c r="G512" s="43"/>
      <c r="H512" s="43"/>
      <c r="I512" s="49" t="s">
        <v>4892</v>
      </c>
      <c r="J512" s="50" t="s">
        <v>4893</v>
      </c>
      <c r="K512" s="7"/>
      <c r="L512" s="7"/>
      <c r="M512" s="51" t="s">
        <v>4894</v>
      </c>
      <c r="N512" s="13"/>
    </row>
    <row r="513" spans="1:14" s="82" customFormat="1" ht="13.5">
      <c r="A513" s="31" t="s">
        <v>1016</v>
      </c>
      <c r="B513" s="43">
        <v>512</v>
      </c>
      <c r="C513" s="53" t="s">
        <v>8751</v>
      </c>
      <c r="D513" s="54" t="s">
        <v>4895</v>
      </c>
      <c r="E513" s="54" t="s">
        <v>4729</v>
      </c>
      <c r="F513" s="55">
        <v>2012</v>
      </c>
      <c r="G513" s="55" t="s">
        <v>4896</v>
      </c>
      <c r="H513" s="55" t="s">
        <v>8603</v>
      </c>
      <c r="I513" s="54" t="s">
        <v>4897</v>
      </c>
      <c r="J513" s="56" t="s">
        <v>4898</v>
      </c>
      <c r="K513" s="13" t="s">
        <v>9688</v>
      </c>
      <c r="L513" s="13" t="s">
        <v>9914</v>
      </c>
      <c r="M513" s="51" t="s">
        <v>4899</v>
      </c>
      <c r="N513" s="7"/>
    </row>
    <row r="514" spans="1:14" s="82" customFormat="1" ht="13.5">
      <c r="A514" s="31" t="s">
        <v>1016</v>
      </c>
      <c r="B514" s="43">
        <v>513</v>
      </c>
      <c r="C514" s="53" t="s">
        <v>8751</v>
      </c>
      <c r="D514" s="54" t="s">
        <v>4900</v>
      </c>
      <c r="E514" s="54" t="s">
        <v>4901</v>
      </c>
      <c r="F514" s="55">
        <v>2010</v>
      </c>
      <c r="G514" s="55" t="s">
        <v>4902</v>
      </c>
      <c r="H514" s="55" t="s">
        <v>8603</v>
      </c>
      <c r="I514" s="54" t="s">
        <v>4903</v>
      </c>
      <c r="J514" s="56" t="s">
        <v>4904</v>
      </c>
      <c r="K514" s="13" t="s">
        <v>9219</v>
      </c>
      <c r="L514" s="13" t="s">
        <v>9703</v>
      </c>
      <c r="M514" s="51" t="s">
        <v>4905</v>
      </c>
      <c r="N514" s="7"/>
    </row>
    <row r="515" spans="1:14" s="82" customFormat="1" ht="13.5">
      <c r="A515" s="31" t="s">
        <v>1016</v>
      </c>
      <c r="B515" s="43">
        <v>514</v>
      </c>
      <c r="C515" s="53" t="s">
        <v>8751</v>
      </c>
      <c r="D515" s="54" t="s">
        <v>4906</v>
      </c>
      <c r="E515" s="54" t="s">
        <v>5390</v>
      </c>
      <c r="F515" s="55">
        <v>2012</v>
      </c>
      <c r="G515" s="55"/>
      <c r="H515" s="55"/>
      <c r="I515" s="54" t="s">
        <v>4907</v>
      </c>
      <c r="J515" s="56" t="s">
        <v>4908</v>
      </c>
      <c r="K515" s="13"/>
      <c r="L515" s="13"/>
      <c r="M515" s="51" t="s">
        <v>4909</v>
      </c>
      <c r="N515" s="13"/>
    </row>
    <row r="516" spans="1:14" s="82" customFormat="1" ht="27">
      <c r="A516" s="31" t="s">
        <v>1016</v>
      </c>
      <c r="B516" s="43">
        <v>515</v>
      </c>
      <c r="C516" s="53" t="s">
        <v>8751</v>
      </c>
      <c r="D516" s="54" t="s">
        <v>4910</v>
      </c>
      <c r="E516" s="54" t="s">
        <v>7406</v>
      </c>
      <c r="F516" s="55">
        <v>2012</v>
      </c>
      <c r="G516" s="55" t="s">
        <v>4911</v>
      </c>
      <c r="H516" s="55" t="s">
        <v>8603</v>
      </c>
      <c r="I516" s="54" t="s">
        <v>4912</v>
      </c>
      <c r="J516" s="56" t="s">
        <v>4913</v>
      </c>
      <c r="K516" s="13" t="s">
        <v>9688</v>
      </c>
      <c r="L516" s="13" t="s">
        <v>6915</v>
      </c>
      <c r="M516" s="51" t="s">
        <v>4914</v>
      </c>
      <c r="N516" s="52"/>
    </row>
    <row r="517" spans="1:14" s="82" customFormat="1" ht="13.5">
      <c r="A517" s="31" t="s">
        <v>1016</v>
      </c>
      <c r="B517" s="43">
        <v>516</v>
      </c>
      <c r="C517" s="48" t="s">
        <v>4519</v>
      </c>
      <c r="D517" s="49" t="s">
        <v>4915</v>
      </c>
      <c r="E517" s="49" t="s">
        <v>6016</v>
      </c>
      <c r="F517" s="43">
        <v>2012</v>
      </c>
      <c r="G517" s="43"/>
      <c r="H517" s="43"/>
      <c r="I517" s="49" t="s">
        <v>4916</v>
      </c>
      <c r="J517" s="50" t="s">
        <v>4917</v>
      </c>
      <c r="K517" s="7" t="s">
        <v>9688</v>
      </c>
      <c r="L517" s="7" t="s">
        <v>9914</v>
      </c>
      <c r="M517" s="51" t="s">
        <v>4918</v>
      </c>
      <c r="N517" s="52"/>
    </row>
    <row r="518" spans="1:14" s="82" customFormat="1" ht="13.5">
      <c r="A518" s="31" t="s">
        <v>1016</v>
      </c>
      <c r="B518" s="43">
        <v>517</v>
      </c>
      <c r="C518" s="53" t="s">
        <v>4519</v>
      </c>
      <c r="D518" s="54" t="s">
        <v>4919</v>
      </c>
      <c r="E518" s="54" t="s">
        <v>4569</v>
      </c>
      <c r="F518" s="55">
        <v>2012</v>
      </c>
      <c r="G518" s="55"/>
      <c r="H518" s="55"/>
      <c r="I518" s="54" t="s">
        <v>4920</v>
      </c>
      <c r="J518" s="56" t="s">
        <v>4921</v>
      </c>
      <c r="K518" s="13"/>
      <c r="L518" s="13"/>
      <c r="M518" s="51" t="s">
        <v>4922</v>
      </c>
      <c r="N518" s="52"/>
    </row>
    <row r="519" spans="1:14" s="82" customFormat="1" ht="13.5">
      <c r="A519" s="31" t="s">
        <v>1016</v>
      </c>
      <c r="B519" s="43">
        <v>518</v>
      </c>
      <c r="C519" s="48" t="s">
        <v>8751</v>
      </c>
      <c r="D519" s="49" t="s">
        <v>4923</v>
      </c>
      <c r="E519" s="49" t="s">
        <v>4924</v>
      </c>
      <c r="F519" s="43">
        <v>2011</v>
      </c>
      <c r="G519" s="43" t="s">
        <v>4925</v>
      </c>
      <c r="H519" s="43" t="s">
        <v>8603</v>
      </c>
      <c r="I519" s="49" t="s">
        <v>4926</v>
      </c>
      <c r="J519" s="50" t="s">
        <v>4927</v>
      </c>
      <c r="K519" s="7" t="s">
        <v>9219</v>
      </c>
      <c r="L519" s="7" t="s">
        <v>9703</v>
      </c>
      <c r="M519" s="51" t="s">
        <v>4928</v>
      </c>
      <c r="N519" s="52"/>
    </row>
    <row r="520" spans="1:14" s="82" customFormat="1" ht="27">
      <c r="A520" s="31" t="s">
        <v>1016</v>
      </c>
      <c r="B520" s="43">
        <v>519</v>
      </c>
      <c r="C520" s="53" t="s">
        <v>8751</v>
      </c>
      <c r="D520" s="54" t="s">
        <v>4929</v>
      </c>
      <c r="E520" s="54" t="s">
        <v>4560</v>
      </c>
      <c r="F520" s="55">
        <v>2012</v>
      </c>
      <c r="G520" s="55"/>
      <c r="H520" s="55" t="s">
        <v>8603</v>
      </c>
      <c r="I520" s="54" t="s">
        <v>4930</v>
      </c>
      <c r="J520" s="56" t="s">
        <v>4931</v>
      </c>
      <c r="K520" s="13" t="s">
        <v>9219</v>
      </c>
      <c r="L520" s="13" t="s">
        <v>7410</v>
      </c>
      <c r="M520" s="51" t="s">
        <v>4932</v>
      </c>
      <c r="N520" s="52"/>
    </row>
    <row r="521" spans="1:14" s="82" customFormat="1" ht="13.5">
      <c r="A521" s="31" t="s">
        <v>1016</v>
      </c>
      <c r="B521" s="43">
        <v>520</v>
      </c>
      <c r="C521" s="48" t="s">
        <v>4519</v>
      </c>
      <c r="D521" s="70" t="s">
        <v>4933</v>
      </c>
      <c r="E521" s="49" t="s">
        <v>5346</v>
      </c>
      <c r="F521" s="43">
        <v>2012</v>
      </c>
      <c r="G521" s="43"/>
      <c r="H521" s="43"/>
      <c r="I521" s="46" t="s">
        <v>4934</v>
      </c>
      <c r="J521" s="81" t="s">
        <v>4935</v>
      </c>
      <c r="K521" s="7"/>
      <c r="L521" s="7"/>
      <c r="M521" s="51" t="s">
        <v>4936</v>
      </c>
      <c r="N521" s="49" t="s">
        <v>4937</v>
      </c>
    </row>
    <row r="522" spans="1:14" s="82" customFormat="1" ht="13.5">
      <c r="A522" s="31" t="s">
        <v>1016</v>
      </c>
      <c r="B522" s="43">
        <v>521</v>
      </c>
      <c r="C522" s="48" t="s">
        <v>8751</v>
      </c>
      <c r="D522" s="49" t="s">
        <v>4938</v>
      </c>
      <c r="E522" s="49" t="s">
        <v>4729</v>
      </c>
      <c r="F522" s="43">
        <v>2012</v>
      </c>
      <c r="G522" s="43" t="s">
        <v>4939</v>
      </c>
      <c r="H522" s="43" t="s">
        <v>8603</v>
      </c>
      <c r="I522" s="49" t="s">
        <v>4940</v>
      </c>
      <c r="J522" s="50" t="s">
        <v>4941</v>
      </c>
      <c r="K522" s="7" t="s">
        <v>9219</v>
      </c>
      <c r="L522" s="7" t="s">
        <v>9703</v>
      </c>
      <c r="M522" s="51" t="s">
        <v>4942</v>
      </c>
      <c r="N522" s="52"/>
    </row>
    <row r="523" spans="1:14" s="11" customFormat="1" ht="13.5">
      <c r="A523" s="31" t="s">
        <v>1016</v>
      </c>
      <c r="B523" s="43">
        <v>522</v>
      </c>
      <c r="C523" s="48" t="s">
        <v>8751</v>
      </c>
      <c r="D523" s="49" t="s">
        <v>4943</v>
      </c>
      <c r="E523" s="49" t="s">
        <v>4944</v>
      </c>
      <c r="F523" s="43">
        <v>2012</v>
      </c>
      <c r="G523" s="43" t="s">
        <v>4945</v>
      </c>
      <c r="H523" s="43" t="s">
        <v>8603</v>
      </c>
      <c r="I523" s="49" t="s">
        <v>4946</v>
      </c>
      <c r="J523" s="50" t="s">
        <v>4947</v>
      </c>
      <c r="K523" s="7" t="s">
        <v>9219</v>
      </c>
      <c r="L523" s="7" t="s">
        <v>4546</v>
      </c>
      <c r="M523" s="51" t="s">
        <v>4948</v>
      </c>
      <c r="N523" s="7"/>
    </row>
    <row r="524" spans="1:14" s="11" customFormat="1" ht="13.5">
      <c r="A524" s="31" t="s">
        <v>1016</v>
      </c>
      <c r="B524" s="43">
        <v>523</v>
      </c>
      <c r="C524" s="53" t="s">
        <v>8751</v>
      </c>
      <c r="D524" s="54" t="s">
        <v>4949</v>
      </c>
      <c r="E524" s="54" t="s">
        <v>4604</v>
      </c>
      <c r="F524" s="55">
        <v>2011</v>
      </c>
      <c r="G524" s="55" t="s">
        <v>4950</v>
      </c>
      <c r="H524" s="55" t="s">
        <v>8603</v>
      </c>
      <c r="I524" s="54" t="s">
        <v>4951</v>
      </c>
      <c r="J524" s="56" t="s">
        <v>4952</v>
      </c>
      <c r="K524" s="13" t="s">
        <v>9219</v>
      </c>
      <c r="L524" s="13" t="s">
        <v>4546</v>
      </c>
      <c r="M524" s="51" t="s">
        <v>4953</v>
      </c>
      <c r="N524" s="52"/>
    </row>
    <row r="525" spans="1:14" s="11" customFormat="1" ht="13.5">
      <c r="A525" s="31" t="s">
        <v>1016</v>
      </c>
      <c r="B525" s="43">
        <v>524</v>
      </c>
      <c r="C525" s="48" t="s">
        <v>8751</v>
      </c>
      <c r="D525" s="49" t="s">
        <v>4954</v>
      </c>
      <c r="E525" s="49" t="s">
        <v>7141</v>
      </c>
      <c r="F525" s="43">
        <v>2011</v>
      </c>
      <c r="G525" s="43" t="s">
        <v>4955</v>
      </c>
      <c r="H525" s="43" t="s">
        <v>8603</v>
      </c>
      <c r="I525" s="49" t="s">
        <v>4956</v>
      </c>
      <c r="J525" s="50" t="s">
        <v>4957</v>
      </c>
      <c r="K525" s="7" t="s">
        <v>9219</v>
      </c>
      <c r="L525" s="7" t="s">
        <v>9703</v>
      </c>
      <c r="M525" s="51" t="s">
        <v>4958</v>
      </c>
      <c r="N525" s="7"/>
    </row>
    <row r="526" spans="1:14" s="11" customFormat="1" ht="13.5">
      <c r="A526" s="31" t="s">
        <v>1016</v>
      </c>
      <c r="B526" s="43">
        <v>525</v>
      </c>
      <c r="C526" s="53" t="s">
        <v>8751</v>
      </c>
      <c r="D526" s="69" t="s">
        <v>4959</v>
      </c>
      <c r="E526" s="54" t="s">
        <v>4960</v>
      </c>
      <c r="F526" s="55">
        <v>2009</v>
      </c>
      <c r="G526" s="55"/>
      <c r="H526" s="55"/>
      <c r="I526" s="54" t="s">
        <v>4961</v>
      </c>
      <c r="J526" s="56" t="s">
        <v>4962</v>
      </c>
      <c r="K526" s="13"/>
      <c r="L526" s="13"/>
      <c r="M526" s="51" t="s">
        <v>4963</v>
      </c>
      <c r="N526" s="54" t="s">
        <v>4964</v>
      </c>
    </row>
    <row r="527" spans="1:14" s="11" customFormat="1" ht="13.5">
      <c r="A527" s="31" t="s">
        <v>1016</v>
      </c>
      <c r="B527" s="43">
        <v>526</v>
      </c>
      <c r="C527" s="53" t="s">
        <v>4519</v>
      </c>
      <c r="D527" s="54" t="s">
        <v>4965</v>
      </c>
      <c r="E527" s="54" t="s">
        <v>4624</v>
      </c>
      <c r="F527" s="55">
        <v>2011</v>
      </c>
      <c r="G527" s="55"/>
      <c r="H527" s="55"/>
      <c r="I527" s="54" t="s">
        <v>4966</v>
      </c>
      <c r="J527" s="56" t="s">
        <v>4967</v>
      </c>
      <c r="K527" s="13"/>
      <c r="L527" s="13"/>
      <c r="M527" s="51" t="s">
        <v>4968</v>
      </c>
      <c r="N527" s="7"/>
    </row>
    <row r="528" spans="1:14" s="11" customFormat="1" ht="13.5">
      <c r="A528" s="31" t="s">
        <v>1016</v>
      </c>
      <c r="B528" s="43">
        <v>527</v>
      </c>
      <c r="C528" s="53" t="s">
        <v>8751</v>
      </c>
      <c r="D528" s="54" t="s">
        <v>4969</v>
      </c>
      <c r="E528" s="54" t="s">
        <v>4604</v>
      </c>
      <c r="F528" s="55">
        <v>2012</v>
      </c>
      <c r="G528" s="55" t="s">
        <v>4970</v>
      </c>
      <c r="H528" s="55" t="s">
        <v>8603</v>
      </c>
      <c r="I528" s="54" t="s">
        <v>4606</v>
      </c>
      <c r="J528" s="56" t="s">
        <v>4971</v>
      </c>
      <c r="K528" s="13" t="s">
        <v>9219</v>
      </c>
      <c r="L528" s="13" t="s">
        <v>9703</v>
      </c>
      <c r="M528" s="51" t="s">
        <v>4972</v>
      </c>
      <c r="N528" s="13"/>
    </row>
    <row r="529" spans="1:14" s="11" customFormat="1" ht="13.5">
      <c r="A529" s="31" t="s">
        <v>1016</v>
      </c>
      <c r="B529" s="43">
        <v>528</v>
      </c>
      <c r="C529" s="48" t="s">
        <v>8751</v>
      </c>
      <c r="D529" s="49" t="s">
        <v>4973</v>
      </c>
      <c r="E529" s="49" t="s">
        <v>4587</v>
      </c>
      <c r="F529" s="43">
        <v>2011</v>
      </c>
      <c r="G529" s="43" t="s">
        <v>4974</v>
      </c>
      <c r="H529" s="43" t="s">
        <v>8603</v>
      </c>
      <c r="I529" s="49" t="s">
        <v>4975</v>
      </c>
      <c r="J529" s="50" t="s">
        <v>4976</v>
      </c>
      <c r="K529" s="7" t="s">
        <v>9219</v>
      </c>
      <c r="L529" s="7" t="s">
        <v>4546</v>
      </c>
      <c r="M529" s="51" t="s">
        <v>4977</v>
      </c>
      <c r="N529" s="52"/>
    </row>
    <row r="530" spans="1:14" s="11" customFormat="1" ht="13.5">
      <c r="A530" s="31" t="s">
        <v>1016</v>
      </c>
      <c r="B530" s="43">
        <v>529</v>
      </c>
      <c r="C530" s="48" t="s">
        <v>4519</v>
      </c>
      <c r="D530" s="49" t="s">
        <v>4978</v>
      </c>
      <c r="E530" s="49" t="s">
        <v>5346</v>
      </c>
      <c r="F530" s="43">
        <v>2012</v>
      </c>
      <c r="G530" s="43"/>
      <c r="H530" s="43"/>
      <c r="I530" s="46" t="s">
        <v>4979</v>
      </c>
      <c r="J530" s="81" t="s">
        <v>4980</v>
      </c>
      <c r="K530" s="7"/>
      <c r="L530" s="7"/>
      <c r="M530" s="51" t="s">
        <v>4981</v>
      </c>
      <c r="N530" s="52"/>
    </row>
    <row r="531" spans="1:14" s="11" customFormat="1" ht="13.5">
      <c r="A531" s="31" t="s">
        <v>1016</v>
      </c>
      <c r="B531" s="43">
        <v>530</v>
      </c>
      <c r="C531" s="48" t="s">
        <v>4519</v>
      </c>
      <c r="D531" s="49" t="s">
        <v>4982</v>
      </c>
      <c r="E531" s="49" t="s">
        <v>4525</v>
      </c>
      <c r="F531" s="43">
        <v>2012</v>
      </c>
      <c r="G531" s="43"/>
      <c r="H531" s="43"/>
      <c r="I531" s="49" t="s">
        <v>4983</v>
      </c>
      <c r="J531" s="50" t="s">
        <v>4984</v>
      </c>
      <c r="K531" s="7" t="s">
        <v>6716</v>
      </c>
      <c r="L531" s="7" t="s">
        <v>6742</v>
      </c>
      <c r="M531" s="51" t="s">
        <v>4985</v>
      </c>
      <c r="N531" s="52"/>
    </row>
    <row r="532" spans="1:14" s="11" customFormat="1" ht="13.5">
      <c r="A532" s="31" t="s">
        <v>1016</v>
      </c>
      <c r="B532" s="43">
        <v>531</v>
      </c>
      <c r="C532" s="48" t="s">
        <v>4519</v>
      </c>
      <c r="D532" s="49" t="s">
        <v>4986</v>
      </c>
      <c r="E532" s="49" t="s">
        <v>4525</v>
      </c>
      <c r="F532" s="43">
        <v>2012</v>
      </c>
      <c r="G532" s="43"/>
      <c r="H532" s="43"/>
      <c r="I532" s="49" t="s">
        <v>4987</v>
      </c>
      <c r="J532" s="50" t="s">
        <v>4988</v>
      </c>
      <c r="K532" s="7" t="s">
        <v>5911</v>
      </c>
      <c r="L532" s="7" t="s">
        <v>6865</v>
      </c>
      <c r="M532" s="51" t="s">
        <v>4989</v>
      </c>
      <c r="N532" s="13"/>
    </row>
    <row r="533" spans="1:14" s="11" customFormat="1" ht="13.5">
      <c r="A533" s="31" t="s">
        <v>1016</v>
      </c>
      <c r="B533" s="43">
        <v>532</v>
      </c>
      <c r="C533" s="53" t="s">
        <v>8751</v>
      </c>
      <c r="D533" s="54" t="s">
        <v>4990</v>
      </c>
      <c r="E533" s="54" t="s">
        <v>4560</v>
      </c>
      <c r="F533" s="55">
        <v>2012</v>
      </c>
      <c r="G533" s="55" t="s">
        <v>4991</v>
      </c>
      <c r="H533" s="55" t="s">
        <v>8603</v>
      </c>
      <c r="I533" s="54" t="s">
        <v>4992</v>
      </c>
      <c r="J533" s="56" t="s">
        <v>4993</v>
      </c>
      <c r="K533" s="13" t="s">
        <v>9219</v>
      </c>
      <c r="L533" s="13" t="s">
        <v>9703</v>
      </c>
      <c r="M533" s="51" t="s">
        <v>4994</v>
      </c>
      <c r="N533" s="13"/>
    </row>
    <row r="534" spans="1:14" s="11" customFormat="1" ht="13.5">
      <c r="A534" s="31" t="s">
        <v>1016</v>
      </c>
      <c r="B534" s="43">
        <v>533</v>
      </c>
      <c r="C534" s="48" t="s">
        <v>8751</v>
      </c>
      <c r="D534" s="49" t="s">
        <v>4995</v>
      </c>
      <c r="E534" s="49" t="s">
        <v>4540</v>
      </c>
      <c r="F534" s="43">
        <v>2012</v>
      </c>
      <c r="G534" s="43" t="s">
        <v>4996</v>
      </c>
      <c r="H534" s="43" t="s">
        <v>8603</v>
      </c>
      <c r="I534" s="49" t="s">
        <v>4997</v>
      </c>
      <c r="J534" s="50" t="s">
        <v>4998</v>
      </c>
      <c r="K534" s="7" t="s">
        <v>9483</v>
      </c>
      <c r="L534" s="7" t="s">
        <v>10022</v>
      </c>
      <c r="M534" s="51" t="s">
        <v>4999</v>
      </c>
      <c r="N534" s="13"/>
    </row>
    <row r="535" spans="1:14" s="11" customFormat="1" ht="13.5">
      <c r="A535" s="31" t="s">
        <v>1016</v>
      </c>
      <c r="B535" s="43">
        <v>534</v>
      </c>
      <c r="C535" s="53" t="s">
        <v>8751</v>
      </c>
      <c r="D535" s="54" t="s">
        <v>5000</v>
      </c>
      <c r="E535" s="54" t="s">
        <v>5942</v>
      </c>
      <c r="F535" s="55">
        <v>2012</v>
      </c>
      <c r="G535" s="55" t="s">
        <v>5001</v>
      </c>
      <c r="H535" s="55" t="s">
        <v>8603</v>
      </c>
      <c r="I535" s="54" t="s">
        <v>5002</v>
      </c>
      <c r="J535" s="56" t="s">
        <v>5003</v>
      </c>
      <c r="K535" s="13" t="s">
        <v>9219</v>
      </c>
      <c r="L535" s="13" t="s">
        <v>9703</v>
      </c>
      <c r="M535" s="51" t="s">
        <v>5004</v>
      </c>
      <c r="N535" s="52"/>
    </row>
    <row r="536" spans="1:14" s="11" customFormat="1" ht="27">
      <c r="A536" s="31" t="s">
        <v>1016</v>
      </c>
      <c r="B536" s="43">
        <v>535</v>
      </c>
      <c r="C536" s="53" t="s">
        <v>8751</v>
      </c>
      <c r="D536" s="54" t="s">
        <v>5005</v>
      </c>
      <c r="E536" s="54" t="s">
        <v>5006</v>
      </c>
      <c r="F536" s="55">
        <v>2012</v>
      </c>
      <c r="G536" s="55" t="s">
        <v>5007</v>
      </c>
      <c r="H536" s="55" t="s">
        <v>8603</v>
      </c>
      <c r="I536" s="54" t="s">
        <v>5008</v>
      </c>
      <c r="J536" s="56" t="s">
        <v>5009</v>
      </c>
      <c r="K536" s="13" t="s">
        <v>9219</v>
      </c>
      <c r="L536" s="13" t="s">
        <v>9703</v>
      </c>
      <c r="M536" s="51" t="s">
        <v>5010</v>
      </c>
      <c r="N536" s="13"/>
    </row>
    <row r="537" spans="1:14" s="11" customFormat="1" ht="13.5">
      <c r="A537" s="31" t="s">
        <v>1016</v>
      </c>
      <c r="B537" s="43">
        <v>536</v>
      </c>
      <c r="C537" s="48" t="s">
        <v>8751</v>
      </c>
      <c r="D537" s="49" t="s">
        <v>5011</v>
      </c>
      <c r="E537" s="49" t="s">
        <v>5012</v>
      </c>
      <c r="F537" s="43">
        <v>2012</v>
      </c>
      <c r="G537" s="43" t="s">
        <v>5013</v>
      </c>
      <c r="H537" s="43" t="s">
        <v>8603</v>
      </c>
      <c r="I537" s="49" t="s">
        <v>5014</v>
      </c>
      <c r="J537" s="50" t="s">
        <v>5015</v>
      </c>
      <c r="K537" s="7" t="s">
        <v>9219</v>
      </c>
      <c r="L537" s="7" t="s">
        <v>9703</v>
      </c>
      <c r="M537" s="51" t="s">
        <v>5016</v>
      </c>
      <c r="N537" s="52"/>
    </row>
    <row r="538" spans="1:14" s="11" customFormat="1" ht="13.5">
      <c r="A538" s="31" t="s">
        <v>1016</v>
      </c>
      <c r="B538" s="43">
        <v>537</v>
      </c>
      <c r="C538" s="48" t="s">
        <v>8751</v>
      </c>
      <c r="D538" s="49" t="s">
        <v>5017</v>
      </c>
      <c r="E538" s="49" t="s">
        <v>5018</v>
      </c>
      <c r="F538" s="43">
        <v>2010</v>
      </c>
      <c r="G538" s="43"/>
      <c r="H538" s="43" t="s">
        <v>5019</v>
      </c>
      <c r="I538" s="49" t="s">
        <v>5020</v>
      </c>
      <c r="J538" s="50" t="s">
        <v>5021</v>
      </c>
      <c r="K538" s="7" t="s">
        <v>7181</v>
      </c>
      <c r="L538" s="7" t="s">
        <v>5996</v>
      </c>
      <c r="M538" s="51" t="s">
        <v>5022</v>
      </c>
      <c r="N538" s="7"/>
    </row>
    <row r="539" spans="1:14" s="11" customFormat="1" ht="13.5">
      <c r="A539" s="31" t="s">
        <v>1016</v>
      </c>
      <c r="B539" s="43">
        <v>538</v>
      </c>
      <c r="C539" s="48" t="s">
        <v>8751</v>
      </c>
      <c r="D539" s="49" t="s">
        <v>5023</v>
      </c>
      <c r="E539" s="49" t="s">
        <v>5024</v>
      </c>
      <c r="F539" s="43">
        <v>2012</v>
      </c>
      <c r="G539" s="43" t="s">
        <v>5025</v>
      </c>
      <c r="H539" s="43" t="s">
        <v>8603</v>
      </c>
      <c r="I539" s="49" t="s">
        <v>5024</v>
      </c>
      <c r="J539" s="50" t="s">
        <v>5026</v>
      </c>
      <c r="K539" s="7" t="s">
        <v>9219</v>
      </c>
      <c r="L539" s="7" t="s">
        <v>4546</v>
      </c>
      <c r="M539" s="51" t="s">
        <v>5027</v>
      </c>
      <c r="N539" s="52"/>
    </row>
    <row r="540" spans="1:14" s="11" customFormat="1" ht="14.25">
      <c r="A540" s="31" t="s">
        <v>1016</v>
      </c>
      <c r="B540" s="43">
        <v>539</v>
      </c>
      <c r="C540" s="58" t="s">
        <v>4655</v>
      </c>
      <c r="D540" s="59" t="s">
        <v>5028</v>
      </c>
      <c r="E540" s="59" t="s">
        <v>5029</v>
      </c>
      <c r="F540" s="60">
        <v>2010</v>
      </c>
      <c r="G540" s="60" t="s">
        <v>5030</v>
      </c>
      <c r="H540" s="60" t="s">
        <v>7088</v>
      </c>
      <c r="I540" s="59" t="s">
        <v>5031</v>
      </c>
      <c r="J540" s="50" t="s">
        <v>5032</v>
      </c>
      <c r="K540" s="52" t="s">
        <v>8579</v>
      </c>
      <c r="L540" s="52" t="s">
        <v>5033</v>
      </c>
      <c r="M540" s="51" t="s">
        <v>5034</v>
      </c>
      <c r="N540" s="13"/>
    </row>
    <row r="541" spans="1:14" s="11" customFormat="1" ht="13.5">
      <c r="A541" s="31" t="s">
        <v>1016</v>
      </c>
      <c r="B541" s="43">
        <v>540</v>
      </c>
      <c r="C541" s="53" t="s">
        <v>8751</v>
      </c>
      <c r="D541" s="54" t="s">
        <v>5035</v>
      </c>
      <c r="E541" s="54" t="s">
        <v>4796</v>
      </c>
      <c r="F541" s="55">
        <v>2012</v>
      </c>
      <c r="G541" s="55"/>
      <c r="H541" s="55" t="s">
        <v>8603</v>
      </c>
      <c r="I541" s="54" t="s">
        <v>4797</v>
      </c>
      <c r="J541" s="56" t="s">
        <v>5036</v>
      </c>
      <c r="K541" s="13" t="s">
        <v>9219</v>
      </c>
      <c r="L541" s="13" t="s">
        <v>9220</v>
      </c>
      <c r="M541" s="51" t="s">
        <v>5037</v>
      </c>
      <c r="N541" s="52"/>
    </row>
    <row r="542" spans="1:14" s="11" customFormat="1" ht="13.5">
      <c r="A542" s="31" t="s">
        <v>1016</v>
      </c>
      <c r="B542" s="43">
        <v>541</v>
      </c>
      <c r="C542" s="53" t="s">
        <v>8751</v>
      </c>
      <c r="D542" s="54" t="s">
        <v>5038</v>
      </c>
      <c r="E542" s="54" t="s">
        <v>4796</v>
      </c>
      <c r="F542" s="55">
        <v>2012</v>
      </c>
      <c r="G542" s="55"/>
      <c r="H542" s="55" t="s">
        <v>8603</v>
      </c>
      <c r="I542" s="54" t="s">
        <v>4797</v>
      </c>
      <c r="J542" s="56" t="s">
        <v>5039</v>
      </c>
      <c r="K542" s="13" t="s">
        <v>9219</v>
      </c>
      <c r="L542" s="13" t="s">
        <v>9220</v>
      </c>
      <c r="M542" s="51" t="s">
        <v>5040</v>
      </c>
      <c r="N542" s="13"/>
    </row>
    <row r="543" spans="1:14" s="11" customFormat="1" ht="13.5">
      <c r="A543" s="31" t="s">
        <v>1016</v>
      </c>
      <c r="B543" s="43">
        <v>542</v>
      </c>
      <c r="C543" s="53" t="s">
        <v>8751</v>
      </c>
      <c r="D543" s="54" t="s">
        <v>5041</v>
      </c>
      <c r="E543" s="54" t="s">
        <v>7565</v>
      </c>
      <c r="F543" s="55">
        <v>2010</v>
      </c>
      <c r="G543" s="55"/>
      <c r="H543" s="55" t="s">
        <v>8603</v>
      </c>
      <c r="I543" s="54" t="s">
        <v>7566</v>
      </c>
      <c r="J543" s="56" t="s">
        <v>5042</v>
      </c>
      <c r="K543" s="13" t="s">
        <v>9219</v>
      </c>
      <c r="L543" s="13" t="s">
        <v>9703</v>
      </c>
      <c r="M543" s="51" t="s">
        <v>5043</v>
      </c>
      <c r="N543" s="52"/>
    </row>
    <row r="544" spans="1:14" s="11" customFormat="1" ht="13.5">
      <c r="A544" s="31" t="s">
        <v>1016</v>
      </c>
      <c r="B544" s="43">
        <v>543</v>
      </c>
      <c r="C544" s="48" t="s">
        <v>8751</v>
      </c>
      <c r="D544" s="49" t="s">
        <v>5044</v>
      </c>
      <c r="E544" s="49" t="s">
        <v>5045</v>
      </c>
      <c r="F544" s="43">
        <v>2012</v>
      </c>
      <c r="G544" s="43" t="s">
        <v>5046</v>
      </c>
      <c r="H544" s="43" t="s">
        <v>8603</v>
      </c>
      <c r="I544" s="49" t="s">
        <v>5047</v>
      </c>
      <c r="J544" s="50" t="s">
        <v>5048</v>
      </c>
      <c r="K544" s="7" t="s">
        <v>7039</v>
      </c>
      <c r="L544" s="7" t="s">
        <v>7040</v>
      </c>
      <c r="M544" s="51" t="s">
        <v>5049</v>
      </c>
      <c r="N544" s="52"/>
    </row>
    <row r="545" spans="1:14" s="11" customFormat="1" ht="13.5">
      <c r="A545" s="31" t="s">
        <v>1016</v>
      </c>
      <c r="B545" s="43">
        <v>544</v>
      </c>
      <c r="C545" s="48" t="s">
        <v>8751</v>
      </c>
      <c r="D545" s="49" t="s">
        <v>5050</v>
      </c>
      <c r="E545" s="49" t="s">
        <v>5051</v>
      </c>
      <c r="F545" s="43">
        <v>2011</v>
      </c>
      <c r="G545" s="43" t="s">
        <v>5052</v>
      </c>
      <c r="H545" s="43" t="s">
        <v>8603</v>
      </c>
      <c r="I545" s="49" t="s">
        <v>5053</v>
      </c>
      <c r="J545" s="50" t="s">
        <v>5054</v>
      </c>
      <c r="K545" s="7" t="s">
        <v>9219</v>
      </c>
      <c r="L545" s="7" t="s">
        <v>9703</v>
      </c>
      <c r="M545" s="51" t="s">
        <v>5055</v>
      </c>
      <c r="N545" s="52"/>
    </row>
    <row r="546" spans="1:14" s="11" customFormat="1" ht="13.5">
      <c r="A546" s="31" t="s">
        <v>1016</v>
      </c>
      <c r="B546" s="43">
        <v>545</v>
      </c>
      <c r="C546" s="53" t="s">
        <v>8751</v>
      </c>
      <c r="D546" s="54" t="s">
        <v>5056</v>
      </c>
      <c r="E546" s="54" t="s">
        <v>6770</v>
      </c>
      <c r="F546" s="55">
        <v>2012</v>
      </c>
      <c r="G546" s="55"/>
      <c r="H546" s="55"/>
      <c r="I546" s="54" t="s">
        <v>5057</v>
      </c>
      <c r="J546" s="56" t="s">
        <v>5058</v>
      </c>
      <c r="K546" s="13"/>
      <c r="L546" s="13"/>
      <c r="M546" s="51" t="s">
        <v>5059</v>
      </c>
      <c r="N546" s="52"/>
    </row>
    <row r="547" spans="1:14" s="11" customFormat="1" ht="13.5">
      <c r="A547" s="31" t="s">
        <v>1016</v>
      </c>
      <c r="B547" s="43">
        <v>546</v>
      </c>
      <c r="C547" s="58" t="s">
        <v>4519</v>
      </c>
      <c r="D547" s="59" t="s">
        <v>5060</v>
      </c>
      <c r="E547" s="59" t="s">
        <v>9866</v>
      </c>
      <c r="F547" s="60">
        <v>2012</v>
      </c>
      <c r="G547" s="60"/>
      <c r="H547" s="60"/>
      <c r="I547" s="59" t="s">
        <v>5061</v>
      </c>
      <c r="J547" s="50" t="s">
        <v>5062</v>
      </c>
      <c r="K547" s="52" t="s">
        <v>9011</v>
      </c>
      <c r="L547" s="52" t="s">
        <v>5063</v>
      </c>
      <c r="M547" s="51" t="s">
        <v>5064</v>
      </c>
      <c r="N547" s="13"/>
    </row>
    <row r="548" spans="1:14" s="11" customFormat="1" ht="27">
      <c r="A548" s="31" t="s">
        <v>1016</v>
      </c>
      <c r="B548" s="43">
        <v>547</v>
      </c>
      <c r="C548" s="48" t="s">
        <v>8751</v>
      </c>
      <c r="D548" s="49" t="s">
        <v>5065</v>
      </c>
      <c r="E548" s="49" t="s">
        <v>4385</v>
      </c>
      <c r="F548" s="43">
        <v>2012</v>
      </c>
      <c r="G548" s="43" t="s">
        <v>5066</v>
      </c>
      <c r="H548" s="43" t="s">
        <v>8603</v>
      </c>
      <c r="I548" s="49" t="s">
        <v>5067</v>
      </c>
      <c r="J548" s="50" t="s">
        <v>5068</v>
      </c>
      <c r="K548" s="7" t="s">
        <v>9483</v>
      </c>
      <c r="L548" s="7" t="s">
        <v>10022</v>
      </c>
      <c r="M548" s="51" t="s">
        <v>5069</v>
      </c>
      <c r="N548" s="13"/>
    </row>
    <row r="549" spans="1:14" s="11" customFormat="1" ht="13.5">
      <c r="A549" s="31" t="s">
        <v>1016</v>
      </c>
      <c r="B549" s="43">
        <v>548</v>
      </c>
      <c r="C549" s="48" t="s">
        <v>8751</v>
      </c>
      <c r="D549" s="49" t="s">
        <v>5070</v>
      </c>
      <c r="E549" s="49" t="s">
        <v>7080</v>
      </c>
      <c r="F549" s="43">
        <v>2012</v>
      </c>
      <c r="G549" s="43"/>
      <c r="H549" s="43" t="s">
        <v>8603</v>
      </c>
      <c r="I549" s="49" t="s">
        <v>5071</v>
      </c>
      <c r="J549" s="50" t="s">
        <v>5072</v>
      </c>
      <c r="K549" s="7" t="s">
        <v>9219</v>
      </c>
      <c r="L549" s="7" t="s">
        <v>9703</v>
      </c>
      <c r="M549" s="51" t="s">
        <v>5073</v>
      </c>
      <c r="N549" s="13"/>
    </row>
    <row r="550" spans="1:14" s="11" customFormat="1" ht="13.5">
      <c r="A550" s="31" t="s">
        <v>1016</v>
      </c>
      <c r="B550" s="43">
        <v>549</v>
      </c>
      <c r="C550" s="48" t="s">
        <v>8751</v>
      </c>
      <c r="D550" s="49" t="s">
        <v>5074</v>
      </c>
      <c r="E550" s="49" t="s">
        <v>5075</v>
      </c>
      <c r="F550" s="43">
        <v>2010</v>
      </c>
      <c r="G550" s="43"/>
      <c r="H550" s="43" t="s">
        <v>8603</v>
      </c>
      <c r="I550" s="49" t="s">
        <v>5076</v>
      </c>
      <c r="J550" s="50" t="s">
        <v>5077</v>
      </c>
      <c r="K550" s="7" t="s">
        <v>9688</v>
      </c>
      <c r="L550" s="7" t="s">
        <v>6774</v>
      </c>
      <c r="M550" s="51" t="s">
        <v>5078</v>
      </c>
      <c r="N550" s="7"/>
    </row>
    <row r="551" spans="1:14" s="11" customFormat="1" ht="13.5">
      <c r="A551" s="31" t="s">
        <v>1016</v>
      </c>
      <c r="B551" s="43">
        <v>550</v>
      </c>
      <c r="C551" s="58" t="s">
        <v>8751</v>
      </c>
      <c r="D551" s="59" t="s">
        <v>5079</v>
      </c>
      <c r="E551" s="59" t="s">
        <v>6770</v>
      </c>
      <c r="F551" s="60">
        <v>2012</v>
      </c>
      <c r="G551" s="60" t="s">
        <v>5080</v>
      </c>
      <c r="H551" s="60" t="s">
        <v>8603</v>
      </c>
      <c r="I551" s="59" t="s">
        <v>7310</v>
      </c>
      <c r="J551" s="50" t="s">
        <v>5081</v>
      </c>
      <c r="K551" s="52" t="s">
        <v>6824</v>
      </c>
      <c r="L551" s="52" t="s">
        <v>6825</v>
      </c>
      <c r="M551" s="51" t="s">
        <v>5082</v>
      </c>
      <c r="N551" s="13"/>
    </row>
    <row r="552" spans="1:14" s="11" customFormat="1" ht="13.5">
      <c r="A552" s="31" t="s">
        <v>1016</v>
      </c>
      <c r="B552" s="43">
        <v>551</v>
      </c>
      <c r="C552" s="53" t="s">
        <v>8751</v>
      </c>
      <c r="D552" s="54" t="s">
        <v>5083</v>
      </c>
      <c r="E552" s="54" t="s">
        <v>6770</v>
      </c>
      <c r="F552" s="55">
        <v>2012</v>
      </c>
      <c r="G552" s="55"/>
      <c r="H552" s="55"/>
      <c r="I552" s="54" t="s">
        <v>6902</v>
      </c>
      <c r="J552" s="56" t="s">
        <v>5084</v>
      </c>
      <c r="K552" s="13"/>
      <c r="L552" s="13"/>
      <c r="M552" s="51" t="s">
        <v>5085</v>
      </c>
      <c r="N552" s="13"/>
    </row>
    <row r="553" spans="1:14" s="11" customFormat="1" ht="13.5">
      <c r="A553" s="31" t="s">
        <v>1016</v>
      </c>
      <c r="B553" s="43">
        <v>552</v>
      </c>
      <c r="C553" s="48" t="s">
        <v>8751</v>
      </c>
      <c r="D553" s="49" t="s">
        <v>5086</v>
      </c>
      <c r="E553" s="49" t="s">
        <v>6363</v>
      </c>
      <c r="F553" s="43">
        <v>2012</v>
      </c>
      <c r="G553" s="43" t="s">
        <v>5087</v>
      </c>
      <c r="H553" s="43" t="s">
        <v>8603</v>
      </c>
      <c r="I553" s="49" t="s">
        <v>5088</v>
      </c>
      <c r="J553" s="50" t="s">
        <v>5089</v>
      </c>
      <c r="K553" s="7" t="s">
        <v>9219</v>
      </c>
      <c r="L553" s="7" t="s">
        <v>4546</v>
      </c>
      <c r="M553" s="51" t="s">
        <v>5090</v>
      </c>
      <c r="N553" s="13"/>
    </row>
    <row r="554" spans="1:14" s="11" customFormat="1" ht="13.5">
      <c r="A554" s="31" t="s">
        <v>1016</v>
      </c>
      <c r="B554" s="43">
        <v>553</v>
      </c>
      <c r="C554" s="58" t="s">
        <v>8751</v>
      </c>
      <c r="D554" s="59" t="s">
        <v>5091</v>
      </c>
      <c r="E554" s="59" t="s">
        <v>7406</v>
      </c>
      <c r="F554" s="60">
        <v>2012</v>
      </c>
      <c r="G554" s="60" t="s">
        <v>5092</v>
      </c>
      <c r="H554" s="60" t="s">
        <v>8603</v>
      </c>
      <c r="I554" s="59" t="s">
        <v>5093</v>
      </c>
      <c r="J554" s="50" t="s">
        <v>5094</v>
      </c>
      <c r="K554" s="52" t="s">
        <v>7039</v>
      </c>
      <c r="L554" s="52" t="s">
        <v>7040</v>
      </c>
      <c r="M554" s="51" t="s">
        <v>5095</v>
      </c>
      <c r="N554" s="13"/>
    </row>
    <row r="555" spans="1:14" s="11" customFormat="1" ht="13.5">
      <c r="A555" s="31" t="s">
        <v>1016</v>
      </c>
      <c r="B555" s="43">
        <v>554</v>
      </c>
      <c r="C555" s="48" t="s">
        <v>4519</v>
      </c>
      <c r="D555" s="49" t="s">
        <v>5096</v>
      </c>
      <c r="E555" s="49" t="s">
        <v>7015</v>
      </c>
      <c r="F555" s="43">
        <v>2012</v>
      </c>
      <c r="G555" s="43"/>
      <c r="H555" s="43"/>
      <c r="I555" s="49" t="s">
        <v>5097</v>
      </c>
      <c r="J555" s="50" t="s">
        <v>5098</v>
      </c>
      <c r="K555" s="7"/>
      <c r="L555" s="7"/>
      <c r="M555" s="51" t="s">
        <v>5099</v>
      </c>
      <c r="N555" s="13"/>
    </row>
    <row r="556" spans="1:14" s="11" customFormat="1" ht="13.5">
      <c r="A556" s="31" t="s">
        <v>1016</v>
      </c>
      <c r="B556" s="43">
        <v>555</v>
      </c>
      <c r="C556" s="48" t="s">
        <v>8751</v>
      </c>
      <c r="D556" s="49" t="s">
        <v>5100</v>
      </c>
      <c r="E556" s="49" t="s">
        <v>7015</v>
      </c>
      <c r="F556" s="43">
        <v>2012</v>
      </c>
      <c r="G556" s="43" t="s">
        <v>5101</v>
      </c>
      <c r="H556" s="43" t="s">
        <v>8603</v>
      </c>
      <c r="I556" s="49" t="s">
        <v>5102</v>
      </c>
      <c r="J556" s="50" t="s">
        <v>5103</v>
      </c>
      <c r="K556" s="7" t="s">
        <v>9688</v>
      </c>
      <c r="L556" s="7" t="s">
        <v>9914</v>
      </c>
      <c r="M556" s="51" t="s">
        <v>5104</v>
      </c>
      <c r="N556" s="52"/>
    </row>
    <row r="557" spans="1:14" s="11" customFormat="1" ht="13.5">
      <c r="A557" s="31" t="s">
        <v>1016</v>
      </c>
      <c r="B557" s="43">
        <v>556</v>
      </c>
      <c r="C557" s="48" t="s">
        <v>8751</v>
      </c>
      <c r="D557" s="49" t="s">
        <v>5105</v>
      </c>
      <c r="E557" s="49" t="s">
        <v>5978</v>
      </c>
      <c r="F557" s="43">
        <v>2010</v>
      </c>
      <c r="G557" s="43"/>
      <c r="H557" s="43" t="s">
        <v>8603</v>
      </c>
      <c r="I557" s="49" t="s">
        <v>5106</v>
      </c>
      <c r="J557" s="50" t="s">
        <v>5107</v>
      </c>
      <c r="K557" s="7" t="s">
        <v>7181</v>
      </c>
      <c r="L557" s="7" t="s">
        <v>5996</v>
      </c>
      <c r="M557" s="51" t="s">
        <v>5108</v>
      </c>
      <c r="N557" s="52"/>
    </row>
    <row r="558" spans="1:14" s="11" customFormat="1" ht="13.5">
      <c r="A558" s="31" t="s">
        <v>1016</v>
      </c>
      <c r="B558" s="43">
        <v>557</v>
      </c>
      <c r="C558" s="53" t="s">
        <v>8751</v>
      </c>
      <c r="D558" s="54" t="s">
        <v>5109</v>
      </c>
      <c r="E558" s="54" t="s">
        <v>7406</v>
      </c>
      <c r="F558" s="55">
        <v>2012</v>
      </c>
      <c r="G558" s="55" t="s">
        <v>5110</v>
      </c>
      <c r="H558" s="55" t="s">
        <v>8603</v>
      </c>
      <c r="I558" s="54" t="s">
        <v>5111</v>
      </c>
      <c r="J558" s="56" t="s">
        <v>5112</v>
      </c>
      <c r="K558" s="13" t="s">
        <v>9011</v>
      </c>
      <c r="L558" s="13" t="s">
        <v>9708</v>
      </c>
      <c r="M558" s="51" t="s">
        <v>5113</v>
      </c>
      <c r="N558" s="13"/>
    </row>
    <row r="559" spans="1:14" s="11" customFormat="1" ht="13.5">
      <c r="A559" s="31" t="s">
        <v>1016</v>
      </c>
      <c r="B559" s="43">
        <v>558</v>
      </c>
      <c r="C559" s="53" t="s">
        <v>8751</v>
      </c>
      <c r="D559" s="54" t="s">
        <v>5114</v>
      </c>
      <c r="E559" s="54" t="s">
        <v>10047</v>
      </c>
      <c r="F559" s="55">
        <v>2012</v>
      </c>
      <c r="G559" s="55" t="s">
        <v>5115</v>
      </c>
      <c r="H559" s="55" t="s">
        <v>8603</v>
      </c>
      <c r="I559" s="54" t="s">
        <v>6853</v>
      </c>
      <c r="J559" s="56" t="s">
        <v>5116</v>
      </c>
      <c r="K559" s="13" t="s">
        <v>9688</v>
      </c>
      <c r="L559" s="13" t="s">
        <v>9914</v>
      </c>
      <c r="M559" s="51" t="s">
        <v>5117</v>
      </c>
      <c r="N559" s="52"/>
    </row>
    <row r="560" spans="1:14" s="11" customFormat="1" ht="13.5">
      <c r="A560" s="31" t="s">
        <v>1016</v>
      </c>
      <c r="B560" s="43">
        <v>559</v>
      </c>
      <c r="C560" s="53" t="s">
        <v>8751</v>
      </c>
      <c r="D560" s="54" t="s">
        <v>5118</v>
      </c>
      <c r="E560" s="54" t="s">
        <v>10047</v>
      </c>
      <c r="F560" s="55">
        <v>2012</v>
      </c>
      <c r="G560" s="55" t="s">
        <v>5119</v>
      </c>
      <c r="H560" s="55" t="s">
        <v>8603</v>
      </c>
      <c r="I560" s="54" t="s">
        <v>4897</v>
      </c>
      <c r="J560" s="56" t="s">
        <v>5120</v>
      </c>
      <c r="K560" s="13" t="s">
        <v>9688</v>
      </c>
      <c r="L560" s="13" t="s">
        <v>6774</v>
      </c>
      <c r="M560" s="51" t="s">
        <v>5121</v>
      </c>
      <c r="N560" s="52"/>
    </row>
    <row r="561" spans="1:14" s="11" customFormat="1" ht="13.5">
      <c r="A561" s="31" t="s">
        <v>1016</v>
      </c>
      <c r="B561" s="43">
        <v>560</v>
      </c>
      <c r="C561" s="48" t="s">
        <v>8751</v>
      </c>
      <c r="D561" s="49" t="s">
        <v>5122</v>
      </c>
      <c r="E561" s="49" t="s">
        <v>4729</v>
      </c>
      <c r="F561" s="43">
        <v>2012</v>
      </c>
      <c r="G561" s="43" t="s">
        <v>5123</v>
      </c>
      <c r="H561" s="43" t="s">
        <v>8603</v>
      </c>
      <c r="I561" s="49" t="s">
        <v>4897</v>
      </c>
      <c r="J561" s="50" t="s">
        <v>5124</v>
      </c>
      <c r="K561" s="7" t="s">
        <v>9688</v>
      </c>
      <c r="L561" s="7" t="s">
        <v>9914</v>
      </c>
      <c r="M561" s="51" t="s">
        <v>5125</v>
      </c>
      <c r="N561" s="13"/>
    </row>
    <row r="562" spans="1:14" s="73" customFormat="1" ht="13.5">
      <c r="A562" s="31" t="s">
        <v>1016</v>
      </c>
      <c r="B562" s="43">
        <v>561</v>
      </c>
      <c r="C562" s="48" t="s">
        <v>8751</v>
      </c>
      <c r="D562" s="49" t="s">
        <v>5126</v>
      </c>
      <c r="E562" s="49" t="s">
        <v>4729</v>
      </c>
      <c r="F562" s="43">
        <v>2011</v>
      </c>
      <c r="G562" s="43" t="s">
        <v>5127</v>
      </c>
      <c r="H562" s="43" t="s">
        <v>8603</v>
      </c>
      <c r="I562" s="49" t="s">
        <v>5128</v>
      </c>
      <c r="J562" s="50" t="s">
        <v>5129</v>
      </c>
      <c r="K562" s="7" t="s">
        <v>9011</v>
      </c>
      <c r="L562" s="7" t="s">
        <v>9708</v>
      </c>
      <c r="M562" s="51" t="s">
        <v>5130</v>
      </c>
      <c r="N562" s="13"/>
    </row>
    <row r="563" spans="1:14" s="73" customFormat="1" ht="13.5">
      <c r="A563" s="31" t="s">
        <v>1016</v>
      </c>
      <c r="B563" s="43">
        <v>562</v>
      </c>
      <c r="C563" s="48" t="s">
        <v>8751</v>
      </c>
      <c r="D563" s="49" t="s">
        <v>5131</v>
      </c>
      <c r="E563" s="49" t="s">
        <v>4729</v>
      </c>
      <c r="F563" s="43">
        <v>2011</v>
      </c>
      <c r="G563" s="43" t="s">
        <v>5132</v>
      </c>
      <c r="H563" s="43" t="s">
        <v>8603</v>
      </c>
      <c r="I563" s="49" t="s">
        <v>5133</v>
      </c>
      <c r="J563" s="50" t="s">
        <v>5134</v>
      </c>
      <c r="K563" s="7" t="s">
        <v>9688</v>
      </c>
      <c r="L563" s="7" t="s">
        <v>9914</v>
      </c>
      <c r="M563" s="51" t="s">
        <v>5135</v>
      </c>
      <c r="N563" s="13"/>
    </row>
    <row r="564" spans="1:14" s="73" customFormat="1" ht="13.5">
      <c r="A564" s="31" t="s">
        <v>1016</v>
      </c>
      <c r="B564" s="43">
        <v>563</v>
      </c>
      <c r="C564" s="48" t="s">
        <v>8751</v>
      </c>
      <c r="D564" s="49" t="s">
        <v>5136</v>
      </c>
      <c r="E564" s="49" t="s">
        <v>4729</v>
      </c>
      <c r="F564" s="43">
        <v>2011</v>
      </c>
      <c r="G564" s="43" t="s">
        <v>5137</v>
      </c>
      <c r="H564" s="43" t="s">
        <v>8603</v>
      </c>
      <c r="I564" s="49" t="s">
        <v>5138</v>
      </c>
      <c r="J564" s="50" t="s">
        <v>5139</v>
      </c>
      <c r="K564" s="7" t="s">
        <v>9688</v>
      </c>
      <c r="L564" s="7" t="s">
        <v>9914</v>
      </c>
      <c r="M564" s="51" t="s">
        <v>5140</v>
      </c>
      <c r="N564" s="7"/>
    </row>
    <row r="565" spans="1:14" s="73" customFormat="1" ht="13.5">
      <c r="A565" s="31" t="s">
        <v>1016</v>
      </c>
      <c r="B565" s="43">
        <v>564</v>
      </c>
      <c r="C565" s="48" t="s">
        <v>8751</v>
      </c>
      <c r="D565" s="49" t="s">
        <v>5141</v>
      </c>
      <c r="E565" s="49" t="s">
        <v>4729</v>
      </c>
      <c r="F565" s="43">
        <v>2011</v>
      </c>
      <c r="G565" s="43" t="s">
        <v>5142</v>
      </c>
      <c r="H565" s="43" t="s">
        <v>8603</v>
      </c>
      <c r="I565" s="49" t="s">
        <v>5143</v>
      </c>
      <c r="J565" s="50" t="s">
        <v>5144</v>
      </c>
      <c r="K565" s="7" t="s">
        <v>9688</v>
      </c>
      <c r="L565" s="7" t="s">
        <v>9914</v>
      </c>
      <c r="M565" s="51" t="s">
        <v>5145</v>
      </c>
      <c r="N565" s="52"/>
    </row>
    <row r="566" spans="1:14" s="73" customFormat="1" ht="13.5">
      <c r="A566" s="31" t="s">
        <v>1016</v>
      </c>
      <c r="B566" s="43">
        <v>565</v>
      </c>
      <c r="C566" s="53" t="s">
        <v>4519</v>
      </c>
      <c r="D566" s="54" t="s">
        <v>5146</v>
      </c>
      <c r="E566" s="54" t="s">
        <v>4624</v>
      </c>
      <c r="F566" s="55">
        <v>2009</v>
      </c>
      <c r="G566" s="55"/>
      <c r="H566" s="55"/>
      <c r="I566" s="54" t="s">
        <v>5147</v>
      </c>
      <c r="J566" s="56" t="s">
        <v>5148</v>
      </c>
      <c r="K566" s="13"/>
      <c r="L566" s="13"/>
      <c r="M566" s="51" t="s">
        <v>5149</v>
      </c>
      <c r="N566" s="52"/>
    </row>
    <row r="567" spans="1:14" s="73" customFormat="1" ht="13.5">
      <c r="A567" s="31" t="s">
        <v>1016</v>
      </c>
      <c r="B567" s="43">
        <v>566</v>
      </c>
      <c r="C567" s="48" t="s">
        <v>4519</v>
      </c>
      <c r="D567" s="49" t="s">
        <v>5150</v>
      </c>
      <c r="E567" s="49" t="s">
        <v>5346</v>
      </c>
      <c r="F567" s="43">
        <v>2012</v>
      </c>
      <c r="G567" s="43"/>
      <c r="H567" s="43"/>
      <c r="I567" s="46" t="s">
        <v>5151</v>
      </c>
      <c r="J567" s="47" t="s">
        <v>5152</v>
      </c>
      <c r="K567" s="7"/>
      <c r="L567" s="7"/>
      <c r="M567" s="51" t="s">
        <v>5153</v>
      </c>
      <c r="N567" s="52"/>
    </row>
    <row r="568" spans="1:14" s="73" customFormat="1" ht="27">
      <c r="A568" s="31" t="s">
        <v>1016</v>
      </c>
      <c r="B568" s="43">
        <v>567</v>
      </c>
      <c r="C568" s="48" t="s">
        <v>8751</v>
      </c>
      <c r="D568" s="49" t="s">
        <v>5154</v>
      </c>
      <c r="E568" s="49" t="s">
        <v>7080</v>
      </c>
      <c r="F568" s="43">
        <v>2012</v>
      </c>
      <c r="G568" s="43" t="s">
        <v>5155</v>
      </c>
      <c r="H568" s="43" t="s">
        <v>8603</v>
      </c>
      <c r="I568" s="49" t="s">
        <v>4858</v>
      </c>
      <c r="J568" s="50" t="s">
        <v>5156</v>
      </c>
      <c r="K568" s="7" t="s">
        <v>9219</v>
      </c>
      <c r="L568" s="7" t="s">
        <v>9703</v>
      </c>
      <c r="M568" s="51" t="s">
        <v>5157</v>
      </c>
      <c r="N568" s="52"/>
    </row>
    <row r="569" spans="1:14" s="73" customFormat="1" ht="13.5">
      <c r="A569" s="31" t="s">
        <v>1016</v>
      </c>
      <c r="B569" s="43">
        <v>568</v>
      </c>
      <c r="C569" s="48" t="s">
        <v>8751</v>
      </c>
      <c r="D569" s="49" t="s">
        <v>5158</v>
      </c>
      <c r="E569" s="49" t="s">
        <v>7080</v>
      </c>
      <c r="F569" s="43">
        <v>2012</v>
      </c>
      <c r="G569" s="43" t="s">
        <v>5159</v>
      </c>
      <c r="H569" s="43" t="s">
        <v>8603</v>
      </c>
      <c r="I569" s="49" t="s">
        <v>4858</v>
      </c>
      <c r="J569" s="50" t="s">
        <v>5160</v>
      </c>
      <c r="K569" s="7" t="s">
        <v>9219</v>
      </c>
      <c r="L569" s="7" t="s">
        <v>9703</v>
      </c>
      <c r="M569" s="51" t="s">
        <v>5161</v>
      </c>
      <c r="N569" s="13"/>
    </row>
    <row r="570" spans="1:14" s="73" customFormat="1" ht="13.5">
      <c r="A570" s="31" t="s">
        <v>1016</v>
      </c>
      <c r="B570" s="43">
        <v>569</v>
      </c>
      <c r="C570" s="48" t="s">
        <v>8751</v>
      </c>
      <c r="D570" s="49" t="s">
        <v>5162</v>
      </c>
      <c r="E570" s="49" t="s">
        <v>5163</v>
      </c>
      <c r="F570" s="43">
        <v>2011</v>
      </c>
      <c r="G570" s="43" t="s">
        <v>5164</v>
      </c>
      <c r="H570" s="43" t="s">
        <v>8603</v>
      </c>
      <c r="I570" s="49" t="s">
        <v>5165</v>
      </c>
      <c r="J570" s="50" t="s">
        <v>5166</v>
      </c>
      <c r="K570" s="7" t="s">
        <v>9688</v>
      </c>
      <c r="L570" s="7" t="s">
        <v>6774</v>
      </c>
      <c r="M570" s="51" t="s">
        <v>5167</v>
      </c>
      <c r="N570" s="13"/>
    </row>
    <row r="571" spans="1:14" s="73" customFormat="1" ht="13.5">
      <c r="A571" s="31" t="s">
        <v>1016</v>
      </c>
      <c r="B571" s="43">
        <v>570</v>
      </c>
      <c r="C571" s="48" t="s">
        <v>8751</v>
      </c>
      <c r="D571" s="49" t="s">
        <v>5168</v>
      </c>
      <c r="E571" s="49" t="s">
        <v>6770</v>
      </c>
      <c r="F571" s="43">
        <v>2012</v>
      </c>
      <c r="G571" s="43" t="s">
        <v>5169</v>
      </c>
      <c r="H571" s="43" t="s">
        <v>8603</v>
      </c>
      <c r="I571" s="49" t="s">
        <v>5170</v>
      </c>
      <c r="J571" s="50" t="s">
        <v>5171</v>
      </c>
      <c r="K571" s="7" t="s">
        <v>9011</v>
      </c>
      <c r="L571" s="7" t="s">
        <v>9708</v>
      </c>
      <c r="M571" s="51" t="s">
        <v>5172</v>
      </c>
      <c r="N571" s="13"/>
    </row>
    <row r="572" spans="1:14" s="73" customFormat="1" ht="13.5">
      <c r="A572" s="31" t="s">
        <v>1016</v>
      </c>
      <c r="B572" s="43">
        <v>571</v>
      </c>
      <c r="C572" s="48" t="s">
        <v>8751</v>
      </c>
      <c r="D572" s="49" t="s">
        <v>5173</v>
      </c>
      <c r="E572" s="49" t="s">
        <v>6770</v>
      </c>
      <c r="F572" s="43">
        <v>2012</v>
      </c>
      <c r="G572" s="43" t="s">
        <v>5174</v>
      </c>
      <c r="H572" s="43" t="s">
        <v>8603</v>
      </c>
      <c r="I572" s="49" t="s">
        <v>5175</v>
      </c>
      <c r="J572" s="50" t="s">
        <v>5176</v>
      </c>
      <c r="K572" s="7" t="s">
        <v>9011</v>
      </c>
      <c r="L572" s="7" t="s">
        <v>9708</v>
      </c>
      <c r="M572" s="51" t="s">
        <v>5177</v>
      </c>
      <c r="N572" s="52"/>
    </row>
    <row r="573" spans="1:14" s="73" customFormat="1" ht="13.5">
      <c r="A573" s="31" t="s">
        <v>1016</v>
      </c>
      <c r="B573" s="43">
        <v>572</v>
      </c>
      <c r="C573" s="58" t="s">
        <v>8751</v>
      </c>
      <c r="D573" s="59" t="s">
        <v>5178</v>
      </c>
      <c r="E573" s="59" t="s">
        <v>5179</v>
      </c>
      <c r="F573" s="60">
        <v>2012</v>
      </c>
      <c r="G573" s="60" t="s">
        <v>5180</v>
      </c>
      <c r="H573" s="60" t="s">
        <v>8603</v>
      </c>
      <c r="I573" s="59" t="s">
        <v>5181</v>
      </c>
      <c r="J573" s="50" t="s">
        <v>5182</v>
      </c>
      <c r="K573" s="52" t="s">
        <v>9688</v>
      </c>
      <c r="L573" s="52" t="s">
        <v>9914</v>
      </c>
      <c r="M573" s="51" t="s">
        <v>5183</v>
      </c>
      <c r="N573" s="52"/>
    </row>
    <row r="574" spans="1:14" s="73" customFormat="1" ht="13.5">
      <c r="A574" s="31" t="s">
        <v>1016</v>
      </c>
      <c r="B574" s="43">
        <v>573</v>
      </c>
      <c r="C574" s="48" t="s">
        <v>4519</v>
      </c>
      <c r="D574" s="49" t="s">
        <v>5184</v>
      </c>
      <c r="E574" s="49" t="s">
        <v>5999</v>
      </c>
      <c r="F574" s="43">
        <v>2012</v>
      </c>
      <c r="G574" s="43"/>
      <c r="H574" s="43"/>
      <c r="I574" s="49" t="s">
        <v>5185</v>
      </c>
      <c r="J574" s="50" t="s">
        <v>5186</v>
      </c>
      <c r="K574" s="7"/>
      <c r="L574" s="7"/>
      <c r="M574" s="51" t="s">
        <v>5187</v>
      </c>
      <c r="N574" s="13"/>
    </row>
    <row r="575" spans="1:14" s="73" customFormat="1" ht="13.5">
      <c r="A575" s="31" t="s">
        <v>1016</v>
      </c>
      <c r="B575" s="43">
        <v>574</v>
      </c>
      <c r="C575" s="53" t="s">
        <v>8751</v>
      </c>
      <c r="D575" s="54" t="s">
        <v>5188</v>
      </c>
      <c r="E575" s="54" t="s">
        <v>7406</v>
      </c>
      <c r="F575" s="55">
        <v>2012</v>
      </c>
      <c r="G575" s="55" t="s">
        <v>5189</v>
      </c>
      <c r="H575" s="55" t="s">
        <v>8603</v>
      </c>
      <c r="I575" s="54" t="s">
        <v>5190</v>
      </c>
      <c r="J575" s="56" t="s">
        <v>5191</v>
      </c>
      <c r="K575" s="13" t="s">
        <v>9219</v>
      </c>
      <c r="L575" s="13" t="s">
        <v>4546</v>
      </c>
      <c r="M575" s="51" t="s">
        <v>5192</v>
      </c>
      <c r="N575" s="52"/>
    </row>
    <row r="576" spans="1:14" s="73" customFormat="1" ht="27">
      <c r="A576" s="31" t="s">
        <v>1016</v>
      </c>
      <c r="B576" s="43">
        <v>575</v>
      </c>
      <c r="C576" s="58" t="s">
        <v>8751</v>
      </c>
      <c r="D576" s="59" t="s">
        <v>5193</v>
      </c>
      <c r="E576" s="59" t="s">
        <v>7160</v>
      </c>
      <c r="F576" s="60">
        <v>2012</v>
      </c>
      <c r="G576" s="60" t="s">
        <v>5194</v>
      </c>
      <c r="H576" s="60" t="s">
        <v>8603</v>
      </c>
      <c r="I576" s="59" t="s">
        <v>4652</v>
      </c>
      <c r="J576" s="50" t="s">
        <v>5195</v>
      </c>
      <c r="K576" s="52" t="s">
        <v>9688</v>
      </c>
      <c r="L576" s="52" t="s">
        <v>9914</v>
      </c>
      <c r="M576" s="51" t="s">
        <v>5196</v>
      </c>
      <c r="N576" s="13"/>
    </row>
    <row r="577" spans="1:14" s="73" customFormat="1" ht="13.5">
      <c r="A577" s="31" t="s">
        <v>1016</v>
      </c>
      <c r="B577" s="43">
        <v>576</v>
      </c>
      <c r="C577" s="58" t="s">
        <v>8751</v>
      </c>
      <c r="D577" s="59" t="s">
        <v>5197</v>
      </c>
      <c r="E577" s="59" t="s">
        <v>7160</v>
      </c>
      <c r="F577" s="60">
        <v>2012</v>
      </c>
      <c r="G577" s="60" t="s">
        <v>5198</v>
      </c>
      <c r="H577" s="60" t="s">
        <v>8603</v>
      </c>
      <c r="I577" s="59" t="s">
        <v>4652</v>
      </c>
      <c r="J577" s="50" t="s">
        <v>5199</v>
      </c>
      <c r="K577" s="52" t="s">
        <v>9688</v>
      </c>
      <c r="L577" s="52" t="s">
        <v>9914</v>
      </c>
      <c r="M577" s="51" t="s">
        <v>5200</v>
      </c>
      <c r="N577" s="52"/>
    </row>
    <row r="578" spans="1:14" s="73" customFormat="1" ht="13.5">
      <c r="A578" s="31" t="s">
        <v>1016</v>
      </c>
      <c r="B578" s="43">
        <v>577</v>
      </c>
      <c r="C578" s="48" t="s">
        <v>4519</v>
      </c>
      <c r="D578" s="49" t="s">
        <v>5201</v>
      </c>
      <c r="E578" s="49" t="s">
        <v>4619</v>
      </c>
      <c r="F578" s="43">
        <v>2012</v>
      </c>
      <c r="G578" s="43"/>
      <c r="H578" s="43"/>
      <c r="I578" s="49" t="s">
        <v>5202</v>
      </c>
      <c r="J578" s="50" t="s">
        <v>5203</v>
      </c>
      <c r="K578" s="7" t="s">
        <v>9688</v>
      </c>
      <c r="L578" s="7" t="s">
        <v>9914</v>
      </c>
      <c r="M578" s="51" t="s">
        <v>5204</v>
      </c>
      <c r="N578" s="52"/>
    </row>
    <row r="579" spans="1:14" s="73" customFormat="1" ht="13.5">
      <c r="A579" s="31" t="s">
        <v>1016</v>
      </c>
      <c r="B579" s="43">
        <v>578</v>
      </c>
      <c r="C579" s="48" t="s">
        <v>8751</v>
      </c>
      <c r="D579" s="49" t="s">
        <v>5205</v>
      </c>
      <c r="E579" s="49" t="s">
        <v>5822</v>
      </c>
      <c r="F579" s="43">
        <v>2012</v>
      </c>
      <c r="G579" s="43" t="s">
        <v>5206</v>
      </c>
      <c r="H579" s="43" t="s">
        <v>8603</v>
      </c>
      <c r="I579" s="49" t="s">
        <v>5207</v>
      </c>
      <c r="J579" s="50" t="s">
        <v>5208</v>
      </c>
      <c r="K579" s="7" t="s">
        <v>9219</v>
      </c>
      <c r="L579" s="7" t="s">
        <v>9703</v>
      </c>
      <c r="M579" s="51" t="s">
        <v>5209</v>
      </c>
      <c r="N579" s="52"/>
    </row>
    <row r="580" spans="1:14" s="73" customFormat="1" ht="13.5">
      <c r="A580" s="31" t="s">
        <v>1016</v>
      </c>
      <c r="B580" s="43">
        <v>579</v>
      </c>
      <c r="C580" s="48" t="s">
        <v>8751</v>
      </c>
      <c r="D580" s="49" t="s">
        <v>5210</v>
      </c>
      <c r="E580" s="49" t="s">
        <v>4729</v>
      </c>
      <c r="F580" s="43">
        <v>2012</v>
      </c>
      <c r="G580" s="43" t="s">
        <v>5211</v>
      </c>
      <c r="H580" s="43" t="s">
        <v>8603</v>
      </c>
      <c r="I580" s="49" t="s">
        <v>5128</v>
      </c>
      <c r="J580" s="50" t="s">
        <v>5212</v>
      </c>
      <c r="K580" s="7" t="s">
        <v>9688</v>
      </c>
      <c r="L580" s="7" t="s">
        <v>6774</v>
      </c>
      <c r="M580" s="51" t="s">
        <v>5213</v>
      </c>
      <c r="N580" s="52"/>
    </row>
    <row r="581" spans="1:14" s="73" customFormat="1" ht="13.5">
      <c r="A581" s="31" t="s">
        <v>1016</v>
      </c>
      <c r="B581" s="43">
        <v>580</v>
      </c>
      <c r="C581" s="48" t="s">
        <v>4519</v>
      </c>
      <c r="D581" s="49" t="s">
        <v>5214</v>
      </c>
      <c r="E581" s="49" t="s">
        <v>6016</v>
      </c>
      <c r="F581" s="43">
        <v>2012</v>
      </c>
      <c r="G581" s="43"/>
      <c r="H581" s="43"/>
      <c r="I581" s="49" t="s">
        <v>5215</v>
      </c>
      <c r="J581" s="50" t="s">
        <v>5216</v>
      </c>
      <c r="K581" s="6" t="e">
        <v>#N/A</v>
      </c>
      <c r="L581" s="7" t="s">
        <v>9688</v>
      </c>
      <c r="M581" s="51" t="s">
        <v>5217</v>
      </c>
      <c r="N581" s="7"/>
    </row>
    <row r="582" spans="1:14" s="73" customFormat="1" ht="13.5">
      <c r="A582" s="31" t="s">
        <v>1016</v>
      </c>
      <c r="B582" s="43">
        <v>581</v>
      </c>
      <c r="C582" s="53" t="s">
        <v>4519</v>
      </c>
      <c r="D582" s="54" t="s">
        <v>5218</v>
      </c>
      <c r="E582" s="54" t="s">
        <v>6802</v>
      </c>
      <c r="F582" s="55">
        <v>2012</v>
      </c>
      <c r="G582" s="55"/>
      <c r="H582" s="55"/>
      <c r="I582" s="54" t="s">
        <v>5219</v>
      </c>
      <c r="J582" s="56" t="s">
        <v>5220</v>
      </c>
      <c r="K582" s="13" t="s">
        <v>9011</v>
      </c>
      <c r="L582" s="13" t="s">
        <v>5063</v>
      </c>
      <c r="M582" s="51" t="s">
        <v>5221</v>
      </c>
      <c r="N582" s="7"/>
    </row>
    <row r="583" spans="1:14" s="73" customFormat="1" ht="14.25">
      <c r="A583" s="31" t="s">
        <v>1016</v>
      </c>
      <c r="B583" s="43">
        <v>582</v>
      </c>
      <c r="C583" s="48" t="s">
        <v>4519</v>
      </c>
      <c r="D583" s="70" t="s">
        <v>5222</v>
      </c>
      <c r="E583" s="49" t="s">
        <v>5223</v>
      </c>
      <c r="F583" s="43">
        <v>2011</v>
      </c>
      <c r="G583" s="43"/>
      <c r="H583" s="43"/>
      <c r="I583" s="49" t="s">
        <v>5224</v>
      </c>
      <c r="J583" s="50" t="s">
        <v>5225</v>
      </c>
      <c r="K583" s="7"/>
      <c r="L583" s="7"/>
      <c r="M583" s="51" t="s">
        <v>5226</v>
      </c>
      <c r="N583" s="49" t="s">
        <v>5227</v>
      </c>
    </row>
    <row r="584" spans="1:14" s="73" customFormat="1" ht="13.5">
      <c r="A584" s="31" t="s">
        <v>1016</v>
      </c>
      <c r="B584" s="43">
        <v>583</v>
      </c>
      <c r="C584" s="53" t="s">
        <v>8751</v>
      </c>
      <c r="D584" s="54" t="s">
        <v>5228</v>
      </c>
      <c r="E584" s="54" t="s">
        <v>5390</v>
      </c>
      <c r="F584" s="55">
        <v>2012</v>
      </c>
      <c r="G584" s="55"/>
      <c r="H584" s="55"/>
      <c r="I584" s="54" t="s">
        <v>4907</v>
      </c>
      <c r="J584" s="56" t="s">
        <v>5229</v>
      </c>
      <c r="K584" s="13"/>
      <c r="L584" s="13"/>
      <c r="M584" s="51" t="s">
        <v>5230</v>
      </c>
      <c r="N584" s="7"/>
    </row>
    <row r="585" spans="1:14" s="73" customFormat="1" ht="13.5">
      <c r="A585" s="31" t="s">
        <v>1016</v>
      </c>
      <c r="B585" s="43">
        <v>584</v>
      </c>
      <c r="C585" s="53" t="s">
        <v>8751</v>
      </c>
      <c r="D585" s="54" t="s">
        <v>5231</v>
      </c>
      <c r="E585" s="54" t="s">
        <v>5390</v>
      </c>
      <c r="F585" s="55">
        <v>2012</v>
      </c>
      <c r="G585" s="55"/>
      <c r="H585" s="55"/>
      <c r="I585" s="54" t="s">
        <v>4745</v>
      </c>
      <c r="J585" s="56" t="s">
        <v>5232</v>
      </c>
      <c r="K585" s="13"/>
      <c r="L585" s="13"/>
      <c r="M585" s="51" t="s">
        <v>5233</v>
      </c>
      <c r="N585" s="7"/>
    </row>
    <row r="586" spans="1:14" s="73" customFormat="1" ht="13.5">
      <c r="A586" s="31" t="s">
        <v>1016</v>
      </c>
      <c r="B586" s="43">
        <v>585</v>
      </c>
      <c r="C586" s="58" t="s">
        <v>8751</v>
      </c>
      <c r="D586" s="59" t="s">
        <v>5234</v>
      </c>
      <c r="E586" s="59" t="s">
        <v>5235</v>
      </c>
      <c r="F586" s="60">
        <v>2012</v>
      </c>
      <c r="G586" s="60" t="s">
        <v>5236</v>
      </c>
      <c r="H586" s="60" t="s">
        <v>8603</v>
      </c>
      <c r="I586" s="59" t="s">
        <v>5190</v>
      </c>
      <c r="J586" s="50" t="s">
        <v>5237</v>
      </c>
      <c r="K586" s="52" t="s">
        <v>9219</v>
      </c>
      <c r="L586" s="52" t="s">
        <v>4546</v>
      </c>
      <c r="M586" s="51" t="s">
        <v>5238</v>
      </c>
      <c r="N586" s="52"/>
    </row>
    <row r="587" spans="1:14" s="73" customFormat="1" ht="13.5">
      <c r="A587" s="31" t="s">
        <v>1016</v>
      </c>
      <c r="B587" s="43">
        <v>586</v>
      </c>
      <c r="C587" s="48" t="s">
        <v>8751</v>
      </c>
      <c r="D587" s="49" t="s">
        <v>5239</v>
      </c>
      <c r="E587" s="49" t="s">
        <v>4604</v>
      </c>
      <c r="F587" s="43">
        <v>2011</v>
      </c>
      <c r="G587" s="43" t="s">
        <v>5240</v>
      </c>
      <c r="H587" s="43" t="s">
        <v>5019</v>
      </c>
      <c r="I587" s="49" t="s">
        <v>5241</v>
      </c>
      <c r="J587" s="50" t="s">
        <v>5242</v>
      </c>
      <c r="K587" s="7" t="s">
        <v>9219</v>
      </c>
      <c r="L587" s="7" t="s">
        <v>9703</v>
      </c>
      <c r="M587" s="51" t="s">
        <v>5243</v>
      </c>
      <c r="N587" s="13"/>
    </row>
    <row r="588" spans="1:14" s="73" customFormat="1" ht="13.5">
      <c r="A588" s="31" t="s">
        <v>1016</v>
      </c>
      <c r="B588" s="43">
        <v>587</v>
      </c>
      <c r="C588" s="48" t="s">
        <v>4519</v>
      </c>
      <c r="D588" s="49" t="s">
        <v>5244</v>
      </c>
      <c r="E588" s="49" t="s">
        <v>5999</v>
      </c>
      <c r="F588" s="43">
        <v>2011</v>
      </c>
      <c r="G588" s="43"/>
      <c r="H588" s="43"/>
      <c r="I588" s="49" t="s">
        <v>5245</v>
      </c>
      <c r="J588" s="50" t="s">
        <v>5246</v>
      </c>
      <c r="K588" s="7"/>
      <c r="L588" s="7"/>
      <c r="M588" s="51" t="s">
        <v>5247</v>
      </c>
      <c r="N588" s="52"/>
    </row>
    <row r="589" spans="1:14" s="73" customFormat="1" ht="13.5">
      <c r="A589" s="31" t="s">
        <v>1016</v>
      </c>
      <c r="B589" s="43">
        <v>588</v>
      </c>
      <c r="C589" s="48" t="s">
        <v>4519</v>
      </c>
      <c r="D589" s="49" t="s">
        <v>5248</v>
      </c>
      <c r="E589" s="49" t="s">
        <v>5346</v>
      </c>
      <c r="F589" s="43">
        <v>2012</v>
      </c>
      <c r="G589" s="43"/>
      <c r="H589" s="43"/>
      <c r="I589" s="46" t="s">
        <v>5249</v>
      </c>
      <c r="J589" s="81" t="s">
        <v>5250</v>
      </c>
      <c r="K589" s="7"/>
      <c r="L589" s="7"/>
      <c r="M589" s="51" t="s">
        <v>5251</v>
      </c>
      <c r="N589" s="7"/>
    </row>
    <row r="590" spans="1:14" s="73" customFormat="1" ht="13.5">
      <c r="A590" s="31" t="s">
        <v>1016</v>
      </c>
      <c r="B590" s="43">
        <v>589</v>
      </c>
      <c r="C590" s="48" t="s">
        <v>8751</v>
      </c>
      <c r="D590" s="49" t="s">
        <v>5252</v>
      </c>
      <c r="E590" s="49" t="s">
        <v>10047</v>
      </c>
      <c r="F590" s="43">
        <v>2012</v>
      </c>
      <c r="G590" s="43" t="s">
        <v>5253</v>
      </c>
      <c r="H590" s="43" t="s">
        <v>8603</v>
      </c>
      <c r="I590" s="49" t="s">
        <v>6853</v>
      </c>
      <c r="J590" s="50" t="s">
        <v>5254</v>
      </c>
      <c r="K590" s="7" t="s">
        <v>9688</v>
      </c>
      <c r="L590" s="7" t="s">
        <v>6774</v>
      </c>
      <c r="M590" s="51" t="s">
        <v>5255</v>
      </c>
      <c r="N590" s="13"/>
    </row>
    <row r="591" spans="1:14" s="73" customFormat="1" ht="13.5">
      <c r="A591" s="31" t="s">
        <v>1016</v>
      </c>
      <c r="B591" s="43">
        <v>590</v>
      </c>
      <c r="C591" s="53" t="s">
        <v>4519</v>
      </c>
      <c r="D591" s="54" t="s">
        <v>5256</v>
      </c>
      <c r="E591" s="54" t="s">
        <v>6802</v>
      </c>
      <c r="F591" s="55">
        <v>2012</v>
      </c>
      <c r="G591" s="55"/>
      <c r="H591" s="55"/>
      <c r="I591" s="54" t="s">
        <v>5257</v>
      </c>
      <c r="J591" s="56" t="s">
        <v>5258</v>
      </c>
      <c r="K591" s="13"/>
      <c r="L591" s="13"/>
      <c r="M591" s="51" t="s">
        <v>5259</v>
      </c>
      <c r="N591" s="7"/>
    </row>
    <row r="592" spans="1:14" s="73" customFormat="1" ht="13.5">
      <c r="A592" s="31" t="s">
        <v>1016</v>
      </c>
      <c r="B592" s="43">
        <v>591</v>
      </c>
      <c r="C592" s="48" t="s">
        <v>8751</v>
      </c>
      <c r="D592" s="49" t="s">
        <v>5260</v>
      </c>
      <c r="E592" s="49" t="s">
        <v>9932</v>
      </c>
      <c r="F592" s="43">
        <v>2012</v>
      </c>
      <c r="G592" s="43" t="s">
        <v>5261</v>
      </c>
      <c r="H592" s="43" t="s">
        <v>8603</v>
      </c>
      <c r="I592" s="49" t="s">
        <v>5262</v>
      </c>
      <c r="J592" s="50" t="s">
        <v>5263</v>
      </c>
      <c r="K592" s="7" t="s">
        <v>6939</v>
      </c>
      <c r="L592" s="7" t="s">
        <v>6940</v>
      </c>
      <c r="M592" s="51" t="s">
        <v>5264</v>
      </c>
      <c r="N592" s="13"/>
    </row>
    <row r="593" spans="1:14" s="73" customFormat="1" ht="13.5">
      <c r="A593" s="31" t="s">
        <v>1016</v>
      </c>
      <c r="B593" s="43">
        <v>592</v>
      </c>
      <c r="C593" s="48" t="s">
        <v>8751</v>
      </c>
      <c r="D593" s="49" t="s">
        <v>5265</v>
      </c>
      <c r="E593" s="49" t="s">
        <v>6357</v>
      </c>
      <c r="F593" s="43">
        <v>2010</v>
      </c>
      <c r="G593" s="43"/>
      <c r="H593" s="43" t="s">
        <v>8603</v>
      </c>
      <c r="I593" s="49" t="s">
        <v>5266</v>
      </c>
      <c r="J593" s="50" t="s">
        <v>5267</v>
      </c>
      <c r="K593" s="7" t="s">
        <v>9219</v>
      </c>
      <c r="L593" s="7" t="s">
        <v>9703</v>
      </c>
      <c r="M593" s="51" t="s">
        <v>5268</v>
      </c>
      <c r="N593" s="13"/>
    </row>
    <row r="594" spans="1:14" s="73" customFormat="1" ht="13.5">
      <c r="A594" s="31" t="s">
        <v>1016</v>
      </c>
      <c r="B594" s="43">
        <v>593</v>
      </c>
      <c r="C594" s="48" t="s">
        <v>8751</v>
      </c>
      <c r="D594" s="49" t="s">
        <v>5269</v>
      </c>
      <c r="E594" s="49" t="s">
        <v>7141</v>
      </c>
      <c r="F594" s="43">
        <v>2012</v>
      </c>
      <c r="G594" s="43" t="s">
        <v>5270</v>
      </c>
      <c r="H594" s="43" t="s">
        <v>8603</v>
      </c>
      <c r="I594" s="49" t="s">
        <v>7143</v>
      </c>
      <c r="J594" s="50" t="s">
        <v>5271</v>
      </c>
      <c r="K594" s="7" t="s">
        <v>9011</v>
      </c>
      <c r="L594" s="7" t="s">
        <v>10027</v>
      </c>
      <c r="M594" s="51" t="s">
        <v>5272</v>
      </c>
      <c r="N594" s="13"/>
    </row>
    <row r="595" spans="1:14" s="73" customFormat="1" ht="54">
      <c r="A595" s="31" t="s">
        <v>1016</v>
      </c>
      <c r="B595" s="43">
        <v>594</v>
      </c>
      <c r="C595" s="48" t="s">
        <v>8751</v>
      </c>
      <c r="D595" s="49" t="s">
        <v>5273</v>
      </c>
      <c r="E595" s="49" t="s">
        <v>7141</v>
      </c>
      <c r="F595" s="43">
        <v>2010</v>
      </c>
      <c r="G595" s="43" t="s">
        <v>5274</v>
      </c>
      <c r="H595" s="43" t="s">
        <v>8603</v>
      </c>
      <c r="I595" s="49" t="s">
        <v>5275</v>
      </c>
      <c r="J595" s="50" t="s">
        <v>5276</v>
      </c>
      <c r="K595" s="7" t="s">
        <v>9219</v>
      </c>
      <c r="L595" s="7" t="s">
        <v>9703</v>
      </c>
      <c r="M595" s="51" t="s">
        <v>5277</v>
      </c>
      <c r="N595" s="52"/>
    </row>
    <row r="596" spans="1:14" s="73" customFormat="1" ht="13.5">
      <c r="A596" s="31" t="s">
        <v>1016</v>
      </c>
      <c r="B596" s="43">
        <v>595</v>
      </c>
      <c r="C596" s="48" t="s">
        <v>8751</v>
      </c>
      <c r="D596" s="49" t="s">
        <v>5278</v>
      </c>
      <c r="E596" s="49" t="s">
        <v>4960</v>
      </c>
      <c r="F596" s="43">
        <v>2011</v>
      </c>
      <c r="G596" s="43"/>
      <c r="H596" s="43"/>
      <c r="I596" s="49" t="s">
        <v>5279</v>
      </c>
      <c r="J596" s="50" t="s">
        <v>5280</v>
      </c>
      <c r="K596" s="7"/>
      <c r="L596" s="7"/>
      <c r="M596" s="51" t="s">
        <v>5281</v>
      </c>
      <c r="N596" s="13"/>
    </row>
    <row r="597" spans="1:14" s="68" customFormat="1" ht="13.5">
      <c r="A597" s="31" t="s">
        <v>1016</v>
      </c>
      <c r="B597" s="43">
        <v>596</v>
      </c>
      <c r="C597" s="53" t="s">
        <v>8751</v>
      </c>
      <c r="D597" s="54" t="s">
        <v>5282</v>
      </c>
      <c r="E597" s="54" t="s">
        <v>5390</v>
      </c>
      <c r="F597" s="55">
        <v>2012</v>
      </c>
      <c r="G597" s="55"/>
      <c r="H597" s="55"/>
      <c r="I597" s="54" t="s">
        <v>5283</v>
      </c>
      <c r="J597" s="56" t="s">
        <v>5284</v>
      </c>
      <c r="K597" s="13"/>
      <c r="L597" s="13"/>
      <c r="M597" s="51" t="s">
        <v>5285</v>
      </c>
      <c r="N597" s="7"/>
    </row>
    <row r="598" spans="1:14" s="68" customFormat="1" ht="13.5">
      <c r="A598" s="31" t="s">
        <v>1016</v>
      </c>
      <c r="B598" s="43">
        <v>597</v>
      </c>
      <c r="C598" s="53" t="s">
        <v>8751</v>
      </c>
      <c r="D598" s="54" t="s">
        <v>5286</v>
      </c>
      <c r="E598" s="54" t="s">
        <v>5018</v>
      </c>
      <c r="F598" s="55">
        <v>2010</v>
      </c>
      <c r="G598" s="55"/>
      <c r="H598" s="55" t="s">
        <v>8603</v>
      </c>
      <c r="I598" s="54" t="s">
        <v>5287</v>
      </c>
      <c r="J598" s="56" t="s">
        <v>5288</v>
      </c>
      <c r="K598" s="13" t="s">
        <v>9483</v>
      </c>
      <c r="L598" s="13" t="s">
        <v>10022</v>
      </c>
      <c r="M598" s="51" t="s">
        <v>5289</v>
      </c>
      <c r="N598" s="7"/>
    </row>
    <row r="599" spans="1:14" s="68" customFormat="1" ht="27">
      <c r="A599" s="31" t="s">
        <v>1016</v>
      </c>
      <c r="B599" s="43">
        <v>598</v>
      </c>
      <c r="C599" s="48" t="s">
        <v>4519</v>
      </c>
      <c r="D599" s="49" t="s">
        <v>5290</v>
      </c>
      <c r="E599" s="49" t="s">
        <v>4473</v>
      </c>
      <c r="F599" s="43">
        <v>2012</v>
      </c>
      <c r="G599" s="43"/>
      <c r="H599" s="43"/>
      <c r="I599" s="49" t="s">
        <v>5291</v>
      </c>
      <c r="J599" s="50" t="s">
        <v>5292</v>
      </c>
      <c r="K599" s="7" t="s">
        <v>6751</v>
      </c>
      <c r="L599" s="7" t="s">
        <v>4537</v>
      </c>
      <c r="M599" s="51" t="s">
        <v>5293</v>
      </c>
      <c r="N599" s="7"/>
    </row>
    <row r="600" spans="1:14" s="68" customFormat="1" ht="13.5">
      <c r="A600" s="31" t="s">
        <v>1016</v>
      </c>
      <c r="B600" s="43">
        <v>599</v>
      </c>
      <c r="C600" s="48" t="s">
        <v>4519</v>
      </c>
      <c r="D600" s="49" t="s">
        <v>5294</v>
      </c>
      <c r="E600" s="49" t="s">
        <v>4473</v>
      </c>
      <c r="F600" s="43">
        <v>2011</v>
      </c>
      <c r="G600" s="43"/>
      <c r="H600" s="43"/>
      <c r="I600" s="49" t="s">
        <v>5295</v>
      </c>
      <c r="J600" s="50" t="s">
        <v>5296</v>
      </c>
      <c r="K600" s="7" t="s">
        <v>6751</v>
      </c>
      <c r="L600" s="7" t="s">
        <v>4537</v>
      </c>
      <c r="M600" s="51" t="s">
        <v>5297</v>
      </c>
      <c r="N600" s="7"/>
    </row>
    <row r="601" spans="1:14" s="68" customFormat="1" ht="13.5">
      <c r="A601" s="31" t="s">
        <v>1016</v>
      </c>
      <c r="B601" s="43">
        <v>600</v>
      </c>
      <c r="C601" s="58" t="s">
        <v>8751</v>
      </c>
      <c r="D601" s="59" t="s">
        <v>5298</v>
      </c>
      <c r="E601" s="59" t="s">
        <v>7035</v>
      </c>
      <c r="F601" s="60">
        <v>2012</v>
      </c>
      <c r="G601" s="60" t="s">
        <v>5299</v>
      </c>
      <c r="H601" s="60" t="s">
        <v>8603</v>
      </c>
      <c r="I601" s="59" t="s">
        <v>5300</v>
      </c>
      <c r="J601" s="50" t="s">
        <v>5301</v>
      </c>
      <c r="K601" s="52" t="s">
        <v>9011</v>
      </c>
      <c r="L601" s="52" t="s">
        <v>9012</v>
      </c>
      <c r="M601" s="51" t="s">
        <v>5302</v>
      </c>
      <c r="N601" s="7"/>
    </row>
    <row r="602" spans="1:14" s="68" customFormat="1" ht="13.5">
      <c r="A602" s="31" t="s">
        <v>1016</v>
      </c>
      <c r="B602" s="43">
        <v>601</v>
      </c>
      <c r="C602" s="53" t="s">
        <v>8751</v>
      </c>
      <c r="D602" s="54" t="s">
        <v>5303</v>
      </c>
      <c r="E602" s="54" t="s">
        <v>5617</v>
      </c>
      <c r="F602" s="55">
        <v>2011</v>
      </c>
      <c r="G602" s="55" t="s">
        <v>5304</v>
      </c>
      <c r="H602" s="55" t="s">
        <v>8603</v>
      </c>
      <c r="I602" s="54" t="s">
        <v>5305</v>
      </c>
      <c r="J602" s="56" t="s">
        <v>5306</v>
      </c>
      <c r="K602" s="13" t="s">
        <v>7181</v>
      </c>
      <c r="L602" s="13" t="s">
        <v>5996</v>
      </c>
      <c r="M602" s="51" t="s">
        <v>5307</v>
      </c>
      <c r="N602" s="7"/>
    </row>
    <row r="603" spans="1:14" s="68" customFormat="1" ht="25.5">
      <c r="A603" s="31" t="s">
        <v>1016</v>
      </c>
      <c r="B603" s="43">
        <v>602</v>
      </c>
      <c r="C603" s="48" t="s">
        <v>8751</v>
      </c>
      <c r="D603" s="49" t="s">
        <v>5308</v>
      </c>
      <c r="E603" s="49" t="s">
        <v>5390</v>
      </c>
      <c r="F603" s="43">
        <v>2012</v>
      </c>
      <c r="G603" s="43"/>
      <c r="H603" s="43"/>
      <c r="I603" s="49" t="s">
        <v>5309</v>
      </c>
      <c r="J603" s="50" t="s">
        <v>5310</v>
      </c>
      <c r="K603" s="7"/>
      <c r="L603" s="7"/>
      <c r="M603" s="51" t="s">
        <v>5311</v>
      </c>
      <c r="N603" s="7"/>
    </row>
    <row r="604" spans="1:14" s="68" customFormat="1" ht="13.5">
      <c r="A604" s="31" t="s">
        <v>1016</v>
      </c>
      <c r="B604" s="43">
        <v>603</v>
      </c>
      <c r="C604" s="53" t="s">
        <v>4519</v>
      </c>
      <c r="D604" s="54" t="s">
        <v>5312</v>
      </c>
      <c r="E604" s="54" t="s">
        <v>4624</v>
      </c>
      <c r="F604" s="55">
        <v>2012</v>
      </c>
      <c r="G604" s="55"/>
      <c r="H604" s="55"/>
      <c r="I604" s="54" t="s">
        <v>5313</v>
      </c>
      <c r="J604" s="56" t="s">
        <v>5314</v>
      </c>
      <c r="K604" s="13"/>
      <c r="L604" s="13"/>
      <c r="M604" s="51" t="s">
        <v>5315</v>
      </c>
      <c r="N604" s="7"/>
    </row>
    <row r="605" spans="1:14" s="68" customFormat="1" ht="27">
      <c r="A605" s="31" t="s">
        <v>1016</v>
      </c>
      <c r="B605" s="43">
        <v>604</v>
      </c>
      <c r="C605" s="48" t="s">
        <v>8751</v>
      </c>
      <c r="D605" s="49" t="s">
        <v>5316</v>
      </c>
      <c r="E605" s="49" t="s">
        <v>7160</v>
      </c>
      <c r="F605" s="43">
        <v>2012</v>
      </c>
      <c r="G605" s="43" t="s">
        <v>5317</v>
      </c>
      <c r="H605" s="43" t="s">
        <v>8603</v>
      </c>
      <c r="I605" s="49" t="s">
        <v>4652</v>
      </c>
      <c r="J605" s="50" t="s">
        <v>5318</v>
      </c>
      <c r="K605" s="7" t="s">
        <v>9688</v>
      </c>
      <c r="L605" s="7" t="s">
        <v>9914</v>
      </c>
      <c r="M605" s="51" t="s">
        <v>5319</v>
      </c>
      <c r="N605" s="7"/>
    </row>
    <row r="606" spans="1:14" s="68" customFormat="1" ht="27">
      <c r="A606" s="31" t="s">
        <v>1016</v>
      </c>
      <c r="B606" s="43">
        <v>605</v>
      </c>
      <c r="C606" s="48" t="s">
        <v>4519</v>
      </c>
      <c r="D606" s="49" t="s">
        <v>5320</v>
      </c>
      <c r="E606" s="49" t="s">
        <v>4473</v>
      </c>
      <c r="F606" s="43">
        <v>2011</v>
      </c>
      <c r="G606" s="43"/>
      <c r="H606" s="43"/>
      <c r="I606" s="49" t="s">
        <v>5321</v>
      </c>
      <c r="J606" s="50" t="s">
        <v>5322</v>
      </c>
      <c r="K606" s="7" t="s">
        <v>6751</v>
      </c>
      <c r="L606" s="7" t="s">
        <v>5323</v>
      </c>
      <c r="M606" s="51" t="s">
        <v>5324</v>
      </c>
      <c r="N606" s="7"/>
    </row>
    <row r="607" spans="1:14" s="68" customFormat="1" ht="27">
      <c r="A607" s="31" t="s">
        <v>1016</v>
      </c>
      <c r="B607" s="43">
        <v>606</v>
      </c>
      <c r="C607" s="48" t="s">
        <v>4519</v>
      </c>
      <c r="D607" s="49" t="s">
        <v>5325</v>
      </c>
      <c r="E607" s="49" t="s">
        <v>4473</v>
      </c>
      <c r="F607" s="43">
        <v>2011</v>
      </c>
      <c r="G607" s="43"/>
      <c r="H607" s="43"/>
      <c r="I607" s="49" t="s">
        <v>5321</v>
      </c>
      <c r="J607" s="50" t="s">
        <v>5326</v>
      </c>
      <c r="K607" s="7" t="s">
        <v>6751</v>
      </c>
      <c r="L607" s="7" t="s">
        <v>5323</v>
      </c>
      <c r="M607" s="51" t="s">
        <v>5327</v>
      </c>
      <c r="N607" s="7"/>
    </row>
    <row r="608" spans="1:14" s="68" customFormat="1" ht="27">
      <c r="A608" s="31" t="s">
        <v>1016</v>
      </c>
      <c r="B608" s="43">
        <v>607</v>
      </c>
      <c r="C608" s="48" t="s">
        <v>8751</v>
      </c>
      <c r="D608" s="49" t="s">
        <v>5328</v>
      </c>
      <c r="E608" s="49" t="s">
        <v>7141</v>
      </c>
      <c r="F608" s="43">
        <v>2010</v>
      </c>
      <c r="G608" s="43" t="s">
        <v>5329</v>
      </c>
      <c r="H608" s="43" t="s">
        <v>8603</v>
      </c>
      <c r="I608" s="49" t="s">
        <v>7143</v>
      </c>
      <c r="J608" s="50" t="s">
        <v>5330</v>
      </c>
      <c r="K608" s="7" t="s">
        <v>9011</v>
      </c>
      <c r="L608" s="7" t="s">
        <v>10027</v>
      </c>
      <c r="M608" s="51" t="s">
        <v>5331</v>
      </c>
      <c r="N608" s="7"/>
    </row>
    <row r="609" spans="1:14" s="68" customFormat="1" ht="13.5">
      <c r="A609" s="31" t="s">
        <v>1016</v>
      </c>
      <c r="B609" s="43">
        <v>608</v>
      </c>
      <c r="C609" s="53" t="s">
        <v>8751</v>
      </c>
      <c r="D609" s="54" t="s">
        <v>5332</v>
      </c>
      <c r="E609" s="54" t="s">
        <v>5333</v>
      </c>
      <c r="F609" s="55">
        <v>2011</v>
      </c>
      <c r="G609" s="55" t="s">
        <v>5334</v>
      </c>
      <c r="H609" s="55" t="s">
        <v>8603</v>
      </c>
      <c r="I609" s="54" t="s">
        <v>5335</v>
      </c>
      <c r="J609" s="56" t="s">
        <v>5336</v>
      </c>
      <c r="K609" s="13" t="s">
        <v>9219</v>
      </c>
      <c r="L609" s="13" t="s">
        <v>9703</v>
      </c>
      <c r="M609" s="51" t="s">
        <v>5337</v>
      </c>
      <c r="N609" s="7"/>
    </row>
    <row r="610" spans="1:14" s="68" customFormat="1" ht="13.5">
      <c r="A610" s="31" t="s">
        <v>1016</v>
      </c>
      <c r="B610" s="43">
        <v>609</v>
      </c>
      <c r="C610" s="53" t="s">
        <v>4519</v>
      </c>
      <c r="D610" s="54" t="s">
        <v>3140</v>
      </c>
      <c r="E610" s="54" t="s">
        <v>3141</v>
      </c>
      <c r="F610" s="55">
        <v>2013</v>
      </c>
      <c r="G610" s="55"/>
      <c r="H610" s="55"/>
      <c r="I610" s="54" t="s">
        <v>3142</v>
      </c>
      <c r="J610" s="56" t="s">
        <v>3143</v>
      </c>
      <c r="K610" s="13"/>
      <c r="L610" s="13"/>
      <c r="M610" s="51" t="s">
        <v>3144</v>
      </c>
      <c r="N610" s="13"/>
    </row>
    <row r="611" spans="1:14" s="68" customFormat="1" ht="27">
      <c r="A611" s="31" t="s">
        <v>1016</v>
      </c>
      <c r="B611" s="43">
        <v>610</v>
      </c>
      <c r="C611" s="48" t="s">
        <v>4519</v>
      </c>
      <c r="D611" s="49" t="s">
        <v>3145</v>
      </c>
      <c r="E611" s="49" t="s">
        <v>4473</v>
      </c>
      <c r="F611" s="43">
        <v>2012</v>
      </c>
      <c r="G611" s="43"/>
      <c r="H611" s="43"/>
      <c r="I611" s="49" t="s">
        <v>3146</v>
      </c>
      <c r="J611" s="50" t="s">
        <v>3147</v>
      </c>
      <c r="K611" s="7" t="s">
        <v>6751</v>
      </c>
      <c r="L611" s="7" t="s">
        <v>4537</v>
      </c>
      <c r="M611" s="51" t="s">
        <v>3148</v>
      </c>
      <c r="N611" s="52"/>
    </row>
    <row r="612" spans="1:14" s="68" customFormat="1" ht="13.5">
      <c r="A612" s="31" t="s">
        <v>1016</v>
      </c>
      <c r="B612" s="43">
        <v>611</v>
      </c>
      <c r="C612" s="48" t="s">
        <v>8751</v>
      </c>
      <c r="D612" s="49" t="s">
        <v>3149</v>
      </c>
      <c r="E612" s="49" t="s">
        <v>5051</v>
      </c>
      <c r="F612" s="43">
        <v>2011</v>
      </c>
      <c r="G612" s="43" t="s">
        <v>3150</v>
      </c>
      <c r="H612" s="43" t="s">
        <v>8603</v>
      </c>
      <c r="I612" s="49" t="s">
        <v>3151</v>
      </c>
      <c r="J612" s="50" t="s">
        <v>3152</v>
      </c>
      <c r="K612" s="7" t="s">
        <v>9219</v>
      </c>
      <c r="L612" s="7" t="s">
        <v>9703</v>
      </c>
      <c r="M612" s="51" t="s">
        <v>3153</v>
      </c>
      <c r="N612" s="13"/>
    </row>
    <row r="613" spans="1:14" s="68" customFormat="1" ht="13.5">
      <c r="A613" s="31" t="s">
        <v>1016</v>
      </c>
      <c r="B613" s="43">
        <v>612</v>
      </c>
      <c r="C613" s="48" t="s">
        <v>8751</v>
      </c>
      <c r="D613" s="49" t="s">
        <v>3154</v>
      </c>
      <c r="E613" s="49" t="s">
        <v>7141</v>
      </c>
      <c r="F613" s="43">
        <v>2010</v>
      </c>
      <c r="G613" s="43"/>
      <c r="H613" s="43" t="s">
        <v>8603</v>
      </c>
      <c r="I613" s="49" t="s">
        <v>3155</v>
      </c>
      <c r="J613" s="50" t="s">
        <v>3156</v>
      </c>
      <c r="K613" s="7" t="s">
        <v>9219</v>
      </c>
      <c r="L613" s="7" t="s">
        <v>4546</v>
      </c>
      <c r="M613" s="51" t="s">
        <v>3157</v>
      </c>
      <c r="N613" s="13"/>
    </row>
    <row r="614" spans="1:14" s="68" customFormat="1" ht="13.5">
      <c r="A614" s="31" t="s">
        <v>1016</v>
      </c>
      <c r="B614" s="43">
        <v>613</v>
      </c>
      <c r="C614" s="48" t="s">
        <v>4519</v>
      </c>
      <c r="D614" s="49" t="s">
        <v>3158</v>
      </c>
      <c r="E614" s="49" t="s">
        <v>5346</v>
      </c>
      <c r="F614" s="43">
        <v>2012</v>
      </c>
      <c r="G614" s="43"/>
      <c r="H614" s="43"/>
      <c r="I614" s="46" t="s">
        <v>3159</v>
      </c>
      <c r="J614" s="81" t="s">
        <v>3160</v>
      </c>
      <c r="K614" s="7"/>
      <c r="L614" s="7"/>
      <c r="M614" s="51" t="s">
        <v>3161</v>
      </c>
      <c r="N614" s="13"/>
    </row>
    <row r="615" spans="1:14" s="68" customFormat="1" ht="13.5">
      <c r="A615" s="31" t="s">
        <v>1016</v>
      </c>
      <c r="B615" s="43">
        <v>614</v>
      </c>
      <c r="C615" s="48" t="s">
        <v>4519</v>
      </c>
      <c r="D615" s="49" t="s">
        <v>3162</v>
      </c>
      <c r="E615" s="49" t="s">
        <v>5346</v>
      </c>
      <c r="F615" s="43">
        <v>2012</v>
      </c>
      <c r="G615" s="43"/>
      <c r="H615" s="43"/>
      <c r="I615" s="46" t="s">
        <v>3163</v>
      </c>
      <c r="J615" s="81" t="s">
        <v>3164</v>
      </c>
      <c r="K615" s="7"/>
      <c r="L615" s="7"/>
      <c r="M615" s="51" t="s">
        <v>3165</v>
      </c>
      <c r="N615" s="7"/>
    </row>
    <row r="616" spans="1:14" s="68" customFormat="1" ht="13.5">
      <c r="A616" s="31" t="s">
        <v>1016</v>
      </c>
      <c r="B616" s="43">
        <v>615</v>
      </c>
      <c r="C616" s="53" t="s">
        <v>8751</v>
      </c>
      <c r="D616" s="54" t="s">
        <v>3166</v>
      </c>
      <c r="E616" s="54" t="s">
        <v>3167</v>
      </c>
      <c r="F616" s="55">
        <v>2012</v>
      </c>
      <c r="G616" s="55"/>
      <c r="H616" s="55"/>
      <c r="I616" s="54" t="s">
        <v>3168</v>
      </c>
      <c r="J616" s="56" t="s">
        <v>3169</v>
      </c>
      <c r="K616" s="13" t="s">
        <v>6716</v>
      </c>
      <c r="L616" s="13" t="s">
        <v>6742</v>
      </c>
      <c r="M616" s="51" t="s">
        <v>3170</v>
      </c>
      <c r="N616" s="52"/>
    </row>
    <row r="617" spans="1:14" s="68" customFormat="1" ht="13.5">
      <c r="A617" s="31" t="s">
        <v>1016</v>
      </c>
      <c r="B617" s="43">
        <v>616</v>
      </c>
      <c r="C617" s="48" t="s">
        <v>8751</v>
      </c>
      <c r="D617" s="49" t="s">
        <v>3171</v>
      </c>
      <c r="E617" s="49" t="s">
        <v>5018</v>
      </c>
      <c r="F617" s="43">
        <v>2011</v>
      </c>
      <c r="G617" s="43"/>
      <c r="H617" s="43" t="s">
        <v>8603</v>
      </c>
      <c r="I617" s="49" t="s">
        <v>3172</v>
      </c>
      <c r="J617" s="50" t="s">
        <v>3173</v>
      </c>
      <c r="K617" s="7" t="s">
        <v>7181</v>
      </c>
      <c r="L617" s="7" t="s">
        <v>5996</v>
      </c>
      <c r="M617" s="51" t="s">
        <v>3174</v>
      </c>
      <c r="N617" s="13"/>
    </row>
    <row r="618" spans="1:14" s="68" customFormat="1" ht="13.5">
      <c r="A618" s="31" t="s">
        <v>1016</v>
      </c>
      <c r="B618" s="43">
        <v>617</v>
      </c>
      <c r="C618" s="48" t="s">
        <v>4519</v>
      </c>
      <c r="D618" s="49" t="s">
        <v>3175</v>
      </c>
      <c r="E618" s="49" t="s">
        <v>4667</v>
      </c>
      <c r="F618" s="43">
        <v>2011</v>
      </c>
      <c r="G618" s="43"/>
      <c r="H618" s="43"/>
      <c r="I618" s="49" t="s">
        <v>4668</v>
      </c>
      <c r="J618" s="50" t="s">
        <v>3176</v>
      </c>
      <c r="K618" s="7" t="s">
        <v>5911</v>
      </c>
      <c r="L618" s="7" t="s">
        <v>3177</v>
      </c>
      <c r="M618" s="51" t="s">
        <v>3178</v>
      </c>
      <c r="N618" s="52"/>
    </row>
    <row r="619" spans="1:14" s="68" customFormat="1" ht="27">
      <c r="A619" s="31" t="s">
        <v>1016</v>
      </c>
      <c r="B619" s="43">
        <v>618</v>
      </c>
      <c r="C619" s="48" t="s">
        <v>8751</v>
      </c>
      <c r="D619" s="49" t="s">
        <v>3179</v>
      </c>
      <c r="E619" s="49" t="s">
        <v>3180</v>
      </c>
      <c r="F619" s="43">
        <v>2010</v>
      </c>
      <c r="G619" s="43" t="s">
        <v>3181</v>
      </c>
      <c r="H619" s="43" t="s">
        <v>8603</v>
      </c>
      <c r="I619" s="49" t="s">
        <v>3182</v>
      </c>
      <c r="J619" s="50" t="s">
        <v>3183</v>
      </c>
      <c r="K619" s="7" t="s">
        <v>9219</v>
      </c>
      <c r="L619" s="7" t="s">
        <v>9703</v>
      </c>
      <c r="M619" s="51" t="s">
        <v>3184</v>
      </c>
      <c r="N619" s="52"/>
    </row>
    <row r="620" spans="1:14" s="68" customFormat="1" ht="13.5">
      <c r="A620" s="31" t="s">
        <v>1016</v>
      </c>
      <c r="B620" s="43">
        <v>619</v>
      </c>
      <c r="C620" s="48" t="s">
        <v>8751</v>
      </c>
      <c r="D620" s="49" t="s">
        <v>3185</v>
      </c>
      <c r="E620" s="49" t="s">
        <v>4944</v>
      </c>
      <c r="F620" s="43">
        <v>2012</v>
      </c>
      <c r="G620" s="43" t="s">
        <v>3186</v>
      </c>
      <c r="H620" s="43" t="s">
        <v>8603</v>
      </c>
      <c r="I620" s="49" t="s">
        <v>4946</v>
      </c>
      <c r="J620" s="50" t="s">
        <v>3187</v>
      </c>
      <c r="K620" s="7" t="s">
        <v>9011</v>
      </c>
      <c r="L620" s="7" t="s">
        <v>10027</v>
      </c>
      <c r="M620" s="51" t="s">
        <v>3188</v>
      </c>
      <c r="N620" s="13"/>
    </row>
    <row r="621" spans="1:14" s="68" customFormat="1" ht="13.5">
      <c r="A621" s="31" t="s">
        <v>1016</v>
      </c>
      <c r="B621" s="43">
        <v>620</v>
      </c>
      <c r="C621" s="48" t="s">
        <v>8751</v>
      </c>
      <c r="D621" s="49" t="s">
        <v>3189</v>
      </c>
      <c r="E621" s="49" t="s">
        <v>5018</v>
      </c>
      <c r="F621" s="43">
        <v>2010</v>
      </c>
      <c r="G621" s="43"/>
      <c r="H621" s="43" t="s">
        <v>8603</v>
      </c>
      <c r="I621" s="49" t="s">
        <v>3190</v>
      </c>
      <c r="J621" s="50" t="s">
        <v>3191</v>
      </c>
      <c r="K621" s="7" t="s">
        <v>7181</v>
      </c>
      <c r="L621" s="7" t="s">
        <v>5996</v>
      </c>
      <c r="M621" s="51" t="s">
        <v>3192</v>
      </c>
      <c r="N621" s="13"/>
    </row>
    <row r="622" spans="1:14" s="68" customFormat="1" ht="13.5">
      <c r="A622" s="31" t="s">
        <v>1016</v>
      </c>
      <c r="B622" s="43">
        <v>621</v>
      </c>
      <c r="C622" s="48" t="s">
        <v>4519</v>
      </c>
      <c r="D622" s="49" t="s">
        <v>3193</v>
      </c>
      <c r="E622" s="49" t="s">
        <v>3194</v>
      </c>
      <c r="F622" s="43">
        <v>2012</v>
      </c>
      <c r="G622" s="43"/>
      <c r="H622" s="43"/>
      <c r="I622" s="49" t="s">
        <v>3195</v>
      </c>
      <c r="J622" s="50" t="s">
        <v>3196</v>
      </c>
      <c r="K622" s="7" t="s">
        <v>9483</v>
      </c>
      <c r="L622" s="7" t="s">
        <v>10022</v>
      </c>
      <c r="M622" s="51" t="s">
        <v>3197</v>
      </c>
      <c r="N622" s="7"/>
    </row>
    <row r="623" spans="1:14" s="68" customFormat="1" ht="13.5">
      <c r="A623" s="31" t="s">
        <v>1016</v>
      </c>
      <c r="B623" s="43">
        <v>622</v>
      </c>
      <c r="C623" s="48" t="s">
        <v>4519</v>
      </c>
      <c r="D623" s="49" t="s">
        <v>3198</v>
      </c>
      <c r="E623" s="49" t="s">
        <v>3194</v>
      </c>
      <c r="F623" s="43">
        <v>2012</v>
      </c>
      <c r="G623" s="43"/>
      <c r="H623" s="43"/>
      <c r="I623" s="49" t="s">
        <v>3195</v>
      </c>
      <c r="J623" s="50" t="s">
        <v>3199</v>
      </c>
      <c r="K623" s="7" t="s">
        <v>9483</v>
      </c>
      <c r="L623" s="7" t="s">
        <v>10022</v>
      </c>
      <c r="M623" s="51" t="s">
        <v>3200</v>
      </c>
      <c r="N623" s="7"/>
    </row>
    <row r="624" spans="1:14" s="68" customFormat="1" ht="13.5">
      <c r="A624" s="31" t="s">
        <v>1016</v>
      </c>
      <c r="B624" s="43">
        <v>623</v>
      </c>
      <c r="C624" s="48" t="s">
        <v>8751</v>
      </c>
      <c r="D624" s="49" t="s">
        <v>3201</v>
      </c>
      <c r="E624" s="49" t="s">
        <v>4560</v>
      </c>
      <c r="F624" s="43">
        <v>2012</v>
      </c>
      <c r="G624" s="43"/>
      <c r="H624" s="43" t="s">
        <v>8603</v>
      </c>
      <c r="I624" s="49" t="s">
        <v>3202</v>
      </c>
      <c r="J624" s="50" t="s">
        <v>3203</v>
      </c>
      <c r="K624" s="7" t="s">
        <v>7181</v>
      </c>
      <c r="L624" s="7" t="s">
        <v>5996</v>
      </c>
      <c r="M624" s="51" t="s">
        <v>3204</v>
      </c>
      <c r="N624" s="13"/>
    </row>
    <row r="625" spans="1:14" s="68" customFormat="1" ht="13.5">
      <c r="A625" s="31" t="s">
        <v>1016</v>
      </c>
      <c r="B625" s="43">
        <v>624</v>
      </c>
      <c r="C625" s="48" t="s">
        <v>8751</v>
      </c>
      <c r="D625" s="49" t="s">
        <v>3205</v>
      </c>
      <c r="E625" s="49" t="s">
        <v>3206</v>
      </c>
      <c r="F625" s="43">
        <v>2011</v>
      </c>
      <c r="G625" s="43"/>
      <c r="H625" s="43"/>
      <c r="I625" s="49" t="s">
        <v>3206</v>
      </c>
      <c r="J625" s="50" t="s">
        <v>3207</v>
      </c>
      <c r="K625" s="7"/>
      <c r="L625" s="7"/>
      <c r="M625" s="51" t="s">
        <v>3208</v>
      </c>
      <c r="N625" s="13"/>
    </row>
    <row r="626" spans="1:14" s="68" customFormat="1" ht="13.5">
      <c r="A626" s="31" t="s">
        <v>1016</v>
      </c>
      <c r="B626" s="43">
        <v>625</v>
      </c>
      <c r="C626" s="48" t="s">
        <v>8751</v>
      </c>
      <c r="D626" s="49" t="s">
        <v>3209</v>
      </c>
      <c r="E626" s="49" t="s">
        <v>7565</v>
      </c>
      <c r="F626" s="43">
        <v>2009</v>
      </c>
      <c r="G626" s="43"/>
      <c r="H626" s="43" t="s">
        <v>8603</v>
      </c>
      <c r="I626" s="49" t="s">
        <v>7566</v>
      </c>
      <c r="J626" s="50" t="s">
        <v>3210</v>
      </c>
      <c r="K626" s="7" t="s">
        <v>9219</v>
      </c>
      <c r="L626" s="7" t="s">
        <v>4546</v>
      </c>
      <c r="M626" s="51" t="s">
        <v>3211</v>
      </c>
      <c r="N626" s="7"/>
    </row>
    <row r="627" spans="1:14" s="68" customFormat="1" ht="13.5">
      <c r="A627" s="31" t="s">
        <v>1016</v>
      </c>
      <c r="B627" s="43">
        <v>626</v>
      </c>
      <c r="C627" s="48" t="s">
        <v>8751</v>
      </c>
      <c r="D627" s="49" t="s">
        <v>3212</v>
      </c>
      <c r="E627" s="49" t="s">
        <v>5942</v>
      </c>
      <c r="F627" s="43">
        <v>2011</v>
      </c>
      <c r="G627" s="43"/>
      <c r="H627" s="43" t="s">
        <v>8603</v>
      </c>
      <c r="I627" s="49" t="s">
        <v>3213</v>
      </c>
      <c r="J627" s="50" t="s">
        <v>3214</v>
      </c>
      <c r="K627" s="7" t="s">
        <v>6824</v>
      </c>
      <c r="L627" s="7" t="s">
        <v>4557</v>
      </c>
      <c r="M627" s="51" t="s">
        <v>3215</v>
      </c>
      <c r="N627" s="52"/>
    </row>
    <row r="628" spans="1:14" s="68" customFormat="1" ht="27">
      <c r="A628" s="31" t="s">
        <v>1016</v>
      </c>
      <c r="B628" s="43">
        <v>627</v>
      </c>
      <c r="C628" s="58" t="s">
        <v>8751</v>
      </c>
      <c r="D628" s="59" t="s">
        <v>3216</v>
      </c>
      <c r="E628" s="59" t="s">
        <v>5045</v>
      </c>
      <c r="F628" s="60">
        <v>2012</v>
      </c>
      <c r="G628" s="60" t="s">
        <v>3217</v>
      </c>
      <c r="H628" s="60" t="s">
        <v>8603</v>
      </c>
      <c r="I628" s="59" t="s">
        <v>5047</v>
      </c>
      <c r="J628" s="50" t="s">
        <v>3218</v>
      </c>
      <c r="K628" s="52" t="s">
        <v>7039</v>
      </c>
      <c r="L628" s="52" t="s">
        <v>7040</v>
      </c>
      <c r="M628" s="51" t="s">
        <v>3219</v>
      </c>
      <c r="N628" s="52"/>
    </row>
    <row r="629" spans="1:14" s="73" customFormat="1" ht="27">
      <c r="A629" s="31" t="s">
        <v>1016</v>
      </c>
      <c r="B629" s="43">
        <v>628</v>
      </c>
      <c r="C629" s="48" t="s">
        <v>8751</v>
      </c>
      <c r="D629" s="54" t="s">
        <v>3220</v>
      </c>
      <c r="E629" s="49" t="s">
        <v>3221</v>
      </c>
      <c r="F629" s="43">
        <v>2010</v>
      </c>
      <c r="G629" s="43"/>
      <c r="H629" s="43"/>
      <c r="I629" s="49" t="s">
        <v>3221</v>
      </c>
      <c r="J629" s="50" t="s">
        <v>3222</v>
      </c>
      <c r="K629" s="6" t="e">
        <v>#N/A</v>
      </c>
      <c r="L629" s="7"/>
      <c r="M629" s="51" t="s">
        <v>3223</v>
      </c>
      <c r="N629" s="52"/>
    </row>
    <row r="630" spans="1:14" s="73" customFormat="1" ht="13.5">
      <c r="A630" s="31" t="s">
        <v>1016</v>
      </c>
      <c r="B630" s="43">
        <v>629</v>
      </c>
      <c r="C630" s="48" t="s">
        <v>8751</v>
      </c>
      <c r="D630" s="49" t="s">
        <v>3224</v>
      </c>
      <c r="E630" s="49" t="s">
        <v>5051</v>
      </c>
      <c r="F630" s="43">
        <v>2010</v>
      </c>
      <c r="G630" s="43"/>
      <c r="H630" s="43" t="s">
        <v>8603</v>
      </c>
      <c r="I630" s="49" t="s">
        <v>3225</v>
      </c>
      <c r="J630" s="50" t="s">
        <v>3226</v>
      </c>
      <c r="K630" s="7" t="s">
        <v>9219</v>
      </c>
      <c r="L630" s="7" t="s">
        <v>9703</v>
      </c>
      <c r="M630" s="51" t="s">
        <v>3227</v>
      </c>
      <c r="N630" s="7"/>
    </row>
    <row r="631" spans="1:14" s="73" customFormat="1" ht="13.5">
      <c r="A631" s="31" t="s">
        <v>1016</v>
      </c>
      <c r="B631" s="43">
        <v>630</v>
      </c>
      <c r="C631" s="48" t="s">
        <v>8751</v>
      </c>
      <c r="D631" s="49" t="s">
        <v>3228</v>
      </c>
      <c r="E631" s="49" t="s">
        <v>5051</v>
      </c>
      <c r="F631" s="43">
        <v>2010</v>
      </c>
      <c r="G631" s="43"/>
      <c r="H631" s="43" t="s">
        <v>8603</v>
      </c>
      <c r="I631" s="49" t="s">
        <v>3229</v>
      </c>
      <c r="J631" s="50" t="s">
        <v>3230</v>
      </c>
      <c r="K631" s="7" t="s">
        <v>9219</v>
      </c>
      <c r="L631" s="7" t="s">
        <v>9703</v>
      </c>
      <c r="M631" s="51" t="s">
        <v>3231</v>
      </c>
      <c r="N631" s="7"/>
    </row>
    <row r="632" spans="1:14" s="73" customFormat="1" ht="27">
      <c r="A632" s="31" t="s">
        <v>1016</v>
      </c>
      <c r="B632" s="43">
        <v>631</v>
      </c>
      <c r="C632" s="48" t="s">
        <v>4519</v>
      </c>
      <c r="D632" s="49" t="s">
        <v>3232</v>
      </c>
      <c r="E632" s="49" t="s">
        <v>3233</v>
      </c>
      <c r="F632" s="71">
        <v>2012</v>
      </c>
      <c r="G632" s="43"/>
      <c r="H632" s="43"/>
      <c r="I632" s="49" t="s">
        <v>3234</v>
      </c>
      <c r="J632" s="50" t="s">
        <v>3235</v>
      </c>
      <c r="K632" s="7"/>
      <c r="L632" s="7"/>
      <c r="M632" s="51" t="s">
        <v>3236</v>
      </c>
      <c r="N632" s="49" t="s">
        <v>3237</v>
      </c>
    </row>
    <row r="633" spans="1:14" s="73" customFormat="1" ht="27">
      <c r="A633" s="31" t="s">
        <v>1016</v>
      </c>
      <c r="B633" s="43">
        <v>632</v>
      </c>
      <c r="C633" s="48" t="s">
        <v>4519</v>
      </c>
      <c r="D633" s="49" t="s">
        <v>3238</v>
      </c>
      <c r="E633" s="49" t="s">
        <v>3233</v>
      </c>
      <c r="F633" s="71">
        <v>2012</v>
      </c>
      <c r="G633" s="43"/>
      <c r="H633" s="43"/>
      <c r="I633" s="49" t="s">
        <v>3239</v>
      </c>
      <c r="J633" s="50" t="s">
        <v>3240</v>
      </c>
      <c r="K633" s="7"/>
      <c r="L633" s="7"/>
      <c r="M633" s="51" t="s">
        <v>3241</v>
      </c>
      <c r="N633" s="49" t="s">
        <v>3237</v>
      </c>
    </row>
    <row r="634" spans="1:14" s="73" customFormat="1" ht="27">
      <c r="A634" s="31" t="s">
        <v>1016</v>
      </c>
      <c r="B634" s="43">
        <v>633</v>
      </c>
      <c r="C634" s="48" t="s">
        <v>4519</v>
      </c>
      <c r="D634" s="49" t="s">
        <v>3242</v>
      </c>
      <c r="E634" s="49" t="s">
        <v>3233</v>
      </c>
      <c r="F634" s="71">
        <v>2012</v>
      </c>
      <c r="G634" s="43"/>
      <c r="H634" s="43"/>
      <c r="I634" s="49" t="s">
        <v>3243</v>
      </c>
      <c r="J634" s="50" t="s">
        <v>3244</v>
      </c>
      <c r="K634" s="7"/>
      <c r="L634" s="7"/>
      <c r="M634" s="51" t="s">
        <v>3245</v>
      </c>
      <c r="N634" s="49" t="s">
        <v>3237</v>
      </c>
    </row>
    <row r="635" spans="1:14" s="73" customFormat="1" ht="13.5">
      <c r="A635" s="31" t="s">
        <v>1016</v>
      </c>
      <c r="B635" s="43">
        <v>634</v>
      </c>
      <c r="C635" s="53" t="s">
        <v>8751</v>
      </c>
      <c r="D635" s="54" t="s">
        <v>3246</v>
      </c>
      <c r="E635" s="54" t="s">
        <v>4924</v>
      </c>
      <c r="F635" s="55">
        <v>2007</v>
      </c>
      <c r="G635" s="55"/>
      <c r="H635" s="55" t="s">
        <v>8603</v>
      </c>
      <c r="I635" s="54" t="s">
        <v>3247</v>
      </c>
      <c r="J635" s="56" t="s">
        <v>3248</v>
      </c>
      <c r="K635" s="13" t="s">
        <v>9219</v>
      </c>
      <c r="L635" s="13" t="s">
        <v>9703</v>
      </c>
      <c r="M635" s="51" t="s">
        <v>3249</v>
      </c>
      <c r="N635" s="7"/>
    </row>
    <row r="636" spans="1:14" s="73" customFormat="1" ht="13.5">
      <c r="A636" s="31" t="s">
        <v>1016</v>
      </c>
      <c r="B636" s="43">
        <v>635</v>
      </c>
      <c r="C636" s="48" t="s">
        <v>8751</v>
      </c>
      <c r="D636" s="49" t="s">
        <v>3250</v>
      </c>
      <c r="E636" s="49" t="s">
        <v>7565</v>
      </c>
      <c r="F636" s="43">
        <v>2008</v>
      </c>
      <c r="G636" s="43"/>
      <c r="H636" s="43" t="s">
        <v>8603</v>
      </c>
      <c r="I636" s="49" t="s">
        <v>3251</v>
      </c>
      <c r="J636" s="50" t="s">
        <v>3252</v>
      </c>
      <c r="K636" s="7" t="s">
        <v>9219</v>
      </c>
      <c r="L636" s="7" t="s">
        <v>9703</v>
      </c>
      <c r="M636" s="51" t="s">
        <v>3253</v>
      </c>
      <c r="N636" s="7"/>
    </row>
    <row r="637" spans="1:14" s="73" customFormat="1" ht="13.5">
      <c r="A637" s="31" t="s">
        <v>1016</v>
      </c>
      <c r="B637" s="43">
        <v>636</v>
      </c>
      <c r="C637" s="48" t="s">
        <v>8751</v>
      </c>
      <c r="D637" s="49" t="s">
        <v>3254</v>
      </c>
      <c r="E637" s="49" t="s">
        <v>7565</v>
      </c>
      <c r="F637" s="43">
        <v>2008</v>
      </c>
      <c r="G637" s="43"/>
      <c r="H637" s="43" t="s">
        <v>8603</v>
      </c>
      <c r="I637" s="49" t="s">
        <v>3255</v>
      </c>
      <c r="J637" s="50" t="s">
        <v>3256</v>
      </c>
      <c r="K637" s="7" t="s">
        <v>9219</v>
      </c>
      <c r="L637" s="7" t="s">
        <v>9703</v>
      </c>
      <c r="M637" s="51" t="s">
        <v>3257</v>
      </c>
      <c r="N637" s="7"/>
    </row>
    <row r="638" spans="1:14" s="73" customFormat="1" ht="27">
      <c r="A638" s="31" t="s">
        <v>1016</v>
      </c>
      <c r="B638" s="43">
        <v>637</v>
      </c>
      <c r="C638" s="48" t="s">
        <v>8751</v>
      </c>
      <c r="D638" s="49" t="s">
        <v>3258</v>
      </c>
      <c r="E638" s="49" t="s">
        <v>4560</v>
      </c>
      <c r="F638" s="43">
        <v>2010</v>
      </c>
      <c r="G638" s="43" t="s">
        <v>3259</v>
      </c>
      <c r="H638" s="43" t="s">
        <v>8603</v>
      </c>
      <c r="I638" s="49" t="s">
        <v>3260</v>
      </c>
      <c r="J638" s="50" t="s">
        <v>3261</v>
      </c>
      <c r="K638" s="7" t="s">
        <v>9219</v>
      </c>
      <c r="L638" s="7" t="s">
        <v>4546</v>
      </c>
      <c r="M638" s="51" t="s">
        <v>3262</v>
      </c>
      <c r="N638" s="7"/>
    </row>
    <row r="639" spans="1:14" s="73" customFormat="1" ht="13.5">
      <c r="A639" s="31" t="s">
        <v>1016</v>
      </c>
      <c r="B639" s="43">
        <v>638</v>
      </c>
      <c r="C639" s="53" t="s">
        <v>8751</v>
      </c>
      <c r="D639" s="54" t="s">
        <v>3263</v>
      </c>
      <c r="E639" s="54" t="s">
        <v>7565</v>
      </c>
      <c r="F639" s="55">
        <v>2008</v>
      </c>
      <c r="G639" s="55"/>
      <c r="H639" s="55" t="s">
        <v>8603</v>
      </c>
      <c r="I639" s="54" t="s">
        <v>3264</v>
      </c>
      <c r="J639" s="56" t="s">
        <v>3265</v>
      </c>
      <c r="K639" s="13" t="s">
        <v>9219</v>
      </c>
      <c r="L639" s="13" t="s">
        <v>9703</v>
      </c>
      <c r="M639" s="51" t="s">
        <v>3266</v>
      </c>
      <c r="N639" s="7"/>
    </row>
    <row r="640" spans="1:14" s="73" customFormat="1" ht="13.5">
      <c r="A640" s="31" t="s">
        <v>1016</v>
      </c>
      <c r="B640" s="43">
        <v>639</v>
      </c>
      <c r="C640" s="58" t="s">
        <v>8751</v>
      </c>
      <c r="D640" s="59" t="s">
        <v>3267</v>
      </c>
      <c r="E640" s="59" t="s">
        <v>3268</v>
      </c>
      <c r="F640" s="60">
        <v>2012</v>
      </c>
      <c r="G640" s="60"/>
      <c r="H640" s="60" t="s">
        <v>8603</v>
      </c>
      <c r="I640" s="59" t="s">
        <v>3269</v>
      </c>
      <c r="J640" s="50" t="s">
        <v>3270</v>
      </c>
      <c r="K640" s="52" t="s">
        <v>9688</v>
      </c>
      <c r="L640" s="52" t="s">
        <v>9914</v>
      </c>
      <c r="M640" s="51" t="s">
        <v>3271</v>
      </c>
      <c r="N640" s="13"/>
    </row>
    <row r="641" spans="1:14" s="73" customFormat="1" ht="13.5">
      <c r="A641" s="31" t="s">
        <v>1016</v>
      </c>
      <c r="B641" s="43">
        <v>640</v>
      </c>
      <c r="C641" s="53" t="s">
        <v>8751</v>
      </c>
      <c r="D641" s="54" t="s">
        <v>3272</v>
      </c>
      <c r="E641" s="54" t="s">
        <v>3273</v>
      </c>
      <c r="F641" s="55">
        <v>2007</v>
      </c>
      <c r="G641" s="55"/>
      <c r="H641" s="55" t="s">
        <v>8603</v>
      </c>
      <c r="I641" s="54" t="s">
        <v>3274</v>
      </c>
      <c r="J641" s="56" t="s">
        <v>3275</v>
      </c>
      <c r="K641" s="13" t="s">
        <v>6824</v>
      </c>
      <c r="L641" s="13" t="s">
        <v>4557</v>
      </c>
      <c r="M641" s="51" t="s">
        <v>3276</v>
      </c>
      <c r="N641" s="13"/>
    </row>
    <row r="642" spans="1:14" s="73" customFormat="1" ht="27">
      <c r="A642" s="31" t="s">
        <v>1016</v>
      </c>
      <c r="B642" s="43">
        <v>641</v>
      </c>
      <c r="C642" s="48" t="s">
        <v>8751</v>
      </c>
      <c r="D642" s="49" t="s">
        <v>3277</v>
      </c>
      <c r="E642" s="49" t="s">
        <v>4901</v>
      </c>
      <c r="F642" s="43">
        <v>2011</v>
      </c>
      <c r="G642" s="43" t="s">
        <v>3278</v>
      </c>
      <c r="H642" s="43" t="s">
        <v>8603</v>
      </c>
      <c r="I642" s="49" t="s">
        <v>3279</v>
      </c>
      <c r="J642" s="50" t="s">
        <v>3280</v>
      </c>
      <c r="K642" s="6" t="e">
        <v>#N/A</v>
      </c>
      <c r="L642" s="7" t="s">
        <v>9219</v>
      </c>
      <c r="M642" s="51" t="s">
        <v>3281</v>
      </c>
      <c r="N642" s="7"/>
    </row>
    <row r="643" spans="1:14" s="73" customFormat="1" ht="13.5">
      <c r="A643" s="31" t="s">
        <v>1016</v>
      </c>
      <c r="B643" s="43">
        <v>642</v>
      </c>
      <c r="C643" s="48" t="s">
        <v>8751</v>
      </c>
      <c r="D643" s="49" t="s">
        <v>3282</v>
      </c>
      <c r="E643" s="49" t="s">
        <v>4901</v>
      </c>
      <c r="F643" s="43">
        <v>2010</v>
      </c>
      <c r="G643" s="43"/>
      <c r="H643" s="43" t="s">
        <v>8603</v>
      </c>
      <c r="I643" s="49" t="s">
        <v>3283</v>
      </c>
      <c r="J643" s="50" t="s">
        <v>3284</v>
      </c>
      <c r="K643" s="6" t="e">
        <v>#N/A</v>
      </c>
      <c r="L643" s="7" t="s">
        <v>9219</v>
      </c>
      <c r="M643" s="51" t="s">
        <v>3285</v>
      </c>
      <c r="N643" s="13"/>
    </row>
    <row r="644" spans="1:14" s="73" customFormat="1" ht="13.5">
      <c r="A644" s="31" t="s">
        <v>1016</v>
      </c>
      <c r="B644" s="43">
        <v>643</v>
      </c>
      <c r="C644" s="48" t="s">
        <v>8751</v>
      </c>
      <c r="D644" s="49" t="s">
        <v>3286</v>
      </c>
      <c r="E644" s="49" t="s">
        <v>9932</v>
      </c>
      <c r="F644" s="43">
        <v>2006</v>
      </c>
      <c r="G644" s="43"/>
      <c r="H644" s="43" t="s">
        <v>8603</v>
      </c>
      <c r="I644" s="49" t="s">
        <v>3287</v>
      </c>
      <c r="J644" s="50" t="s">
        <v>3288</v>
      </c>
      <c r="K644" s="7" t="s">
        <v>9483</v>
      </c>
      <c r="L644" s="7" t="s">
        <v>6849</v>
      </c>
      <c r="M644" s="51" t="s">
        <v>3289</v>
      </c>
      <c r="N644" s="7"/>
    </row>
    <row r="645" spans="1:14" s="73" customFormat="1" ht="13.5">
      <c r="A645" s="31" t="s">
        <v>1016</v>
      </c>
      <c r="B645" s="43">
        <v>644</v>
      </c>
      <c r="C645" s="48" t="s">
        <v>8751</v>
      </c>
      <c r="D645" s="49" t="s">
        <v>3290</v>
      </c>
      <c r="E645" s="49" t="s">
        <v>3291</v>
      </c>
      <c r="F645" s="43">
        <v>2007</v>
      </c>
      <c r="G645" s="43"/>
      <c r="H645" s="43" t="s">
        <v>8603</v>
      </c>
      <c r="I645" s="49" t="s">
        <v>3292</v>
      </c>
      <c r="J645" s="50" t="s">
        <v>3293</v>
      </c>
      <c r="K645" s="7" t="s">
        <v>9219</v>
      </c>
      <c r="L645" s="7" t="s">
        <v>4546</v>
      </c>
      <c r="M645" s="51" t="s">
        <v>3294</v>
      </c>
      <c r="N645" s="13"/>
    </row>
    <row r="646" spans="1:14" s="73" customFormat="1" ht="13.5">
      <c r="A646" s="31" t="s">
        <v>1016</v>
      </c>
      <c r="B646" s="43">
        <v>645</v>
      </c>
      <c r="C646" s="48" t="s">
        <v>8751</v>
      </c>
      <c r="D646" s="49" t="s">
        <v>3295</v>
      </c>
      <c r="E646" s="49" t="s">
        <v>5075</v>
      </c>
      <c r="F646" s="43">
        <v>2011</v>
      </c>
      <c r="G646" s="43" t="s">
        <v>3296</v>
      </c>
      <c r="H646" s="43" t="s">
        <v>8603</v>
      </c>
      <c r="I646" s="49" t="s">
        <v>3297</v>
      </c>
      <c r="J646" s="50" t="s">
        <v>3298</v>
      </c>
      <c r="K646" s="7" t="s">
        <v>9688</v>
      </c>
      <c r="L646" s="7" t="s">
        <v>6774</v>
      </c>
      <c r="M646" s="51" t="s">
        <v>3299</v>
      </c>
      <c r="N646" s="52"/>
    </row>
    <row r="647" spans="1:14" s="73" customFormat="1" ht="13.5">
      <c r="A647" s="31" t="s">
        <v>1016</v>
      </c>
      <c r="B647" s="43">
        <v>646</v>
      </c>
      <c r="C647" s="53" t="s">
        <v>8751</v>
      </c>
      <c r="D647" s="54" t="s">
        <v>3300</v>
      </c>
      <c r="E647" s="54" t="s">
        <v>3301</v>
      </c>
      <c r="F647" s="55">
        <v>2007</v>
      </c>
      <c r="G647" s="55" t="s">
        <v>3302</v>
      </c>
      <c r="H647" s="55" t="s">
        <v>8603</v>
      </c>
      <c r="I647" s="54" t="s">
        <v>3303</v>
      </c>
      <c r="J647" s="56" t="s">
        <v>3304</v>
      </c>
      <c r="K647" s="13" t="s">
        <v>9688</v>
      </c>
      <c r="L647" s="13" t="s">
        <v>9914</v>
      </c>
      <c r="M647" s="51" t="s">
        <v>3305</v>
      </c>
      <c r="N647" s="13"/>
    </row>
    <row r="648" spans="1:14" s="73" customFormat="1" ht="13.5">
      <c r="A648" s="31" t="s">
        <v>1016</v>
      </c>
      <c r="B648" s="43">
        <v>647</v>
      </c>
      <c r="C648" s="53" t="s">
        <v>8751</v>
      </c>
      <c r="D648" s="54" t="s">
        <v>3306</v>
      </c>
      <c r="E648" s="54" t="s">
        <v>5405</v>
      </c>
      <c r="F648" s="55">
        <v>2007</v>
      </c>
      <c r="G648" s="55" t="s">
        <v>3307</v>
      </c>
      <c r="H648" s="55" t="s">
        <v>8603</v>
      </c>
      <c r="I648" s="54" t="s">
        <v>5407</v>
      </c>
      <c r="J648" s="56" t="s">
        <v>3308</v>
      </c>
      <c r="K648" s="13" t="s">
        <v>9011</v>
      </c>
      <c r="L648" s="13" t="s">
        <v>9708</v>
      </c>
      <c r="M648" s="51" t="s">
        <v>3309</v>
      </c>
      <c r="N648" s="7"/>
    </row>
    <row r="649" spans="1:14" s="73" customFormat="1" ht="13.5">
      <c r="A649" s="31" t="s">
        <v>1016</v>
      </c>
      <c r="B649" s="43">
        <v>648</v>
      </c>
      <c r="C649" s="48" t="s">
        <v>8751</v>
      </c>
      <c r="D649" s="49" t="s">
        <v>3310</v>
      </c>
      <c r="E649" s="49" t="s">
        <v>4560</v>
      </c>
      <c r="F649" s="43">
        <v>2010</v>
      </c>
      <c r="G649" s="43"/>
      <c r="H649" s="43" t="s">
        <v>8603</v>
      </c>
      <c r="I649" s="49" t="s">
        <v>3311</v>
      </c>
      <c r="J649" s="50" t="s">
        <v>3312</v>
      </c>
      <c r="K649" s="7" t="s">
        <v>9219</v>
      </c>
      <c r="L649" s="7" t="s">
        <v>9703</v>
      </c>
      <c r="M649" s="51" t="s">
        <v>3313</v>
      </c>
      <c r="N649" s="13"/>
    </row>
    <row r="650" spans="1:14" s="73" customFormat="1" ht="13.5">
      <c r="A650" s="31" t="s">
        <v>1016</v>
      </c>
      <c r="B650" s="43">
        <v>649</v>
      </c>
      <c r="C650" s="53" t="s">
        <v>8751</v>
      </c>
      <c r="D650" s="54" t="s">
        <v>3314</v>
      </c>
      <c r="E650" s="54" t="s">
        <v>3273</v>
      </c>
      <c r="F650" s="55">
        <v>2007</v>
      </c>
      <c r="G650" s="55"/>
      <c r="H650" s="55" t="s">
        <v>8603</v>
      </c>
      <c r="I650" s="54" t="s">
        <v>3274</v>
      </c>
      <c r="J650" s="56" t="s">
        <v>3315</v>
      </c>
      <c r="K650" s="13" t="s">
        <v>6824</v>
      </c>
      <c r="L650" s="13" t="s">
        <v>4557</v>
      </c>
      <c r="M650" s="51" t="s">
        <v>3316</v>
      </c>
      <c r="N650" s="13"/>
    </row>
    <row r="651" spans="1:14" s="73" customFormat="1" ht="14.25">
      <c r="A651" s="31" t="s">
        <v>1016</v>
      </c>
      <c r="B651" s="43">
        <v>650</v>
      </c>
      <c r="C651" s="58" t="s">
        <v>4655</v>
      </c>
      <c r="D651" s="59" t="s">
        <v>3317</v>
      </c>
      <c r="E651" s="59" t="s">
        <v>3318</v>
      </c>
      <c r="F651" s="60">
        <v>2009</v>
      </c>
      <c r="G651" s="60"/>
      <c r="H651" s="60" t="s">
        <v>7088</v>
      </c>
      <c r="I651" s="59" t="s">
        <v>3319</v>
      </c>
      <c r="J651" s="50" t="s">
        <v>3320</v>
      </c>
      <c r="K651" s="52" t="s">
        <v>7103</v>
      </c>
      <c r="L651" s="52" t="s">
        <v>7104</v>
      </c>
      <c r="M651" s="51" t="s">
        <v>3321</v>
      </c>
      <c r="N651" s="13"/>
    </row>
    <row r="652" spans="1:14" s="73" customFormat="1" ht="14.25">
      <c r="A652" s="31" t="s">
        <v>1016</v>
      </c>
      <c r="B652" s="43">
        <v>651</v>
      </c>
      <c r="C652" s="58" t="s">
        <v>4655</v>
      </c>
      <c r="D652" s="59" t="s">
        <v>3322</v>
      </c>
      <c r="E652" s="59" t="s">
        <v>3318</v>
      </c>
      <c r="F652" s="60">
        <v>2009</v>
      </c>
      <c r="G652" s="60"/>
      <c r="H652" s="60" t="s">
        <v>7088</v>
      </c>
      <c r="I652" s="59" t="s">
        <v>3319</v>
      </c>
      <c r="J652" s="50" t="s">
        <v>3323</v>
      </c>
      <c r="K652" s="52" t="s">
        <v>7103</v>
      </c>
      <c r="L652" s="52" t="s">
        <v>7104</v>
      </c>
      <c r="M652" s="51" t="s">
        <v>3324</v>
      </c>
      <c r="N652" s="52"/>
    </row>
    <row r="653" spans="1:14" s="73" customFormat="1" ht="27">
      <c r="A653" s="31" t="s">
        <v>1016</v>
      </c>
      <c r="B653" s="43">
        <v>652</v>
      </c>
      <c r="C653" s="48" t="s">
        <v>8751</v>
      </c>
      <c r="D653" s="49" t="s">
        <v>3325</v>
      </c>
      <c r="E653" s="49" t="s">
        <v>7080</v>
      </c>
      <c r="F653" s="43">
        <v>2010</v>
      </c>
      <c r="G653" s="43" t="s">
        <v>3326</v>
      </c>
      <c r="H653" s="43" t="s">
        <v>8603</v>
      </c>
      <c r="I653" s="49" t="s">
        <v>3327</v>
      </c>
      <c r="J653" s="50" t="s">
        <v>3328</v>
      </c>
      <c r="K653" s="7" t="s">
        <v>9219</v>
      </c>
      <c r="L653" s="7" t="s">
        <v>9703</v>
      </c>
      <c r="M653" s="51" t="s">
        <v>3329</v>
      </c>
      <c r="N653" s="7"/>
    </row>
    <row r="654" spans="1:14" s="73" customFormat="1" ht="13.5">
      <c r="A654" s="31" t="s">
        <v>1016</v>
      </c>
      <c r="B654" s="43">
        <v>653</v>
      </c>
      <c r="C654" s="53" t="s">
        <v>8751</v>
      </c>
      <c r="D654" s="54" t="s">
        <v>3330</v>
      </c>
      <c r="E654" s="54" t="s">
        <v>6770</v>
      </c>
      <c r="F654" s="55">
        <v>2012</v>
      </c>
      <c r="G654" s="55"/>
      <c r="H654" s="55"/>
      <c r="I654" s="54" t="s">
        <v>3331</v>
      </c>
      <c r="J654" s="56" t="s">
        <v>3332</v>
      </c>
      <c r="K654" s="13"/>
      <c r="L654" s="13"/>
      <c r="M654" s="51" t="s">
        <v>3333</v>
      </c>
      <c r="N654" s="52"/>
    </row>
    <row r="655" spans="1:14" s="73" customFormat="1" ht="13.5">
      <c r="A655" s="31" t="s">
        <v>1016</v>
      </c>
      <c r="B655" s="43">
        <v>654</v>
      </c>
      <c r="C655" s="58" t="s">
        <v>8751</v>
      </c>
      <c r="D655" s="59" t="s">
        <v>3334</v>
      </c>
      <c r="E655" s="59" t="s">
        <v>6770</v>
      </c>
      <c r="F655" s="60">
        <v>2012</v>
      </c>
      <c r="G655" s="60"/>
      <c r="H655" s="60"/>
      <c r="I655" s="59" t="s">
        <v>3335</v>
      </c>
      <c r="J655" s="50" t="s">
        <v>3336</v>
      </c>
      <c r="K655" s="52"/>
      <c r="L655" s="52"/>
      <c r="M655" s="51" t="s">
        <v>3337</v>
      </c>
      <c r="N655" s="13"/>
    </row>
    <row r="656" spans="1:14" s="73" customFormat="1" ht="13.5">
      <c r="A656" s="31" t="s">
        <v>1016</v>
      </c>
      <c r="B656" s="43">
        <v>655</v>
      </c>
      <c r="C656" s="53" t="s">
        <v>8751</v>
      </c>
      <c r="D656" s="54" t="s">
        <v>3338</v>
      </c>
      <c r="E656" s="54" t="s">
        <v>6770</v>
      </c>
      <c r="F656" s="55">
        <v>2012</v>
      </c>
      <c r="G656" s="55" t="s">
        <v>3339</v>
      </c>
      <c r="H656" s="55" t="s">
        <v>8603</v>
      </c>
      <c r="I656" s="54" t="s">
        <v>7310</v>
      </c>
      <c r="J656" s="56" t="s">
        <v>3340</v>
      </c>
      <c r="K656" s="13" t="s">
        <v>6824</v>
      </c>
      <c r="L656" s="13" t="s">
        <v>6825</v>
      </c>
      <c r="M656" s="51" t="s">
        <v>3341</v>
      </c>
      <c r="N656" s="13"/>
    </row>
    <row r="657" spans="1:14" s="73" customFormat="1" ht="13.5">
      <c r="A657" s="31" t="s">
        <v>1016</v>
      </c>
      <c r="B657" s="43">
        <v>656</v>
      </c>
      <c r="C657" s="58" t="s">
        <v>8751</v>
      </c>
      <c r="D657" s="59" t="s">
        <v>3342</v>
      </c>
      <c r="E657" s="59" t="s">
        <v>6770</v>
      </c>
      <c r="F657" s="60">
        <v>2012</v>
      </c>
      <c r="G657" s="60"/>
      <c r="H657" s="60"/>
      <c r="I657" s="59" t="s">
        <v>3343</v>
      </c>
      <c r="J657" s="50" t="s">
        <v>3344</v>
      </c>
      <c r="K657" s="52"/>
      <c r="L657" s="52"/>
      <c r="M657" s="51" t="s">
        <v>3345</v>
      </c>
      <c r="N657" s="13"/>
    </row>
    <row r="658" spans="1:14" s="73" customFormat="1" ht="13.5">
      <c r="A658" s="31" t="s">
        <v>1016</v>
      </c>
      <c r="B658" s="43">
        <v>657</v>
      </c>
      <c r="C658" s="48" t="s">
        <v>8751</v>
      </c>
      <c r="D658" s="49" t="s">
        <v>3346</v>
      </c>
      <c r="E658" s="49" t="s">
        <v>6770</v>
      </c>
      <c r="F658" s="43">
        <v>2012</v>
      </c>
      <c r="G658" s="43" t="s">
        <v>3347</v>
      </c>
      <c r="H658" s="43" t="s">
        <v>8603</v>
      </c>
      <c r="I658" s="49" t="s">
        <v>3348</v>
      </c>
      <c r="J658" s="50" t="s">
        <v>3349</v>
      </c>
      <c r="K658" s="7" t="s">
        <v>9688</v>
      </c>
      <c r="L658" s="7" t="s">
        <v>6774</v>
      </c>
      <c r="M658" s="51" t="s">
        <v>3350</v>
      </c>
      <c r="N658" s="7"/>
    </row>
    <row r="659" spans="1:14" s="73" customFormat="1" ht="13.5">
      <c r="A659" s="31" t="s">
        <v>1016</v>
      </c>
      <c r="B659" s="43">
        <v>658</v>
      </c>
      <c r="C659" s="48" t="s">
        <v>8751</v>
      </c>
      <c r="D659" s="49" t="s">
        <v>3351</v>
      </c>
      <c r="E659" s="49" t="s">
        <v>5405</v>
      </c>
      <c r="F659" s="43">
        <v>2011</v>
      </c>
      <c r="G659" s="43" t="s">
        <v>3352</v>
      </c>
      <c r="H659" s="43" t="s">
        <v>8603</v>
      </c>
      <c r="I659" s="49" t="s">
        <v>5407</v>
      </c>
      <c r="J659" s="50" t="s">
        <v>3353</v>
      </c>
      <c r="K659" s="7" t="s">
        <v>9011</v>
      </c>
      <c r="L659" s="7" t="s">
        <v>9708</v>
      </c>
      <c r="M659" s="51" t="s">
        <v>3354</v>
      </c>
      <c r="N659" s="7"/>
    </row>
    <row r="660" spans="1:14" s="73" customFormat="1" ht="13.5">
      <c r="A660" s="31" t="s">
        <v>1016</v>
      </c>
      <c r="B660" s="43">
        <v>659</v>
      </c>
      <c r="C660" s="53" t="s">
        <v>8751</v>
      </c>
      <c r="D660" s="54" t="s">
        <v>3355</v>
      </c>
      <c r="E660" s="54" t="s">
        <v>5405</v>
      </c>
      <c r="F660" s="55">
        <v>2010</v>
      </c>
      <c r="G660" s="55" t="s">
        <v>3356</v>
      </c>
      <c r="H660" s="55" t="s">
        <v>8603</v>
      </c>
      <c r="I660" s="54" t="s">
        <v>5407</v>
      </c>
      <c r="J660" s="56" t="s">
        <v>3357</v>
      </c>
      <c r="K660" s="13" t="s">
        <v>9688</v>
      </c>
      <c r="L660" s="13" t="s">
        <v>9914</v>
      </c>
      <c r="M660" s="51" t="s">
        <v>3358</v>
      </c>
      <c r="N660" s="13"/>
    </row>
    <row r="661" spans="1:14" s="73" customFormat="1" ht="13.5">
      <c r="A661" s="31" t="s">
        <v>1016</v>
      </c>
      <c r="B661" s="43">
        <v>660</v>
      </c>
      <c r="C661" s="53" t="s">
        <v>4519</v>
      </c>
      <c r="D661" s="54" t="s">
        <v>3359</v>
      </c>
      <c r="E661" s="54" t="s">
        <v>4624</v>
      </c>
      <c r="F661" s="55">
        <v>2009</v>
      </c>
      <c r="G661" s="55"/>
      <c r="H661" s="55"/>
      <c r="I661" s="54" t="s">
        <v>3360</v>
      </c>
      <c r="J661" s="56" t="s">
        <v>3361</v>
      </c>
      <c r="K661" s="13"/>
      <c r="L661" s="13"/>
      <c r="M661" s="51" t="s">
        <v>3362</v>
      </c>
      <c r="N661" s="52"/>
    </row>
    <row r="662" spans="1:14" s="73" customFormat="1" ht="13.5">
      <c r="A662" s="31" t="s">
        <v>1016</v>
      </c>
      <c r="B662" s="43">
        <v>661</v>
      </c>
      <c r="C662" s="48" t="s">
        <v>4519</v>
      </c>
      <c r="D662" s="49" t="s">
        <v>3363</v>
      </c>
      <c r="E662" s="49" t="s">
        <v>5999</v>
      </c>
      <c r="F662" s="43">
        <v>2009</v>
      </c>
      <c r="G662" s="43"/>
      <c r="H662" s="43"/>
      <c r="I662" s="49" t="s">
        <v>3364</v>
      </c>
      <c r="J662" s="50" t="s">
        <v>3365</v>
      </c>
      <c r="K662" s="7"/>
      <c r="L662" s="7"/>
      <c r="M662" s="51" t="s">
        <v>3366</v>
      </c>
      <c r="N662" s="52"/>
    </row>
    <row r="663" spans="1:14" s="73" customFormat="1" ht="13.5">
      <c r="A663" s="31" t="s">
        <v>1016</v>
      </c>
      <c r="B663" s="43">
        <v>662</v>
      </c>
      <c r="C663" s="58" t="s">
        <v>8751</v>
      </c>
      <c r="D663" s="59" t="s">
        <v>3367</v>
      </c>
      <c r="E663" s="59" t="s">
        <v>7406</v>
      </c>
      <c r="F663" s="60">
        <v>2012</v>
      </c>
      <c r="G663" s="60" t="s">
        <v>3368</v>
      </c>
      <c r="H663" s="60" t="s">
        <v>8603</v>
      </c>
      <c r="I663" s="59" t="s">
        <v>3369</v>
      </c>
      <c r="J663" s="50" t="s">
        <v>3370</v>
      </c>
      <c r="K663" s="52" t="s">
        <v>9688</v>
      </c>
      <c r="L663" s="52" t="s">
        <v>9914</v>
      </c>
      <c r="M663" s="51" t="s">
        <v>3371</v>
      </c>
      <c r="N663" s="7"/>
    </row>
    <row r="664" spans="1:14" s="73" customFormat="1" ht="13.5">
      <c r="A664" s="31" t="s">
        <v>1016</v>
      </c>
      <c r="B664" s="43">
        <v>663</v>
      </c>
      <c r="C664" s="48" t="s">
        <v>8751</v>
      </c>
      <c r="D664" s="49" t="s">
        <v>3372</v>
      </c>
      <c r="E664" s="49" t="s">
        <v>5012</v>
      </c>
      <c r="F664" s="43">
        <v>2012</v>
      </c>
      <c r="G664" s="43"/>
      <c r="H664" s="43" t="s">
        <v>8603</v>
      </c>
      <c r="I664" s="49" t="s">
        <v>3373</v>
      </c>
      <c r="J664" s="50" t="s">
        <v>3374</v>
      </c>
      <c r="K664" s="6" t="e">
        <v>#N/A</v>
      </c>
      <c r="L664" s="7" t="s">
        <v>9219</v>
      </c>
      <c r="M664" s="51" t="s">
        <v>3375</v>
      </c>
      <c r="N664" s="7"/>
    </row>
    <row r="665" spans="1:14" s="73" customFormat="1" ht="13.5">
      <c r="A665" s="31" t="s">
        <v>1016</v>
      </c>
      <c r="B665" s="43">
        <v>664</v>
      </c>
      <c r="C665" s="53" t="s">
        <v>8751</v>
      </c>
      <c r="D665" s="54" t="s">
        <v>3376</v>
      </c>
      <c r="E665" s="54" t="s">
        <v>3377</v>
      </c>
      <c r="F665" s="55">
        <v>2010</v>
      </c>
      <c r="G665" s="55" t="s">
        <v>3378</v>
      </c>
      <c r="H665" s="55" t="s">
        <v>8603</v>
      </c>
      <c r="I665" s="54" t="s">
        <v>3379</v>
      </c>
      <c r="J665" s="56" t="s">
        <v>3380</v>
      </c>
      <c r="K665" s="13" t="s">
        <v>9219</v>
      </c>
      <c r="L665" s="13" t="s">
        <v>4546</v>
      </c>
      <c r="M665" s="51" t="s">
        <v>3381</v>
      </c>
      <c r="N665" s="7"/>
    </row>
    <row r="666" spans="1:14" s="73" customFormat="1" ht="13.5">
      <c r="A666" s="31" t="s">
        <v>1016</v>
      </c>
      <c r="B666" s="43">
        <v>665</v>
      </c>
      <c r="C666" s="48" t="s">
        <v>8751</v>
      </c>
      <c r="D666" s="49" t="s">
        <v>3382</v>
      </c>
      <c r="E666" s="49" t="s">
        <v>5822</v>
      </c>
      <c r="F666" s="43">
        <v>2012</v>
      </c>
      <c r="G666" s="43" t="s">
        <v>3383</v>
      </c>
      <c r="H666" s="43" t="s">
        <v>8603</v>
      </c>
      <c r="I666" s="49" t="s">
        <v>3384</v>
      </c>
      <c r="J666" s="50" t="s">
        <v>3385</v>
      </c>
      <c r="K666" s="7" t="s">
        <v>7181</v>
      </c>
      <c r="L666" s="7" t="s">
        <v>5996</v>
      </c>
      <c r="M666" s="51" t="s">
        <v>3386</v>
      </c>
      <c r="N666" s="13"/>
    </row>
    <row r="667" spans="1:14" s="73" customFormat="1" ht="13.5">
      <c r="A667" s="31" t="s">
        <v>1016</v>
      </c>
      <c r="B667" s="43">
        <v>666</v>
      </c>
      <c r="C667" s="48" t="s">
        <v>8751</v>
      </c>
      <c r="D667" s="49" t="s">
        <v>3387</v>
      </c>
      <c r="E667" s="49" t="s">
        <v>4729</v>
      </c>
      <c r="F667" s="43">
        <v>2011</v>
      </c>
      <c r="G667" s="43" t="s">
        <v>3388</v>
      </c>
      <c r="H667" s="43" t="s">
        <v>8603</v>
      </c>
      <c r="I667" s="49" t="s">
        <v>3389</v>
      </c>
      <c r="J667" s="50" t="s">
        <v>3390</v>
      </c>
      <c r="K667" s="7" t="s">
        <v>9688</v>
      </c>
      <c r="L667" s="7" t="s">
        <v>9914</v>
      </c>
      <c r="M667" s="51" t="s">
        <v>3391</v>
      </c>
      <c r="N667" s="13"/>
    </row>
    <row r="668" spans="1:14" s="73" customFormat="1" ht="13.5">
      <c r="A668" s="31" t="s">
        <v>1016</v>
      </c>
      <c r="B668" s="43">
        <v>667</v>
      </c>
      <c r="C668" s="53" t="s">
        <v>8751</v>
      </c>
      <c r="D668" s="54" t="s">
        <v>3392</v>
      </c>
      <c r="E668" s="54" t="s">
        <v>4729</v>
      </c>
      <c r="F668" s="55">
        <v>2010</v>
      </c>
      <c r="G668" s="55" t="s">
        <v>3393</v>
      </c>
      <c r="H668" s="55" t="s">
        <v>8603</v>
      </c>
      <c r="I668" s="54" t="s">
        <v>10049</v>
      </c>
      <c r="J668" s="56" t="s">
        <v>3394</v>
      </c>
      <c r="K668" s="13" t="s">
        <v>9688</v>
      </c>
      <c r="L668" s="13" t="s">
        <v>9914</v>
      </c>
      <c r="M668" s="51" t="s">
        <v>3395</v>
      </c>
      <c r="N668" s="52"/>
    </row>
    <row r="669" spans="1:14" s="73" customFormat="1" ht="13.5">
      <c r="A669" s="31" t="s">
        <v>1016</v>
      </c>
      <c r="B669" s="43">
        <v>668</v>
      </c>
      <c r="C669" s="53" t="s">
        <v>8751</v>
      </c>
      <c r="D669" s="54" t="s">
        <v>3396</v>
      </c>
      <c r="E669" s="54" t="s">
        <v>9932</v>
      </c>
      <c r="F669" s="55">
        <v>2011</v>
      </c>
      <c r="G669" s="55" t="s">
        <v>3397</v>
      </c>
      <c r="H669" s="55" t="s">
        <v>8603</v>
      </c>
      <c r="I669" s="54" t="s">
        <v>3398</v>
      </c>
      <c r="J669" s="56" t="s">
        <v>3399</v>
      </c>
      <c r="K669" s="13" t="s">
        <v>9688</v>
      </c>
      <c r="L669" s="13" t="s">
        <v>6774</v>
      </c>
      <c r="M669" s="51" t="s">
        <v>3400</v>
      </c>
      <c r="N669" s="52"/>
    </row>
    <row r="670" spans="1:14" s="73" customFormat="1" ht="13.5">
      <c r="A670" s="31" t="s">
        <v>1016</v>
      </c>
      <c r="B670" s="43">
        <v>669</v>
      </c>
      <c r="C670" s="48" t="s">
        <v>8751</v>
      </c>
      <c r="D670" s="49" t="s">
        <v>3401</v>
      </c>
      <c r="E670" s="49" t="s">
        <v>5163</v>
      </c>
      <c r="F670" s="43">
        <v>2011</v>
      </c>
      <c r="G670" s="43" t="s">
        <v>3402</v>
      </c>
      <c r="H670" s="43" t="s">
        <v>8603</v>
      </c>
      <c r="I670" s="49" t="s">
        <v>3403</v>
      </c>
      <c r="J670" s="50" t="s">
        <v>3404</v>
      </c>
      <c r="K670" s="7" t="s">
        <v>6824</v>
      </c>
      <c r="L670" s="7" t="s">
        <v>4557</v>
      </c>
      <c r="M670" s="51" t="s">
        <v>3405</v>
      </c>
      <c r="N670" s="7"/>
    </row>
    <row r="671" spans="1:14" s="73" customFormat="1" ht="13.5">
      <c r="A671" s="31" t="s">
        <v>1016</v>
      </c>
      <c r="B671" s="43">
        <v>670</v>
      </c>
      <c r="C671" s="53" t="s">
        <v>4519</v>
      </c>
      <c r="D671" s="54" t="s">
        <v>3406</v>
      </c>
      <c r="E671" s="54" t="s">
        <v>7015</v>
      </c>
      <c r="F671" s="55">
        <v>2012</v>
      </c>
      <c r="G671" s="55"/>
      <c r="H671" s="55"/>
      <c r="I671" s="54" t="s">
        <v>3407</v>
      </c>
      <c r="J671" s="56" t="s">
        <v>3408</v>
      </c>
      <c r="K671" s="13"/>
      <c r="L671" s="13"/>
      <c r="M671" s="51" t="s">
        <v>3409</v>
      </c>
      <c r="N671" s="7"/>
    </row>
    <row r="672" spans="1:14" s="73" customFormat="1" ht="14.25">
      <c r="A672" s="31" t="s">
        <v>1016</v>
      </c>
      <c r="B672" s="43">
        <v>671</v>
      </c>
      <c r="C672" s="58" t="s">
        <v>4655</v>
      </c>
      <c r="D672" s="59" t="s">
        <v>3410</v>
      </c>
      <c r="E672" s="59" t="s">
        <v>3411</v>
      </c>
      <c r="F672" s="60">
        <v>2012</v>
      </c>
      <c r="G672" s="60"/>
      <c r="H672" s="60"/>
      <c r="I672" s="59" t="s">
        <v>3412</v>
      </c>
      <c r="J672" s="50" t="s">
        <v>3413</v>
      </c>
      <c r="K672" s="52"/>
      <c r="L672" s="52"/>
      <c r="M672" s="51" t="s">
        <v>3414</v>
      </c>
      <c r="N672" s="52"/>
    </row>
    <row r="673" spans="1:14" s="73" customFormat="1" ht="13.5">
      <c r="A673" s="31" t="s">
        <v>1016</v>
      </c>
      <c r="B673" s="43">
        <v>672</v>
      </c>
      <c r="C673" s="48" t="s">
        <v>4519</v>
      </c>
      <c r="D673" s="49" t="s">
        <v>3415</v>
      </c>
      <c r="E673" s="49" t="s">
        <v>7015</v>
      </c>
      <c r="F673" s="43">
        <v>2012</v>
      </c>
      <c r="G673" s="43"/>
      <c r="H673" s="43"/>
      <c r="I673" s="49" t="s">
        <v>3416</v>
      </c>
      <c r="J673" s="50" t="s">
        <v>3417</v>
      </c>
      <c r="K673" s="7"/>
      <c r="L673" s="7"/>
      <c r="M673" s="51" t="s">
        <v>3418</v>
      </c>
      <c r="N673" s="7"/>
    </row>
    <row r="674" spans="1:14" s="73" customFormat="1" ht="13.5">
      <c r="A674" s="31" t="s">
        <v>1016</v>
      </c>
      <c r="B674" s="43">
        <v>673</v>
      </c>
      <c r="C674" s="48" t="s">
        <v>8751</v>
      </c>
      <c r="D674" s="49" t="s">
        <v>3419</v>
      </c>
      <c r="E674" s="49" t="s">
        <v>7015</v>
      </c>
      <c r="F674" s="43">
        <v>2012</v>
      </c>
      <c r="G674" s="43" t="s">
        <v>3420</v>
      </c>
      <c r="H674" s="43" t="s">
        <v>8603</v>
      </c>
      <c r="I674" s="49" t="s">
        <v>3421</v>
      </c>
      <c r="J674" s="50" t="s">
        <v>3422</v>
      </c>
      <c r="K674" s="7" t="s">
        <v>9688</v>
      </c>
      <c r="L674" s="7" t="s">
        <v>9914</v>
      </c>
      <c r="M674" s="51" t="s">
        <v>3423</v>
      </c>
      <c r="N674" s="52"/>
    </row>
    <row r="675" spans="1:14" s="73" customFormat="1" ht="27">
      <c r="A675" s="31" t="s">
        <v>1016</v>
      </c>
      <c r="B675" s="43">
        <v>674</v>
      </c>
      <c r="C675" s="48" t="s">
        <v>8751</v>
      </c>
      <c r="D675" s="49" t="s">
        <v>3424</v>
      </c>
      <c r="E675" s="49" t="s">
        <v>5405</v>
      </c>
      <c r="F675" s="43">
        <v>2010</v>
      </c>
      <c r="G675" s="43" t="s">
        <v>3425</v>
      </c>
      <c r="H675" s="43" t="s">
        <v>8603</v>
      </c>
      <c r="I675" s="49" t="s">
        <v>3426</v>
      </c>
      <c r="J675" s="50" t="s">
        <v>3427</v>
      </c>
      <c r="K675" s="7" t="s">
        <v>9688</v>
      </c>
      <c r="L675" s="7" t="s">
        <v>9914</v>
      </c>
      <c r="M675" s="51" t="s">
        <v>3428</v>
      </c>
      <c r="N675" s="13"/>
    </row>
    <row r="676" spans="1:14" s="73" customFormat="1" ht="27">
      <c r="A676" s="31" t="s">
        <v>1016</v>
      </c>
      <c r="B676" s="43">
        <v>675</v>
      </c>
      <c r="C676" s="48" t="s">
        <v>8751</v>
      </c>
      <c r="D676" s="49" t="s">
        <v>3429</v>
      </c>
      <c r="E676" s="49" t="s">
        <v>4836</v>
      </c>
      <c r="F676" s="43">
        <v>2011</v>
      </c>
      <c r="G676" s="43"/>
      <c r="H676" s="43" t="s">
        <v>8603</v>
      </c>
      <c r="I676" s="49" t="s">
        <v>3430</v>
      </c>
      <c r="J676" s="50" t="s">
        <v>3431</v>
      </c>
      <c r="K676" s="7" t="s">
        <v>9688</v>
      </c>
      <c r="L676" s="7" t="s">
        <v>9914</v>
      </c>
      <c r="M676" s="51" t="s">
        <v>3432</v>
      </c>
      <c r="N676" s="7"/>
    </row>
    <row r="677" spans="1:14" s="73" customFormat="1" ht="13.5">
      <c r="A677" s="31" t="s">
        <v>1016</v>
      </c>
      <c r="B677" s="43">
        <v>676</v>
      </c>
      <c r="C677" s="53" t="s">
        <v>8751</v>
      </c>
      <c r="D677" s="54" t="s">
        <v>3433</v>
      </c>
      <c r="E677" s="54" t="s">
        <v>3301</v>
      </c>
      <c r="F677" s="55">
        <v>2006</v>
      </c>
      <c r="G677" s="55" t="s">
        <v>3434</v>
      </c>
      <c r="H677" s="55" t="s">
        <v>8603</v>
      </c>
      <c r="I677" s="54" t="s">
        <v>5407</v>
      </c>
      <c r="J677" s="56" t="s">
        <v>3435</v>
      </c>
      <c r="K677" s="13" t="s">
        <v>9688</v>
      </c>
      <c r="L677" s="13" t="s">
        <v>6774</v>
      </c>
      <c r="M677" s="51" t="s">
        <v>3436</v>
      </c>
      <c r="N677" s="52"/>
    </row>
    <row r="678" spans="1:14" s="73" customFormat="1" ht="14.25">
      <c r="A678" s="31" t="s">
        <v>1016</v>
      </c>
      <c r="B678" s="43">
        <v>677</v>
      </c>
      <c r="C678" s="58" t="s">
        <v>4655</v>
      </c>
      <c r="D678" s="59" t="s">
        <v>3437</v>
      </c>
      <c r="E678" s="59" t="s">
        <v>3438</v>
      </c>
      <c r="F678" s="60">
        <v>2008</v>
      </c>
      <c r="G678" s="60" t="s">
        <v>3439</v>
      </c>
      <c r="H678" s="60" t="s">
        <v>7088</v>
      </c>
      <c r="I678" s="59" t="s">
        <v>3440</v>
      </c>
      <c r="J678" s="50" t="s">
        <v>3441</v>
      </c>
      <c r="K678" s="52" t="s">
        <v>7305</v>
      </c>
      <c r="L678" s="52" t="s">
        <v>5356</v>
      </c>
      <c r="M678" s="51" t="s">
        <v>3442</v>
      </c>
      <c r="N678" s="13"/>
    </row>
    <row r="679" spans="1:14" s="73" customFormat="1" ht="13.5">
      <c r="A679" s="31" t="s">
        <v>1016</v>
      </c>
      <c r="B679" s="43">
        <v>678</v>
      </c>
      <c r="C679" s="48" t="s">
        <v>8751</v>
      </c>
      <c r="D679" s="49" t="s">
        <v>3443</v>
      </c>
      <c r="E679" s="49" t="s">
        <v>4624</v>
      </c>
      <c r="F679" s="43">
        <v>2010</v>
      </c>
      <c r="G679" s="43" t="s">
        <v>3444</v>
      </c>
      <c r="H679" s="43" t="s">
        <v>8603</v>
      </c>
      <c r="I679" s="49" t="s">
        <v>3445</v>
      </c>
      <c r="J679" s="50" t="s">
        <v>3446</v>
      </c>
      <c r="K679" s="7" t="s">
        <v>9688</v>
      </c>
      <c r="L679" s="7" t="s">
        <v>6774</v>
      </c>
      <c r="M679" s="51" t="s">
        <v>3447</v>
      </c>
      <c r="N679" s="52"/>
    </row>
    <row r="680" spans="1:14" s="73" customFormat="1" ht="13.5">
      <c r="A680" s="31" t="s">
        <v>1016</v>
      </c>
      <c r="B680" s="43">
        <v>679</v>
      </c>
      <c r="C680" s="53" t="s">
        <v>8751</v>
      </c>
      <c r="D680" s="54" t="s">
        <v>3448</v>
      </c>
      <c r="E680" s="54" t="s">
        <v>3449</v>
      </c>
      <c r="F680" s="55">
        <v>2006</v>
      </c>
      <c r="G680" s="55"/>
      <c r="H680" s="55" t="s">
        <v>8603</v>
      </c>
      <c r="I680" s="54" t="s">
        <v>3450</v>
      </c>
      <c r="J680" s="56" t="s">
        <v>3451</v>
      </c>
      <c r="K680" s="13" t="s">
        <v>9219</v>
      </c>
      <c r="L680" s="13" t="s">
        <v>9703</v>
      </c>
      <c r="M680" s="51" t="s">
        <v>3452</v>
      </c>
      <c r="N680" s="52"/>
    </row>
    <row r="681" spans="1:14" s="73" customFormat="1" ht="13.5">
      <c r="A681" s="31" t="s">
        <v>1016</v>
      </c>
      <c r="B681" s="43">
        <v>680</v>
      </c>
      <c r="C681" s="48" t="s">
        <v>8751</v>
      </c>
      <c r="D681" s="49" t="s">
        <v>3453</v>
      </c>
      <c r="E681" s="49" t="s">
        <v>3454</v>
      </c>
      <c r="F681" s="43">
        <v>2011</v>
      </c>
      <c r="G681" s="43" t="s">
        <v>3455</v>
      </c>
      <c r="H681" s="43" t="s">
        <v>8603</v>
      </c>
      <c r="I681" s="49" t="s">
        <v>3456</v>
      </c>
      <c r="J681" s="50" t="s">
        <v>3457</v>
      </c>
      <c r="K681" s="7" t="s">
        <v>9219</v>
      </c>
      <c r="L681" s="7" t="s">
        <v>4546</v>
      </c>
      <c r="M681" s="51" t="s">
        <v>3458</v>
      </c>
      <c r="N681" s="52"/>
    </row>
    <row r="682" spans="1:14" s="73" customFormat="1" ht="13.5">
      <c r="A682" s="31" t="s">
        <v>1016</v>
      </c>
      <c r="B682" s="43">
        <v>681</v>
      </c>
      <c r="C682" s="48" t="s">
        <v>8751</v>
      </c>
      <c r="D682" s="49" t="s">
        <v>3459</v>
      </c>
      <c r="E682" s="49" t="s">
        <v>3460</v>
      </c>
      <c r="F682" s="43">
        <v>2012</v>
      </c>
      <c r="G682" s="43" t="s">
        <v>3461</v>
      </c>
      <c r="H682" s="43" t="s">
        <v>4373</v>
      </c>
      <c r="I682" s="49" t="s">
        <v>3462</v>
      </c>
      <c r="J682" s="50" t="s">
        <v>3463</v>
      </c>
      <c r="K682" s="7" t="s">
        <v>9688</v>
      </c>
      <c r="L682" s="7" t="s">
        <v>9914</v>
      </c>
      <c r="M682" s="51" t="s">
        <v>3464</v>
      </c>
      <c r="N682" s="7"/>
    </row>
    <row r="683" spans="1:14" s="73" customFormat="1" ht="13.5">
      <c r="A683" s="31" t="s">
        <v>1016</v>
      </c>
      <c r="B683" s="43">
        <v>682</v>
      </c>
      <c r="C683" s="53" t="s">
        <v>4519</v>
      </c>
      <c r="D683" s="54" t="s">
        <v>3465</v>
      </c>
      <c r="E683" s="54" t="s">
        <v>4619</v>
      </c>
      <c r="F683" s="55">
        <v>2012</v>
      </c>
      <c r="G683" s="55"/>
      <c r="H683" s="55"/>
      <c r="I683" s="54" t="s">
        <v>3466</v>
      </c>
      <c r="J683" s="56" t="s">
        <v>3467</v>
      </c>
      <c r="K683" s="13" t="s">
        <v>9688</v>
      </c>
      <c r="L683" s="13" t="s">
        <v>6774</v>
      </c>
      <c r="M683" s="51" t="s">
        <v>3468</v>
      </c>
      <c r="N683" s="7"/>
    </row>
    <row r="684" spans="1:14" s="73" customFormat="1" ht="13.5">
      <c r="A684" s="31" t="s">
        <v>1016</v>
      </c>
      <c r="B684" s="43">
        <v>683</v>
      </c>
      <c r="C684" s="48" t="s">
        <v>8751</v>
      </c>
      <c r="D684" s="49" t="s">
        <v>3469</v>
      </c>
      <c r="E684" s="49" t="s">
        <v>4540</v>
      </c>
      <c r="F684" s="43">
        <v>2007</v>
      </c>
      <c r="G684" s="43" t="s">
        <v>3470</v>
      </c>
      <c r="H684" s="43" t="s">
        <v>8603</v>
      </c>
      <c r="I684" s="49" t="s">
        <v>3471</v>
      </c>
      <c r="J684" s="50" t="s">
        <v>3472</v>
      </c>
      <c r="K684" s="7" t="s">
        <v>9219</v>
      </c>
      <c r="L684" s="7" t="s">
        <v>4546</v>
      </c>
      <c r="M684" s="51" t="s">
        <v>3473</v>
      </c>
      <c r="N684" s="7"/>
    </row>
    <row r="685" spans="1:14" s="73" customFormat="1" ht="13.5">
      <c r="A685" s="31" t="s">
        <v>1016</v>
      </c>
      <c r="B685" s="43">
        <v>684</v>
      </c>
      <c r="C685" s="48" t="s">
        <v>8751</v>
      </c>
      <c r="D685" s="49" t="s">
        <v>3474</v>
      </c>
      <c r="E685" s="49" t="s">
        <v>4729</v>
      </c>
      <c r="F685" s="43">
        <v>2012</v>
      </c>
      <c r="G685" s="43" t="s">
        <v>3475</v>
      </c>
      <c r="H685" s="43" t="s">
        <v>8603</v>
      </c>
      <c r="I685" s="49" t="s">
        <v>4741</v>
      </c>
      <c r="J685" s="50" t="s">
        <v>3476</v>
      </c>
      <c r="K685" s="7" t="s">
        <v>9688</v>
      </c>
      <c r="L685" s="7" t="s">
        <v>9914</v>
      </c>
      <c r="M685" s="51" t="s">
        <v>3477</v>
      </c>
      <c r="N685" s="52"/>
    </row>
    <row r="686" spans="1:14" s="73" customFormat="1" ht="13.5">
      <c r="A686" s="31" t="s">
        <v>1016</v>
      </c>
      <c r="B686" s="43">
        <v>685</v>
      </c>
      <c r="C686" s="48" t="s">
        <v>8751</v>
      </c>
      <c r="D686" s="49" t="s">
        <v>3478</v>
      </c>
      <c r="E686" s="49" t="s">
        <v>4729</v>
      </c>
      <c r="F686" s="43">
        <v>2012</v>
      </c>
      <c r="G686" s="43" t="s">
        <v>3479</v>
      </c>
      <c r="H686" s="43" t="s">
        <v>8603</v>
      </c>
      <c r="I686" s="49" t="s">
        <v>3480</v>
      </c>
      <c r="J686" s="50" t="s">
        <v>3481</v>
      </c>
      <c r="K686" s="7" t="s">
        <v>9219</v>
      </c>
      <c r="L686" s="7" t="s">
        <v>4546</v>
      </c>
      <c r="M686" s="51" t="s">
        <v>3482</v>
      </c>
      <c r="N686" s="52"/>
    </row>
    <row r="687" spans="1:14" s="73" customFormat="1" ht="13.5">
      <c r="A687" s="31" t="s">
        <v>1016</v>
      </c>
      <c r="B687" s="43">
        <v>686</v>
      </c>
      <c r="C687" s="53" t="s">
        <v>8751</v>
      </c>
      <c r="D687" s="54" t="s">
        <v>3483</v>
      </c>
      <c r="E687" s="54" t="s">
        <v>4729</v>
      </c>
      <c r="F687" s="55">
        <v>2011</v>
      </c>
      <c r="G687" s="55" t="s">
        <v>3484</v>
      </c>
      <c r="H687" s="55" t="s">
        <v>8603</v>
      </c>
      <c r="I687" s="54" t="s">
        <v>3485</v>
      </c>
      <c r="J687" s="56" t="s">
        <v>3486</v>
      </c>
      <c r="K687" s="13" t="s">
        <v>9688</v>
      </c>
      <c r="L687" s="13" t="s">
        <v>9914</v>
      </c>
      <c r="M687" s="51" t="s">
        <v>3487</v>
      </c>
      <c r="N687" s="52"/>
    </row>
    <row r="688" spans="1:14" s="73" customFormat="1" ht="13.5">
      <c r="A688" s="31" t="s">
        <v>1016</v>
      </c>
      <c r="B688" s="43">
        <v>687</v>
      </c>
      <c r="C688" s="48" t="s">
        <v>8751</v>
      </c>
      <c r="D688" s="49" t="s">
        <v>3488</v>
      </c>
      <c r="E688" s="49" t="s">
        <v>6906</v>
      </c>
      <c r="F688" s="43">
        <v>2011</v>
      </c>
      <c r="G688" s="43" t="s">
        <v>3489</v>
      </c>
      <c r="H688" s="43" t="s">
        <v>8603</v>
      </c>
      <c r="I688" s="49" t="s">
        <v>3490</v>
      </c>
      <c r="J688" s="50" t="s">
        <v>3491</v>
      </c>
      <c r="K688" s="7" t="s">
        <v>9688</v>
      </c>
      <c r="L688" s="7" t="s">
        <v>9914</v>
      </c>
      <c r="M688" s="51" t="s">
        <v>3492</v>
      </c>
      <c r="N688" s="52"/>
    </row>
    <row r="689" spans="1:14" s="11" customFormat="1" ht="14.25">
      <c r="A689" s="31" t="s">
        <v>1016</v>
      </c>
      <c r="B689" s="43">
        <v>688</v>
      </c>
      <c r="C689" s="58" t="s">
        <v>4655</v>
      </c>
      <c r="D689" s="59" t="s">
        <v>3493</v>
      </c>
      <c r="E689" s="59" t="s">
        <v>3494</v>
      </c>
      <c r="F689" s="60">
        <v>2008</v>
      </c>
      <c r="G689" s="60" t="s">
        <v>3495</v>
      </c>
      <c r="H689" s="60" t="s">
        <v>7088</v>
      </c>
      <c r="I689" s="59" t="s">
        <v>3496</v>
      </c>
      <c r="J689" s="50" t="s">
        <v>3497</v>
      </c>
      <c r="K689" s="52" t="s">
        <v>7305</v>
      </c>
      <c r="L689" s="52" t="s">
        <v>5356</v>
      </c>
      <c r="M689" s="51" t="s">
        <v>3498</v>
      </c>
      <c r="N689" s="7"/>
    </row>
    <row r="690" spans="1:14" s="11" customFormat="1" ht="14.25">
      <c r="A690" s="31" t="s">
        <v>1016</v>
      </c>
      <c r="B690" s="43">
        <v>689</v>
      </c>
      <c r="C690" s="58" t="s">
        <v>4655</v>
      </c>
      <c r="D690" s="59" t="s">
        <v>3499</v>
      </c>
      <c r="E690" s="59" t="s">
        <v>3494</v>
      </c>
      <c r="F690" s="60">
        <v>2008</v>
      </c>
      <c r="G690" s="60" t="s">
        <v>3500</v>
      </c>
      <c r="H690" s="60" t="s">
        <v>7088</v>
      </c>
      <c r="I690" s="59" t="s">
        <v>3496</v>
      </c>
      <c r="J690" s="50" t="s">
        <v>3501</v>
      </c>
      <c r="K690" s="52" t="s">
        <v>7305</v>
      </c>
      <c r="L690" s="52" t="s">
        <v>5356</v>
      </c>
      <c r="M690" s="51" t="s">
        <v>3502</v>
      </c>
      <c r="N690" s="52"/>
    </row>
    <row r="691" spans="1:14" s="11" customFormat="1" ht="13.5">
      <c r="A691" s="31" t="s">
        <v>1016</v>
      </c>
      <c r="B691" s="43">
        <v>690</v>
      </c>
      <c r="C691" s="58" t="s">
        <v>8751</v>
      </c>
      <c r="D691" s="59" t="s">
        <v>3503</v>
      </c>
      <c r="E691" s="59" t="s">
        <v>7035</v>
      </c>
      <c r="F691" s="60">
        <v>2012</v>
      </c>
      <c r="G691" s="60" t="s">
        <v>3504</v>
      </c>
      <c r="H691" s="60" t="s">
        <v>8603</v>
      </c>
      <c r="I691" s="59" t="s">
        <v>7037</v>
      </c>
      <c r="J691" s="50" t="s">
        <v>3505</v>
      </c>
      <c r="K691" s="52" t="s">
        <v>9688</v>
      </c>
      <c r="L691" s="52" t="s">
        <v>6774</v>
      </c>
      <c r="M691" s="51" t="s">
        <v>3506</v>
      </c>
      <c r="N691" s="52"/>
    </row>
    <row r="692" spans="1:14" s="11" customFormat="1" ht="13.5">
      <c r="A692" s="31" t="s">
        <v>1016</v>
      </c>
      <c r="B692" s="43">
        <v>691</v>
      </c>
      <c r="C692" s="48" t="s">
        <v>4519</v>
      </c>
      <c r="D692" s="49" t="s">
        <v>3507</v>
      </c>
      <c r="E692" s="49" t="s">
        <v>5999</v>
      </c>
      <c r="F692" s="43">
        <v>2011</v>
      </c>
      <c r="G692" s="43"/>
      <c r="H692" s="43"/>
      <c r="I692" s="49" t="s">
        <v>3508</v>
      </c>
      <c r="J692" s="50" t="s">
        <v>3509</v>
      </c>
      <c r="K692" s="7"/>
      <c r="L692" s="7"/>
      <c r="M692" s="51" t="s">
        <v>3510</v>
      </c>
      <c r="N692" s="7"/>
    </row>
    <row r="693" spans="1:14" s="11" customFormat="1" ht="13.5">
      <c r="A693" s="31" t="s">
        <v>1016</v>
      </c>
      <c r="B693" s="43">
        <v>692</v>
      </c>
      <c r="C693" s="48" t="s">
        <v>8751</v>
      </c>
      <c r="D693" s="49" t="s">
        <v>3511</v>
      </c>
      <c r="E693" s="49" t="s">
        <v>7406</v>
      </c>
      <c r="F693" s="43">
        <v>2011</v>
      </c>
      <c r="G693" s="43" t="s">
        <v>3512</v>
      </c>
      <c r="H693" s="43" t="s">
        <v>8603</v>
      </c>
      <c r="I693" s="49" t="s">
        <v>3513</v>
      </c>
      <c r="J693" s="50" t="s">
        <v>3514</v>
      </c>
      <c r="K693" s="7" t="s">
        <v>5917</v>
      </c>
      <c r="L693" s="7" t="s">
        <v>4591</v>
      </c>
      <c r="M693" s="51" t="s">
        <v>3515</v>
      </c>
      <c r="N693" s="13"/>
    </row>
    <row r="694" spans="1:14" s="11" customFormat="1" ht="27">
      <c r="A694" s="31" t="s">
        <v>1016</v>
      </c>
      <c r="B694" s="43">
        <v>693</v>
      </c>
      <c r="C694" s="48" t="s">
        <v>8751</v>
      </c>
      <c r="D694" s="49" t="s">
        <v>3516</v>
      </c>
      <c r="E694" s="49" t="s">
        <v>3517</v>
      </c>
      <c r="F694" s="43">
        <v>2012</v>
      </c>
      <c r="G694" s="43" t="s">
        <v>3518</v>
      </c>
      <c r="H694" s="43" t="s">
        <v>8603</v>
      </c>
      <c r="I694" s="49" t="s">
        <v>3519</v>
      </c>
      <c r="J694" s="50" t="s">
        <v>3520</v>
      </c>
      <c r="K694" s="7" t="s">
        <v>9688</v>
      </c>
      <c r="L694" s="7" t="s">
        <v>9914</v>
      </c>
      <c r="M694" s="51" t="s">
        <v>3521</v>
      </c>
      <c r="N694" s="52"/>
    </row>
    <row r="695" spans="1:14" s="11" customFormat="1" ht="27">
      <c r="A695" s="31" t="s">
        <v>1016</v>
      </c>
      <c r="B695" s="43">
        <v>694</v>
      </c>
      <c r="C695" s="48" t="s">
        <v>8751</v>
      </c>
      <c r="D695" s="49" t="s">
        <v>3522</v>
      </c>
      <c r="E695" s="49" t="s">
        <v>3517</v>
      </c>
      <c r="F695" s="43">
        <v>2011</v>
      </c>
      <c r="G695" s="43" t="s">
        <v>3523</v>
      </c>
      <c r="H695" s="43" t="s">
        <v>8603</v>
      </c>
      <c r="I695" s="49" t="s">
        <v>3519</v>
      </c>
      <c r="J695" s="50" t="s">
        <v>3524</v>
      </c>
      <c r="K695" s="7" t="s">
        <v>9688</v>
      </c>
      <c r="L695" s="7" t="s">
        <v>6774</v>
      </c>
      <c r="M695" s="51" t="s">
        <v>3525</v>
      </c>
      <c r="N695" s="52"/>
    </row>
    <row r="696" spans="1:14" s="11" customFormat="1" ht="13.5">
      <c r="A696" s="31" t="s">
        <v>1016</v>
      </c>
      <c r="B696" s="43">
        <v>695</v>
      </c>
      <c r="C696" s="48" t="s">
        <v>8751</v>
      </c>
      <c r="D696" s="49" t="s">
        <v>3526</v>
      </c>
      <c r="E696" s="49" t="s">
        <v>3517</v>
      </c>
      <c r="F696" s="43">
        <v>2011</v>
      </c>
      <c r="G696" s="43" t="s">
        <v>3527</v>
      </c>
      <c r="H696" s="43" t="s">
        <v>8603</v>
      </c>
      <c r="I696" s="49" t="s">
        <v>3519</v>
      </c>
      <c r="J696" s="50" t="s">
        <v>3528</v>
      </c>
      <c r="K696" s="7" t="s">
        <v>9688</v>
      </c>
      <c r="L696" s="7" t="s">
        <v>9914</v>
      </c>
      <c r="M696" s="51" t="s">
        <v>3529</v>
      </c>
      <c r="N696" s="52"/>
    </row>
    <row r="697" spans="1:14" s="11" customFormat="1" ht="13.5">
      <c r="A697" s="31" t="s">
        <v>1016</v>
      </c>
      <c r="B697" s="43">
        <v>696</v>
      </c>
      <c r="C697" s="53" t="s">
        <v>4519</v>
      </c>
      <c r="D697" s="54" t="s">
        <v>3530</v>
      </c>
      <c r="E697" s="54" t="s">
        <v>6016</v>
      </c>
      <c r="F697" s="55">
        <v>2012</v>
      </c>
      <c r="G697" s="55"/>
      <c r="H697" s="55"/>
      <c r="I697" s="54" t="s">
        <v>3531</v>
      </c>
      <c r="J697" s="56" t="s">
        <v>3532</v>
      </c>
      <c r="K697" s="13"/>
      <c r="L697" s="13"/>
      <c r="M697" s="51" t="s">
        <v>3533</v>
      </c>
      <c r="N697" s="13"/>
    </row>
    <row r="698" spans="1:14" s="11" customFormat="1" ht="13.5">
      <c r="A698" s="31" t="s">
        <v>1016</v>
      </c>
      <c r="B698" s="43">
        <v>697</v>
      </c>
      <c r="C698" s="53" t="s">
        <v>8751</v>
      </c>
      <c r="D698" s="54" t="s">
        <v>3534</v>
      </c>
      <c r="E698" s="54" t="s">
        <v>6016</v>
      </c>
      <c r="F698" s="55">
        <v>2010</v>
      </c>
      <c r="G698" s="55" t="s">
        <v>3535</v>
      </c>
      <c r="H698" s="55" t="s">
        <v>8603</v>
      </c>
      <c r="I698" s="54" t="s">
        <v>3536</v>
      </c>
      <c r="J698" s="56" t="s">
        <v>3537</v>
      </c>
      <c r="K698" s="13" t="s">
        <v>9688</v>
      </c>
      <c r="L698" s="13" t="s">
        <v>6774</v>
      </c>
      <c r="M698" s="51" t="s">
        <v>3538</v>
      </c>
      <c r="N698" s="52"/>
    </row>
    <row r="699" spans="1:14" s="11" customFormat="1" ht="14.25">
      <c r="A699" s="31" t="s">
        <v>1016</v>
      </c>
      <c r="B699" s="43">
        <v>698</v>
      </c>
      <c r="C699" s="53" t="s">
        <v>8751</v>
      </c>
      <c r="D699" s="54" t="s">
        <v>3539</v>
      </c>
      <c r="E699" s="54" t="s">
        <v>3540</v>
      </c>
      <c r="F699" s="55">
        <v>2012</v>
      </c>
      <c r="G699" s="55" t="s">
        <v>3541</v>
      </c>
      <c r="H699" s="55" t="s">
        <v>8603</v>
      </c>
      <c r="I699" s="54" t="s">
        <v>3542</v>
      </c>
      <c r="J699" s="83" t="s">
        <v>3543</v>
      </c>
      <c r="K699" s="13" t="s">
        <v>9011</v>
      </c>
      <c r="L699" s="13" t="s">
        <v>9708</v>
      </c>
      <c r="M699" s="51" t="s">
        <v>3544</v>
      </c>
      <c r="N699" s="49" t="s">
        <v>3545</v>
      </c>
    </row>
    <row r="700" spans="1:14" s="11" customFormat="1" ht="13.5">
      <c r="A700" s="31" t="s">
        <v>1016</v>
      </c>
      <c r="B700" s="43">
        <v>699</v>
      </c>
      <c r="C700" s="48" t="s">
        <v>8751</v>
      </c>
      <c r="D700" s="49" t="s">
        <v>3546</v>
      </c>
      <c r="E700" s="49" t="s">
        <v>4540</v>
      </c>
      <c r="F700" s="43">
        <v>2010</v>
      </c>
      <c r="G700" s="43"/>
      <c r="H700" s="43" t="s">
        <v>8603</v>
      </c>
      <c r="I700" s="49" t="s">
        <v>3547</v>
      </c>
      <c r="J700" s="50" t="s">
        <v>3548</v>
      </c>
      <c r="K700" s="7" t="s">
        <v>9483</v>
      </c>
      <c r="L700" s="7" t="s">
        <v>7157</v>
      </c>
      <c r="M700" s="51" t="s">
        <v>3549</v>
      </c>
      <c r="N700" s="52"/>
    </row>
    <row r="701" spans="1:14" s="11" customFormat="1" ht="13.5">
      <c r="A701" s="31" t="s">
        <v>1016</v>
      </c>
      <c r="B701" s="43">
        <v>700</v>
      </c>
      <c r="C701" s="48" t="s">
        <v>8751</v>
      </c>
      <c r="D701" s="49" t="s">
        <v>3550</v>
      </c>
      <c r="E701" s="49" t="s">
        <v>4540</v>
      </c>
      <c r="F701" s="43">
        <v>2010</v>
      </c>
      <c r="G701" s="43" t="s">
        <v>3551</v>
      </c>
      <c r="H701" s="43" t="s">
        <v>8603</v>
      </c>
      <c r="I701" s="49" t="s">
        <v>3552</v>
      </c>
      <c r="J701" s="50" t="s">
        <v>3553</v>
      </c>
      <c r="K701" s="7" t="s">
        <v>9219</v>
      </c>
      <c r="L701" s="7" t="s">
        <v>9703</v>
      </c>
      <c r="M701" s="51" t="s">
        <v>3554</v>
      </c>
      <c r="N701" s="52"/>
    </row>
    <row r="702" spans="1:14" s="11" customFormat="1" ht="13.5">
      <c r="A702" s="31" t="s">
        <v>1016</v>
      </c>
      <c r="B702" s="43">
        <v>701</v>
      </c>
      <c r="C702" s="53" t="s">
        <v>8751</v>
      </c>
      <c r="D702" s="54" t="s">
        <v>3555</v>
      </c>
      <c r="E702" s="54" t="s">
        <v>9932</v>
      </c>
      <c r="F702" s="55">
        <v>2011</v>
      </c>
      <c r="G702" s="55" t="s">
        <v>3397</v>
      </c>
      <c r="H702" s="55" t="s">
        <v>8603</v>
      </c>
      <c r="I702" s="54" t="s">
        <v>3556</v>
      </c>
      <c r="J702" s="56" t="s">
        <v>3557</v>
      </c>
      <c r="K702" s="13" t="s">
        <v>9688</v>
      </c>
      <c r="L702" s="13" t="s">
        <v>6774</v>
      </c>
      <c r="M702" s="51" t="s">
        <v>3558</v>
      </c>
      <c r="N702" s="7"/>
    </row>
    <row r="703" spans="1:14" s="11" customFormat="1" ht="13.5">
      <c r="A703" s="31" t="s">
        <v>1016</v>
      </c>
      <c r="B703" s="43">
        <v>702</v>
      </c>
      <c r="C703" s="48" t="s">
        <v>8751</v>
      </c>
      <c r="D703" s="49" t="s">
        <v>3559</v>
      </c>
      <c r="E703" s="49" t="s">
        <v>6016</v>
      </c>
      <c r="F703" s="43">
        <v>2011</v>
      </c>
      <c r="G703" s="43" t="s">
        <v>3560</v>
      </c>
      <c r="H703" s="43" t="s">
        <v>5019</v>
      </c>
      <c r="I703" s="49" t="s">
        <v>3561</v>
      </c>
      <c r="J703" s="50" t="s">
        <v>3562</v>
      </c>
      <c r="K703" s="7" t="s">
        <v>9688</v>
      </c>
      <c r="L703" s="7" t="s">
        <v>9914</v>
      </c>
      <c r="M703" s="51" t="s">
        <v>3563</v>
      </c>
      <c r="N703" s="13"/>
    </row>
    <row r="704" spans="1:14" s="11" customFormat="1" ht="13.5">
      <c r="A704" s="31" t="s">
        <v>1016</v>
      </c>
      <c r="B704" s="43">
        <v>703</v>
      </c>
      <c r="C704" s="53" t="s">
        <v>8751</v>
      </c>
      <c r="D704" s="54" t="s">
        <v>3564</v>
      </c>
      <c r="E704" s="54" t="s">
        <v>6016</v>
      </c>
      <c r="F704" s="55">
        <v>2010</v>
      </c>
      <c r="G704" s="55" t="s">
        <v>3565</v>
      </c>
      <c r="H704" s="55" t="s">
        <v>8603</v>
      </c>
      <c r="I704" s="54" t="s">
        <v>3566</v>
      </c>
      <c r="J704" s="56" t="s">
        <v>3567</v>
      </c>
      <c r="K704" s="13" t="s">
        <v>9688</v>
      </c>
      <c r="L704" s="13" t="s">
        <v>9914</v>
      </c>
      <c r="M704" s="51" t="s">
        <v>3568</v>
      </c>
      <c r="N704" s="13"/>
    </row>
    <row r="705" spans="1:14" s="11" customFormat="1" ht="14.25">
      <c r="A705" s="31" t="s">
        <v>1016</v>
      </c>
      <c r="B705" s="43">
        <v>704</v>
      </c>
      <c r="C705" s="58" t="s">
        <v>4655</v>
      </c>
      <c r="D705" s="59" t="s">
        <v>3569</v>
      </c>
      <c r="E705" s="59" t="s">
        <v>3570</v>
      </c>
      <c r="F705" s="60">
        <v>2009</v>
      </c>
      <c r="G705" s="60"/>
      <c r="H705" s="60"/>
      <c r="I705" s="59" t="s">
        <v>3571</v>
      </c>
      <c r="J705" s="50" t="s">
        <v>3572</v>
      </c>
      <c r="K705" s="52"/>
      <c r="L705" s="52"/>
      <c r="M705" s="51" t="s">
        <v>3573</v>
      </c>
      <c r="N705" s="52"/>
    </row>
    <row r="706" spans="1:14" s="11" customFormat="1" ht="13.5">
      <c r="A706" s="31" t="s">
        <v>1016</v>
      </c>
      <c r="B706" s="43">
        <v>705</v>
      </c>
      <c r="C706" s="48" t="s">
        <v>8751</v>
      </c>
      <c r="D706" s="49" t="s">
        <v>3574</v>
      </c>
      <c r="E706" s="49" t="s">
        <v>3575</v>
      </c>
      <c r="F706" s="43">
        <v>2010</v>
      </c>
      <c r="G706" s="43" t="s">
        <v>3576</v>
      </c>
      <c r="H706" s="43" t="s">
        <v>5019</v>
      </c>
      <c r="I706" s="49" t="s">
        <v>3577</v>
      </c>
      <c r="J706" s="50" t="s">
        <v>3578</v>
      </c>
      <c r="K706" s="7" t="s">
        <v>7181</v>
      </c>
      <c r="L706" s="7" t="s">
        <v>5996</v>
      </c>
      <c r="M706" s="51" t="s">
        <v>3579</v>
      </c>
      <c r="N706" s="52"/>
    </row>
    <row r="707" spans="1:14" s="11" customFormat="1" ht="27">
      <c r="A707" s="31" t="s">
        <v>1016</v>
      </c>
      <c r="B707" s="43">
        <v>706</v>
      </c>
      <c r="C707" s="48" t="s">
        <v>8751</v>
      </c>
      <c r="D707" s="49" t="s">
        <v>3580</v>
      </c>
      <c r="E707" s="49" t="s">
        <v>3581</v>
      </c>
      <c r="F707" s="43">
        <v>2011</v>
      </c>
      <c r="G707" s="43"/>
      <c r="H707" s="43"/>
      <c r="I707" s="49" t="s">
        <v>3581</v>
      </c>
      <c r="J707" s="50" t="s">
        <v>3582</v>
      </c>
      <c r="K707" s="7"/>
      <c r="L707" s="7"/>
      <c r="M707" s="51" t="s">
        <v>3583</v>
      </c>
      <c r="N707" s="52"/>
    </row>
    <row r="708" spans="1:14" s="11" customFormat="1" ht="13.5">
      <c r="A708" s="31" t="s">
        <v>1016</v>
      </c>
      <c r="B708" s="43">
        <v>707</v>
      </c>
      <c r="C708" s="53" t="s">
        <v>8751</v>
      </c>
      <c r="D708" s="54" t="s">
        <v>3584</v>
      </c>
      <c r="E708" s="54" t="s">
        <v>7565</v>
      </c>
      <c r="F708" s="55">
        <v>2006</v>
      </c>
      <c r="G708" s="55"/>
      <c r="H708" s="55" t="s">
        <v>8603</v>
      </c>
      <c r="I708" s="54" t="s">
        <v>3585</v>
      </c>
      <c r="J708" s="56" t="s">
        <v>3586</v>
      </c>
      <c r="K708" s="13" t="s">
        <v>9219</v>
      </c>
      <c r="L708" s="13" t="s">
        <v>9703</v>
      </c>
      <c r="M708" s="51" t="s">
        <v>3587</v>
      </c>
      <c r="N708" s="52"/>
    </row>
    <row r="709" spans="1:14" s="11" customFormat="1" ht="13.5">
      <c r="A709" s="31" t="s">
        <v>1016</v>
      </c>
      <c r="B709" s="43">
        <v>708</v>
      </c>
      <c r="C709" s="58" t="s">
        <v>8751</v>
      </c>
      <c r="D709" s="59" t="s">
        <v>3588</v>
      </c>
      <c r="E709" s="59" t="s">
        <v>5179</v>
      </c>
      <c r="F709" s="60">
        <v>2012</v>
      </c>
      <c r="G709" s="60" t="s">
        <v>3589</v>
      </c>
      <c r="H709" s="60" t="s">
        <v>8603</v>
      </c>
      <c r="I709" s="59" t="s">
        <v>3590</v>
      </c>
      <c r="J709" s="50" t="s">
        <v>3591</v>
      </c>
      <c r="K709" s="52" t="s">
        <v>9688</v>
      </c>
      <c r="L709" s="52" t="s">
        <v>9914</v>
      </c>
      <c r="M709" s="51" t="s">
        <v>3592</v>
      </c>
      <c r="N709" s="7"/>
    </row>
    <row r="710" spans="1:14" s="11" customFormat="1" ht="13.5">
      <c r="A710" s="31" t="s">
        <v>1016</v>
      </c>
      <c r="B710" s="43">
        <v>709</v>
      </c>
      <c r="C710" s="48" t="s">
        <v>8751</v>
      </c>
      <c r="D710" s="49" t="s">
        <v>3593</v>
      </c>
      <c r="E710" s="49" t="s">
        <v>5179</v>
      </c>
      <c r="F710" s="43">
        <v>2011</v>
      </c>
      <c r="G710" s="43" t="s">
        <v>3594</v>
      </c>
      <c r="H710" s="43" t="s">
        <v>8603</v>
      </c>
      <c r="I710" s="49" t="s">
        <v>3595</v>
      </c>
      <c r="J710" s="50" t="s">
        <v>3596</v>
      </c>
      <c r="K710" s="7" t="s">
        <v>9688</v>
      </c>
      <c r="L710" s="7" t="s">
        <v>9914</v>
      </c>
      <c r="M710" s="51" t="s">
        <v>3597</v>
      </c>
      <c r="N710" s="7"/>
    </row>
    <row r="711" spans="1:14" s="11" customFormat="1" ht="13.5">
      <c r="A711" s="31" t="s">
        <v>1016</v>
      </c>
      <c r="B711" s="43">
        <v>710</v>
      </c>
      <c r="C711" s="48" t="s">
        <v>8751</v>
      </c>
      <c r="D711" s="49" t="s">
        <v>3598</v>
      </c>
      <c r="E711" s="49" t="s">
        <v>4604</v>
      </c>
      <c r="F711" s="43">
        <v>2011</v>
      </c>
      <c r="G711" s="43" t="s">
        <v>3599</v>
      </c>
      <c r="H711" s="43" t="s">
        <v>8603</v>
      </c>
      <c r="I711" s="49" t="s">
        <v>4604</v>
      </c>
      <c r="J711" s="50" t="s">
        <v>3600</v>
      </c>
      <c r="K711" s="7" t="s">
        <v>9219</v>
      </c>
      <c r="L711" s="7" t="s">
        <v>9703</v>
      </c>
      <c r="M711" s="51" t="s">
        <v>3601</v>
      </c>
      <c r="N711" s="7"/>
    </row>
    <row r="712" spans="1:14" s="11" customFormat="1" ht="13.5">
      <c r="A712" s="31" t="s">
        <v>1016</v>
      </c>
      <c r="B712" s="43">
        <v>711</v>
      </c>
      <c r="C712" s="48" t="s">
        <v>4519</v>
      </c>
      <c r="D712" s="49" t="s">
        <v>3602</v>
      </c>
      <c r="E712" s="49" t="s">
        <v>5999</v>
      </c>
      <c r="F712" s="43">
        <v>2011</v>
      </c>
      <c r="G712" s="43"/>
      <c r="H712" s="43"/>
      <c r="I712" s="49" t="s">
        <v>3603</v>
      </c>
      <c r="J712" s="50" t="s">
        <v>3604</v>
      </c>
      <c r="K712" s="7"/>
      <c r="L712" s="7"/>
      <c r="M712" s="51" t="s">
        <v>3605</v>
      </c>
      <c r="N712" s="7"/>
    </row>
    <row r="713" spans="1:14" s="11" customFormat="1" ht="13.5">
      <c r="A713" s="31" t="s">
        <v>1016</v>
      </c>
      <c r="B713" s="43">
        <v>712</v>
      </c>
      <c r="C713" s="58" t="s">
        <v>8751</v>
      </c>
      <c r="D713" s="59" t="s">
        <v>3606</v>
      </c>
      <c r="E713" s="59" t="s">
        <v>5851</v>
      </c>
      <c r="F713" s="60">
        <v>2012</v>
      </c>
      <c r="G713" s="60" t="s">
        <v>3607</v>
      </c>
      <c r="H713" s="60" t="s">
        <v>8603</v>
      </c>
      <c r="I713" s="59" t="s">
        <v>3608</v>
      </c>
      <c r="J713" s="50" t="s">
        <v>3609</v>
      </c>
      <c r="K713" s="52" t="s">
        <v>6824</v>
      </c>
      <c r="L713" s="52" t="s">
        <v>4557</v>
      </c>
      <c r="M713" s="51" t="s">
        <v>3610</v>
      </c>
      <c r="N713" s="7"/>
    </row>
    <row r="714" spans="1:14" s="11" customFormat="1" ht="13.5">
      <c r="A714" s="31" t="s">
        <v>1016</v>
      </c>
      <c r="B714" s="43">
        <v>713</v>
      </c>
      <c r="C714" s="58" t="s">
        <v>8751</v>
      </c>
      <c r="D714" s="59" t="s">
        <v>3611</v>
      </c>
      <c r="E714" s="59" t="s">
        <v>5851</v>
      </c>
      <c r="F714" s="60">
        <v>2012</v>
      </c>
      <c r="G714" s="60" t="s">
        <v>3607</v>
      </c>
      <c r="H714" s="60" t="s">
        <v>8603</v>
      </c>
      <c r="I714" s="59" t="s">
        <v>3612</v>
      </c>
      <c r="J714" s="50" t="s">
        <v>3613</v>
      </c>
      <c r="K714" s="52" t="s">
        <v>9219</v>
      </c>
      <c r="L714" s="52" t="s">
        <v>4546</v>
      </c>
      <c r="M714" s="51" t="s">
        <v>3614</v>
      </c>
      <c r="N714" s="13"/>
    </row>
    <row r="715" spans="1:14" s="11" customFormat="1" ht="27">
      <c r="A715" s="31" t="s">
        <v>1016</v>
      </c>
      <c r="B715" s="43">
        <v>714</v>
      </c>
      <c r="C715" s="48" t="s">
        <v>8751</v>
      </c>
      <c r="D715" s="49" t="s">
        <v>3615</v>
      </c>
      <c r="E715" s="49" t="s">
        <v>7160</v>
      </c>
      <c r="F715" s="43">
        <v>2012</v>
      </c>
      <c r="G715" s="43" t="s">
        <v>3616</v>
      </c>
      <c r="H715" s="43" t="s">
        <v>8603</v>
      </c>
      <c r="I715" s="49" t="s">
        <v>4652</v>
      </c>
      <c r="J715" s="50" t="s">
        <v>3617</v>
      </c>
      <c r="K715" s="6" t="e">
        <v>#N/A</v>
      </c>
      <c r="L715" s="7" t="s">
        <v>9688</v>
      </c>
      <c r="M715" s="51" t="s">
        <v>3618</v>
      </c>
      <c r="N715" s="52"/>
    </row>
    <row r="716" spans="1:14" s="11" customFormat="1" ht="27">
      <c r="A716" s="31" t="s">
        <v>1016</v>
      </c>
      <c r="B716" s="43">
        <v>715</v>
      </c>
      <c r="C716" s="48" t="s">
        <v>8751</v>
      </c>
      <c r="D716" s="49" t="s">
        <v>3619</v>
      </c>
      <c r="E716" s="49" t="s">
        <v>7160</v>
      </c>
      <c r="F716" s="43">
        <v>2011</v>
      </c>
      <c r="G716" s="43" t="s">
        <v>3620</v>
      </c>
      <c r="H716" s="43" t="s">
        <v>8603</v>
      </c>
      <c r="I716" s="49" t="s">
        <v>4611</v>
      </c>
      <c r="J716" s="50" t="s">
        <v>3621</v>
      </c>
      <c r="K716" s="7" t="s">
        <v>9688</v>
      </c>
      <c r="L716" s="7" t="s">
        <v>9914</v>
      </c>
      <c r="M716" s="51" t="s">
        <v>3622</v>
      </c>
      <c r="N716" s="52"/>
    </row>
    <row r="717" spans="1:14" s="11" customFormat="1" ht="27">
      <c r="A717" s="31" t="s">
        <v>1016</v>
      </c>
      <c r="B717" s="43">
        <v>716</v>
      </c>
      <c r="C717" s="48" t="s">
        <v>8751</v>
      </c>
      <c r="D717" s="49" t="s">
        <v>3623</v>
      </c>
      <c r="E717" s="49" t="s">
        <v>7160</v>
      </c>
      <c r="F717" s="43">
        <v>2011</v>
      </c>
      <c r="G717" s="43" t="s">
        <v>3624</v>
      </c>
      <c r="H717" s="43" t="s">
        <v>8603</v>
      </c>
      <c r="I717" s="49" t="s">
        <v>3625</v>
      </c>
      <c r="J717" s="50" t="s">
        <v>3626</v>
      </c>
      <c r="K717" s="7" t="s">
        <v>9688</v>
      </c>
      <c r="L717" s="7" t="s">
        <v>9914</v>
      </c>
      <c r="M717" s="51" t="s">
        <v>3627</v>
      </c>
      <c r="N717" s="7"/>
    </row>
    <row r="718" spans="1:14" s="11" customFormat="1" ht="13.5">
      <c r="A718" s="31" t="s">
        <v>1016</v>
      </c>
      <c r="B718" s="43">
        <v>717</v>
      </c>
      <c r="C718" s="48" t="s">
        <v>8751</v>
      </c>
      <c r="D718" s="49" t="s">
        <v>3628</v>
      </c>
      <c r="E718" s="49" t="s">
        <v>7160</v>
      </c>
      <c r="F718" s="43">
        <v>2011</v>
      </c>
      <c r="G718" s="43" t="s">
        <v>3629</v>
      </c>
      <c r="H718" s="43" t="s">
        <v>8603</v>
      </c>
      <c r="I718" s="49" t="s">
        <v>4652</v>
      </c>
      <c r="J718" s="50" t="s">
        <v>3630</v>
      </c>
      <c r="K718" s="7" t="s">
        <v>9688</v>
      </c>
      <c r="L718" s="7" t="s">
        <v>9914</v>
      </c>
      <c r="M718" s="51" t="s">
        <v>3631</v>
      </c>
      <c r="N718" s="7"/>
    </row>
    <row r="719" spans="1:14" s="11" customFormat="1" ht="13.5">
      <c r="A719" s="31" t="s">
        <v>1016</v>
      </c>
      <c r="B719" s="43">
        <v>718</v>
      </c>
      <c r="C719" s="48" t="s">
        <v>4519</v>
      </c>
      <c r="D719" s="49" t="s">
        <v>3632</v>
      </c>
      <c r="E719" s="49" t="s">
        <v>4619</v>
      </c>
      <c r="F719" s="43">
        <v>2011</v>
      </c>
      <c r="G719" s="43"/>
      <c r="H719" s="43"/>
      <c r="I719" s="49" t="s">
        <v>3633</v>
      </c>
      <c r="J719" s="50" t="s">
        <v>3634</v>
      </c>
      <c r="K719" s="7" t="s">
        <v>9688</v>
      </c>
      <c r="L719" s="7" t="s">
        <v>6774</v>
      </c>
      <c r="M719" s="51" t="s">
        <v>3635</v>
      </c>
      <c r="N719" s="13"/>
    </row>
    <row r="720" spans="1:14" s="11" customFormat="1" ht="13.5">
      <c r="A720" s="31" t="s">
        <v>1016</v>
      </c>
      <c r="B720" s="43">
        <v>719</v>
      </c>
      <c r="C720" s="48" t="s">
        <v>4519</v>
      </c>
      <c r="D720" s="1" t="s">
        <v>3636</v>
      </c>
      <c r="E720" s="49" t="s">
        <v>3637</v>
      </c>
      <c r="F720" s="43">
        <v>2011</v>
      </c>
      <c r="G720" s="43"/>
      <c r="H720" s="43"/>
      <c r="I720" s="49" t="s">
        <v>3638</v>
      </c>
      <c r="J720" s="50" t="s">
        <v>3639</v>
      </c>
      <c r="K720" s="6" t="e">
        <v>#N/A</v>
      </c>
      <c r="L720" s="7"/>
      <c r="M720" s="51" t="s">
        <v>3640</v>
      </c>
      <c r="N720" s="48"/>
    </row>
    <row r="721" spans="1:14" s="11" customFormat="1" ht="25.5">
      <c r="A721" s="31" t="s">
        <v>1016</v>
      </c>
      <c r="B721" s="43">
        <v>720</v>
      </c>
      <c r="C721" s="48" t="s">
        <v>4519</v>
      </c>
      <c r="D721" s="69" t="s">
        <v>3641</v>
      </c>
      <c r="E721" s="49" t="s">
        <v>5822</v>
      </c>
      <c r="F721" s="43">
        <v>2012</v>
      </c>
      <c r="G721" s="43"/>
      <c r="H721" s="43"/>
      <c r="I721" s="49" t="s">
        <v>3642</v>
      </c>
      <c r="J721" s="50" t="s">
        <v>3643</v>
      </c>
      <c r="K721" s="7"/>
      <c r="L721" s="7"/>
      <c r="M721" s="51" t="s">
        <v>3644</v>
      </c>
      <c r="N721" s="49" t="s">
        <v>3645</v>
      </c>
    </row>
    <row r="722" spans="1:14" s="11" customFormat="1" ht="13.5">
      <c r="A722" s="31" t="s">
        <v>1016</v>
      </c>
      <c r="B722" s="43">
        <v>721</v>
      </c>
      <c r="C722" s="48" t="s">
        <v>4519</v>
      </c>
      <c r="D722" s="49" t="s">
        <v>3646</v>
      </c>
      <c r="E722" s="49" t="s">
        <v>4540</v>
      </c>
      <c r="F722" s="43">
        <v>2011</v>
      </c>
      <c r="G722" s="43"/>
      <c r="H722" s="43"/>
      <c r="I722" s="49" t="s">
        <v>3647</v>
      </c>
      <c r="J722" s="50" t="s">
        <v>3648</v>
      </c>
      <c r="K722" s="7" t="s">
        <v>7181</v>
      </c>
      <c r="L722" s="7" t="s">
        <v>5996</v>
      </c>
      <c r="M722" s="51" t="s">
        <v>3649</v>
      </c>
      <c r="N722" s="52"/>
    </row>
    <row r="723" spans="1:14" s="11" customFormat="1" ht="13.5">
      <c r="A723" s="31" t="s">
        <v>1016</v>
      </c>
      <c r="B723" s="43">
        <v>722</v>
      </c>
      <c r="C723" s="53" t="s">
        <v>8751</v>
      </c>
      <c r="D723" s="54" t="s">
        <v>3650</v>
      </c>
      <c r="E723" s="54" t="s">
        <v>6045</v>
      </c>
      <c r="F723" s="55">
        <v>2010</v>
      </c>
      <c r="G723" s="55"/>
      <c r="H723" s="55" t="s">
        <v>8603</v>
      </c>
      <c r="I723" s="54" t="s">
        <v>3651</v>
      </c>
      <c r="J723" s="56" t="s">
        <v>3652</v>
      </c>
      <c r="K723" s="13" t="s">
        <v>9219</v>
      </c>
      <c r="L723" s="13" t="s">
        <v>4546</v>
      </c>
      <c r="M723" s="51" t="s">
        <v>3653</v>
      </c>
      <c r="N723" s="52"/>
    </row>
    <row r="724" spans="1:14" s="11" customFormat="1" ht="13.5">
      <c r="A724" s="31" t="s">
        <v>1016</v>
      </c>
      <c r="B724" s="43">
        <v>723</v>
      </c>
      <c r="C724" s="48" t="s">
        <v>8751</v>
      </c>
      <c r="D724" s="49" t="s">
        <v>3654</v>
      </c>
      <c r="E724" s="49" t="s">
        <v>4729</v>
      </c>
      <c r="F724" s="43">
        <v>2012</v>
      </c>
      <c r="G724" s="43" t="s">
        <v>3655</v>
      </c>
      <c r="H724" s="43" t="s">
        <v>8603</v>
      </c>
      <c r="I724" s="49" t="s">
        <v>4897</v>
      </c>
      <c r="J724" s="50" t="s">
        <v>3656</v>
      </c>
      <c r="K724" s="7" t="s">
        <v>9688</v>
      </c>
      <c r="L724" s="7" t="s">
        <v>9914</v>
      </c>
      <c r="M724" s="51" t="s">
        <v>3657</v>
      </c>
      <c r="N724" s="52"/>
    </row>
    <row r="725" spans="1:14" s="11" customFormat="1" ht="14.25">
      <c r="A725" s="31" t="s">
        <v>1016</v>
      </c>
      <c r="B725" s="43">
        <v>724</v>
      </c>
      <c r="C725" s="58" t="s">
        <v>4655</v>
      </c>
      <c r="D725" s="59" t="s">
        <v>3658</v>
      </c>
      <c r="E725" s="59" t="s">
        <v>3659</v>
      </c>
      <c r="F725" s="60">
        <v>2011</v>
      </c>
      <c r="G725" s="60" t="s">
        <v>3660</v>
      </c>
      <c r="H725" s="60" t="s">
        <v>7088</v>
      </c>
      <c r="I725" s="59" t="s">
        <v>3661</v>
      </c>
      <c r="J725" s="50" t="s">
        <v>3662</v>
      </c>
      <c r="K725" s="52" t="s">
        <v>7305</v>
      </c>
      <c r="L725" s="52" t="s">
        <v>5356</v>
      </c>
      <c r="M725" s="51" t="s">
        <v>3663</v>
      </c>
      <c r="N725" s="52"/>
    </row>
    <row r="726" spans="1:14" s="11" customFormat="1" ht="13.5">
      <c r="A726" s="31" t="s">
        <v>1016</v>
      </c>
      <c r="B726" s="43">
        <v>725</v>
      </c>
      <c r="C726" s="48" t="s">
        <v>8751</v>
      </c>
      <c r="D726" s="49" t="s">
        <v>3664</v>
      </c>
      <c r="E726" s="49" t="s">
        <v>4729</v>
      </c>
      <c r="F726" s="43">
        <v>2011</v>
      </c>
      <c r="G726" s="43" t="s">
        <v>3665</v>
      </c>
      <c r="H726" s="43" t="s">
        <v>8603</v>
      </c>
      <c r="I726" s="49" t="s">
        <v>3666</v>
      </c>
      <c r="J726" s="50" t="s">
        <v>3667</v>
      </c>
      <c r="K726" s="7" t="s">
        <v>9688</v>
      </c>
      <c r="L726" s="7" t="s">
        <v>9914</v>
      </c>
      <c r="M726" s="51" t="s">
        <v>3668</v>
      </c>
      <c r="N726" s="52"/>
    </row>
    <row r="727" spans="1:14" s="11" customFormat="1" ht="27">
      <c r="A727" s="31" t="s">
        <v>1016</v>
      </c>
      <c r="B727" s="43">
        <v>726</v>
      </c>
      <c r="C727" s="48" t="s">
        <v>8751</v>
      </c>
      <c r="D727" s="49" t="s">
        <v>3669</v>
      </c>
      <c r="E727" s="49" t="s">
        <v>3670</v>
      </c>
      <c r="F727" s="43">
        <v>2011</v>
      </c>
      <c r="G727" s="43"/>
      <c r="H727" s="43" t="s">
        <v>8603</v>
      </c>
      <c r="I727" s="49" t="s">
        <v>3671</v>
      </c>
      <c r="J727" s="50" t="s">
        <v>3672</v>
      </c>
      <c r="K727" s="7" t="s">
        <v>9483</v>
      </c>
      <c r="L727" s="7" t="s">
        <v>10022</v>
      </c>
      <c r="M727" s="51" t="s">
        <v>3673</v>
      </c>
      <c r="N727" s="7"/>
    </row>
    <row r="728" spans="1:14" s="11" customFormat="1" ht="13.5">
      <c r="A728" s="31" t="s">
        <v>1016</v>
      </c>
      <c r="B728" s="43">
        <v>727</v>
      </c>
      <c r="C728" s="53" t="s">
        <v>8751</v>
      </c>
      <c r="D728" s="54" t="s">
        <v>3674</v>
      </c>
      <c r="E728" s="54" t="s">
        <v>5978</v>
      </c>
      <c r="F728" s="55">
        <v>2010</v>
      </c>
      <c r="G728" s="55" t="s">
        <v>3675</v>
      </c>
      <c r="H728" s="55" t="s">
        <v>8603</v>
      </c>
      <c r="I728" s="54" t="s">
        <v>3676</v>
      </c>
      <c r="J728" s="56" t="s">
        <v>3677</v>
      </c>
      <c r="K728" s="13" t="s">
        <v>9219</v>
      </c>
      <c r="L728" s="13" t="s">
        <v>4546</v>
      </c>
      <c r="M728" s="51" t="s">
        <v>3678</v>
      </c>
      <c r="N728" s="7"/>
    </row>
    <row r="729" spans="1:14" s="11" customFormat="1" ht="13.5">
      <c r="A729" s="31" t="s">
        <v>1016</v>
      </c>
      <c r="B729" s="43">
        <v>728</v>
      </c>
      <c r="C729" s="58" t="s">
        <v>8751</v>
      </c>
      <c r="D729" s="59" t="s">
        <v>3679</v>
      </c>
      <c r="E729" s="59" t="s">
        <v>5045</v>
      </c>
      <c r="F729" s="60">
        <v>2012</v>
      </c>
      <c r="G729" s="60" t="s">
        <v>3680</v>
      </c>
      <c r="H729" s="60" t="s">
        <v>8603</v>
      </c>
      <c r="I729" s="59" t="s">
        <v>3681</v>
      </c>
      <c r="J729" s="50" t="s">
        <v>3682</v>
      </c>
      <c r="K729" s="52" t="s">
        <v>6824</v>
      </c>
      <c r="L729" s="52" t="s">
        <v>4557</v>
      </c>
      <c r="M729" s="51" t="s">
        <v>3683</v>
      </c>
      <c r="N729" s="52"/>
    </row>
    <row r="730" spans="1:14" s="11" customFormat="1" ht="27">
      <c r="A730" s="31" t="s">
        <v>1016</v>
      </c>
      <c r="B730" s="43">
        <v>729</v>
      </c>
      <c r="C730" s="58" t="s">
        <v>8751</v>
      </c>
      <c r="D730" s="59" t="s">
        <v>3684</v>
      </c>
      <c r="E730" s="59" t="s">
        <v>5390</v>
      </c>
      <c r="F730" s="60">
        <v>2012</v>
      </c>
      <c r="G730" s="60"/>
      <c r="H730" s="60"/>
      <c r="I730" s="59" t="s">
        <v>3685</v>
      </c>
      <c r="J730" s="50" t="s">
        <v>3686</v>
      </c>
      <c r="K730" s="52"/>
      <c r="L730" s="52"/>
      <c r="M730" s="51" t="s">
        <v>3687</v>
      </c>
      <c r="N730" s="52"/>
    </row>
    <row r="731" spans="1:14" s="11" customFormat="1" ht="13.5">
      <c r="A731" s="31" t="s">
        <v>1016</v>
      </c>
      <c r="B731" s="43">
        <v>730</v>
      </c>
      <c r="C731" s="53" t="s">
        <v>8751</v>
      </c>
      <c r="D731" s="54" t="s">
        <v>3688</v>
      </c>
      <c r="E731" s="54" t="s">
        <v>5390</v>
      </c>
      <c r="F731" s="55">
        <v>2011</v>
      </c>
      <c r="G731" s="55"/>
      <c r="H731" s="55"/>
      <c r="I731" s="54" t="s">
        <v>4625</v>
      </c>
      <c r="J731" s="56" t="s">
        <v>3689</v>
      </c>
      <c r="K731" s="13"/>
      <c r="L731" s="13"/>
      <c r="M731" s="51" t="s">
        <v>3690</v>
      </c>
      <c r="N731" s="7"/>
    </row>
    <row r="732" spans="1:14" s="11" customFormat="1" ht="13.5">
      <c r="A732" s="31" t="s">
        <v>1016</v>
      </c>
      <c r="B732" s="43">
        <v>731</v>
      </c>
      <c r="C732" s="48" t="s">
        <v>4519</v>
      </c>
      <c r="D732" s="49" t="s">
        <v>3691</v>
      </c>
      <c r="E732" s="49" t="s">
        <v>5390</v>
      </c>
      <c r="F732" s="43">
        <v>2011</v>
      </c>
      <c r="G732" s="43"/>
      <c r="H732" s="43"/>
      <c r="I732" s="49" t="s">
        <v>4260</v>
      </c>
      <c r="J732" s="50" t="s">
        <v>3692</v>
      </c>
      <c r="K732" s="7"/>
      <c r="L732" s="7"/>
      <c r="M732" s="51" t="s">
        <v>3693</v>
      </c>
      <c r="N732" s="7"/>
    </row>
    <row r="733" spans="1:14" s="11" customFormat="1" ht="13.5">
      <c r="A733" s="31" t="s">
        <v>1016</v>
      </c>
      <c r="B733" s="43">
        <v>732</v>
      </c>
      <c r="C733" s="48" t="s">
        <v>8751</v>
      </c>
      <c r="D733" s="49" t="s">
        <v>3694</v>
      </c>
      <c r="E733" s="49" t="s">
        <v>5012</v>
      </c>
      <c r="F733" s="43">
        <v>2011</v>
      </c>
      <c r="G733" s="43"/>
      <c r="H733" s="43" t="s">
        <v>8603</v>
      </c>
      <c r="I733" s="49" t="s">
        <v>3695</v>
      </c>
      <c r="J733" s="50" t="s">
        <v>3696</v>
      </c>
      <c r="K733" s="7" t="s">
        <v>9219</v>
      </c>
      <c r="L733" s="7" t="s">
        <v>9703</v>
      </c>
      <c r="M733" s="51" t="s">
        <v>3697</v>
      </c>
      <c r="N733" s="52"/>
    </row>
    <row r="734" spans="1:14" s="11" customFormat="1" ht="13.5">
      <c r="A734" s="31" t="s">
        <v>1016</v>
      </c>
      <c r="B734" s="43">
        <v>733</v>
      </c>
      <c r="C734" s="48" t="s">
        <v>8751</v>
      </c>
      <c r="D734" s="49" t="s">
        <v>3698</v>
      </c>
      <c r="E734" s="49" t="s">
        <v>10047</v>
      </c>
      <c r="F734" s="43">
        <v>2011</v>
      </c>
      <c r="G734" s="43" t="s">
        <v>3699</v>
      </c>
      <c r="H734" s="43" t="s">
        <v>8603</v>
      </c>
      <c r="I734" s="49" t="s">
        <v>3700</v>
      </c>
      <c r="J734" s="50" t="s">
        <v>3701</v>
      </c>
      <c r="K734" s="7" t="s">
        <v>9688</v>
      </c>
      <c r="L734" s="7" t="s">
        <v>9914</v>
      </c>
      <c r="M734" s="51" t="s">
        <v>3702</v>
      </c>
      <c r="N734" s="7"/>
    </row>
    <row r="735" spans="1:14" s="11" customFormat="1" ht="13.5">
      <c r="A735" s="31" t="s">
        <v>1016</v>
      </c>
      <c r="B735" s="43">
        <v>734</v>
      </c>
      <c r="C735" s="48" t="s">
        <v>8751</v>
      </c>
      <c r="D735" s="49" t="s">
        <v>3703</v>
      </c>
      <c r="E735" s="49" t="s">
        <v>7133</v>
      </c>
      <c r="F735" s="43">
        <v>2011</v>
      </c>
      <c r="G735" s="43" t="s">
        <v>3704</v>
      </c>
      <c r="H735" s="43" t="s">
        <v>8603</v>
      </c>
      <c r="I735" s="49" t="s">
        <v>3705</v>
      </c>
      <c r="J735" s="50" t="s">
        <v>3706</v>
      </c>
      <c r="K735" s="7" t="s">
        <v>9688</v>
      </c>
      <c r="L735" s="7" t="s">
        <v>6774</v>
      </c>
      <c r="M735" s="51" t="s">
        <v>3707</v>
      </c>
      <c r="N735" s="7"/>
    </row>
    <row r="736" spans="1:14" s="11" customFormat="1" ht="13.5">
      <c r="A736" s="31" t="s">
        <v>1016</v>
      </c>
      <c r="B736" s="43">
        <v>735</v>
      </c>
      <c r="C736" s="48" t="s">
        <v>8751</v>
      </c>
      <c r="D736" s="49" t="s">
        <v>3708</v>
      </c>
      <c r="E736" s="49" t="s">
        <v>7154</v>
      </c>
      <c r="F736" s="43">
        <v>2011</v>
      </c>
      <c r="G736" s="43" t="s">
        <v>3709</v>
      </c>
      <c r="H736" s="43" t="s">
        <v>8603</v>
      </c>
      <c r="I736" s="49" t="s">
        <v>3710</v>
      </c>
      <c r="J736" s="50" t="s">
        <v>3711</v>
      </c>
      <c r="K736" s="7" t="s">
        <v>9688</v>
      </c>
      <c r="L736" s="7" t="s">
        <v>9914</v>
      </c>
      <c r="M736" s="51" t="s">
        <v>3712</v>
      </c>
      <c r="N736" s="7"/>
    </row>
    <row r="737" spans="1:14" s="11" customFormat="1" ht="13.5">
      <c r="A737" s="31" t="s">
        <v>1016</v>
      </c>
      <c r="B737" s="43">
        <v>736</v>
      </c>
      <c r="C737" s="48" t="s">
        <v>8751</v>
      </c>
      <c r="D737" s="49" t="s">
        <v>3713</v>
      </c>
      <c r="E737" s="49" t="s">
        <v>4540</v>
      </c>
      <c r="F737" s="43">
        <v>2010</v>
      </c>
      <c r="G737" s="43"/>
      <c r="H737" s="43" t="s">
        <v>8603</v>
      </c>
      <c r="I737" s="49" t="s">
        <v>3714</v>
      </c>
      <c r="J737" s="50" t="s">
        <v>3715</v>
      </c>
      <c r="K737" s="7" t="s">
        <v>9483</v>
      </c>
      <c r="L737" s="7" t="s">
        <v>7164</v>
      </c>
      <c r="M737" s="51" t="s">
        <v>3716</v>
      </c>
      <c r="N737" s="7"/>
    </row>
    <row r="738" spans="1:14" s="11" customFormat="1" ht="13.5">
      <c r="A738" s="31" t="s">
        <v>1016</v>
      </c>
      <c r="B738" s="43">
        <v>737</v>
      </c>
      <c r="C738" s="48" t="s">
        <v>8751</v>
      </c>
      <c r="D738" s="49" t="s">
        <v>3717</v>
      </c>
      <c r="E738" s="49" t="s">
        <v>4540</v>
      </c>
      <c r="F738" s="43">
        <v>2009</v>
      </c>
      <c r="G738" s="43"/>
      <c r="H738" s="43" t="s">
        <v>8603</v>
      </c>
      <c r="I738" s="49" t="s">
        <v>3718</v>
      </c>
      <c r="J738" s="50" t="s">
        <v>3719</v>
      </c>
      <c r="K738" s="7" t="s">
        <v>9483</v>
      </c>
      <c r="L738" s="7" t="s">
        <v>7157</v>
      </c>
      <c r="M738" s="51" t="s">
        <v>3720</v>
      </c>
      <c r="N738" s="7"/>
    </row>
    <row r="739" spans="1:14" s="11" customFormat="1" ht="13.5">
      <c r="A739" s="31" t="s">
        <v>1016</v>
      </c>
      <c r="B739" s="43">
        <v>738</v>
      </c>
      <c r="C739" s="58" t="s">
        <v>8751</v>
      </c>
      <c r="D739" s="59" t="s">
        <v>3721</v>
      </c>
      <c r="E739" s="59" t="s">
        <v>7035</v>
      </c>
      <c r="F739" s="60">
        <v>2012</v>
      </c>
      <c r="G739" s="60" t="s">
        <v>3722</v>
      </c>
      <c r="H739" s="60" t="s">
        <v>8603</v>
      </c>
      <c r="I739" s="59" t="s">
        <v>7037</v>
      </c>
      <c r="J739" s="50" t="s">
        <v>3723</v>
      </c>
      <c r="K739" s="52" t="s">
        <v>9688</v>
      </c>
      <c r="L739" s="52" t="s">
        <v>6774</v>
      </c>
      <c r="M739" s="51" t="s">
        <v>3724</v>
      </c>
      <c r="N739" s="7"/>
    </row>
    <row r="740" spans="1:14" s="11" customFormat="1" ht="13.5">
      <c r="A740" s="31" t="s">
        <v>1016</v>
      </c>
      <c r="B740" s="43">
        <v>739</v>
      </c>
      <c r="C740" s="48" t="s">
        <v>8751</v>
      </c>
      <c r="D740" s="49" t="s">
        <v>3725</v>
      </c>
      <c r="E740" s="49" t="s">
        <v>7035</v>
      </c>
      <c r="F740" s="43">
        <v>2012</v>
      </c>
      <c r="G740" s="43" t="s">
        <v>3726</v>
      </c>
      <c r="H740" s="43" t="s">
        <v>8603</v>
      </c>
      <c r="I740" s="49" t="s">
        <v>3727</v>
      </c>
      <c r="J740" s="50" t="s">
        <v>3728</v>
      </c>
      <c r="K740" s="7" t="s">
        <v>9688</v>
      </c>
      <c r="L740" s="7" t="s">
        <v>6774</v>
      </c>
      <c r="M740" s="51" t="s">
        <v>3729</v>
      </c>
      <c r="N740" s="52"/>
    </row>
    <row r="741" spans="1:14" s="11" customFormat="1" ht="13.5">
      <c r="A741" s="31" t="s">
        <v>1016</v>
      </c>
      <c r="B741" s="43">
        <v>740</v>
      </c>
      <c r="C741" s="48" t="s">
        <v>4519</v>
      </c>
      <c r="D741" s="49" t="s">
        <v>3730</v>
      </c>
      <c r="E741" s="49" t="s">
        <v>3731</v>
      </c>
      <c r="F741" s="43">
        <v>2011</v>
      </c>
      <c r="G741" s="43"/>
      <c r="H741" s="43"/>
      <c r="I741" s="49" t="s">
        <v>3732</v>
      </c>
      <c r="J741" s="50" t="s">
        <v>3733</v>
      </c>
      <c r="K741" s="7"/>
      <c r="L741" s="7"/>
      <c r="M741" s="51" t="s">
        <v>3734</v>
      </c>
      <c r="N741" s="52"/>
    </row>
    <row r="742" spans="1:14" s="11" customFormat="1" ht="13.5">
      <c r="A742" s="31" t="s">
        <v>1016</v>
      </c>
      <c r="B742" s="43">
        <v>741</v>
      </c>
      <c r="C742" s="48" t="s">
        <v>8751</v>
      </c>
      <c r="D742" s="49" t="s">
        <v>3735</v>
      </c>
      <c r="E742" s="49" t="s">
        <v>4924</v>
      </c>
      <c r="F742" s="43">
        <v>2011</v>
      </c>
      <c r="G742" s="43" t="s">
        <v>3736</v>
      </c>
      <c r="H742" s="43" t="s">
        <v>8603</v>
      </c>
      <c r="I742" s="49" t="s">
        <v>3737</v>
      </c>
      <c r="J742" s="50" t="s">
        <v>3738</v>
      </c>
      <c r="K742" s="7" t="s">
        <v>9219</v>
      </c>
      <c r="L742" s="7" t="s">
        <v>9703</v>
      </c>
      <c r="M742" s="51" t="s">
        <v>3739</v>
      </c>
      <c r="N742" s="52"/>
    </row>
    <row r="743" spans="1:14" s="11" customFormat="1" ht="13.5">
      <c r="A743" s="31" t="s">
        <v>1016</v>
      </c>
      <c r="B743" s="43">
        <v>742</v>
      </c>
      <c r="C743" s="48" t="s">
        <v>8751</v>
      </c>
      <c r="D743" s="49" t="s">
        <v>3740</v>
      </c>
      <c r="E743" s="49" t="s">
        <v>4924</v>
      </c>
      <c r="F743" s="43">
        <v>2011</v>
      </c>
      <c r="G743" s="43" t="s">
        <v>3741</v>
      </c>
      <c r="H743" s="43" t="s">
        <v>8603</v>
      </c>
      <c r="I743" s="49" t="s">
        <v>3742</v>
      </c>
      <c r="J743" s="50" t="s">
        <v>3743</v>
      </c>
      <c r="K743" s="7" t="s">
        <v>9219</v>
      </c>
      <c r="L743" s="7" t="s">
        <v>9703</v>
      </c>
      <c r="M743" s="51" t="s">
        <v>3744</v>
      </c>
      <c r="N743" s="52"/>
    </row>
    <row r="744" spans="1:14" s="11" customFormat="1" ht="94.5">
      <c r="A744" s="31" t="s">
        <v>1016</v>
      </c>
      <c r="B744" s="43">
        <v>743</v>
      </c>
      <c r="C744" s="48" t="s">
        <v>8751</v>
      </c>
      <c r="D744" s="49" t="s">
        <v>3745</v>
      </c>
      <c r="E744" s="49" t="s">
        <v>4924</v>
      </c>
      <c r="F744" s="43">
        <v>2011</v>
      </c>
      <c r="G744" s="43" t="s">
        <v>3746</v>
      </c>
      <c r="H744" s="43" t="s">
        <v>8603</v>
      </c>
      <c r="I744" s="49" t="s">
        <v>3747</v>
      </c>
      <c r="J744" s="50" t="s">
        <v>3748</v>
      </c>
      <c r="K744" s="7" t="s">
        <v>9219</v>
      </c>
      <c r="L744" s="7" t="s">
        <v>9703</v>
      </c>
      <c r="M744" s="51" t="s">
        <v>3749</v>
      </c>
      <c r="N744" s="52"/>
    </row>
    <row r="745" spans="1:14" s="11" customFormat="1" ht="27">
      <c r="A745" s="31" t="s">
        <v>1016</v>
      </c>
      <c r="B745" s="43">
        <v>744</v>
      </c>
      <c r="C745" s="58" t="s">
        <v>8751</v>
      </c>
      <c r="D745" s="59" t="s">
        <v>3750</v>
      </c>
      <c r="E745" s="59" t="s">
        <v>3581</v>
      </c>
      <c r="F745" s="60">
        <v>2012</v>
      </c>
      <c r="G745" s="60"/>
      <c r="H745" s="60"/>
      <c r="I745" s="59" t="s">
        <v>3581</v>
      </c>
      <c r="J745" s="50" t="s">
        <v>3751</v>
      </c>
      <c r="K745" s="52"/>
      <c r="L745" s="52"/>
      <c r="M745" s="51" t="s">
        <v>3752</v>
      </c>
      <c r="N745" s="52"/>
    </row>
    <row r="746" spans="1:14" s="11" customFormat="1" ht="13.5">
      <c r="A746" s="31" t="s">
        <v>1016</v>
      </c>
      <c r="B746" s="43">
        <v>745</v>
      </c>
      <c r="C746" s="48" t="s">
        <v>4519</v>
      </c>
      <c r="D746" s="49" t="s">
        <v>3753</v>
      </c>
      <c r="E746" s="49" t="s">
        <v>5390</v>
      </c>
      <c r="F746" s="43">
        <v>2010</v>
      </c>
      <c r="G746" s="43"/>
      <c r="H746" s="43"/>
      <c r="I746" s="49" t="s">
        <v>3754</v>
      </c>
      <c r="J746" s="50" t="s">
        <v>3755</v>
      </c>
      <c r="K746" s="6" t="e">
        <v>#N/A</v>
      </c>
      <c r="L746" s="7"/>
      <c r="M746" s="51" t="s">
        <v>3756</v>
      </c>
      <c r="N746" s="13"/>
    </row>
    <row r="747" spans="1:14" s="11" customFormat="1" ht="27">
      <c r="A747" s="31" t="s">
        <v>1016</v>
      </c>
      <c r="B747" s="43">
        <v>746</v>
      </c>
      <c r="C747" s="48" t="s">
        <v>4519</v>
      </c>
      <c r="D747" s="49" t="s">
        <v>3757</v>
      </c>
      <c r="E747" s="49" t="s">
        <v>5390</v>
      </c>
      <c r="F747" s="43">
        <v>2009</v>
      </c>
      <c r="G747" s="43"/>
      <c r="H747" s="43"/>
      <c r="I747" s="49" t="s">
        <v>4260</v>
      </c>
      <c r="J747" s="50" t="s">
        <v>3758</v>
      </c>
      <c r="K747" s="7"/>
      <c r="L747" s="7"/>
      <c r="M747" s="51" t="s">
        <v>3759</v>
      </c>
      <c r="N747" s="7"/>
    </row>
    <row r="748" spans="1:14" s="11" customFormat="1" ht="13.5">
      <c r="A748" s="31" t="s">
        <v>1016</v>
      </c>
      <c r="B748" s="43">
        <v>747</v>
      </c>
      <c r="C748" s="48" t="s">
        <v>8751</v>
      </c>
      <c r="D748" s="49" t="s">
        <v>3760</v>
      </c>
      <c r="E748" s="49" t="s">
        <v>4604</v>
      </c>
      <c r="F748" s="43">
        <v>2011</v>
      </c>
      <c r="G748" s="43" t="s">
        <v>3761</v>
      </c>
      <c r="H748" s="43" t="s">
        <v>8603</v>
      </c>
      <c r="I748" s="49" t="s">
        <v>3762</v>
      </c>
      <c r="J748" s="50" t="s">
        <v>3763</v>
      </c>
      <c r="K748" s="6" t="e">
        <v>#N/A</v>
      </c>
      <c r="L748" s="7" t="s">
        <v>9219</v>
      </c>
      <c r="M748" s="51" t="s">
        <v>3764</v>
      </c>
      <c r="N748" s="52"/>
    </row>
    <row r="749" spans="1:14" s="11" customFormat="1" ht="13.5">
      <c r="A749" s="31" t="s">
        <v>1016</v>
      </c>
      <c r="B749" s="43">
        <v>748</v>
      </c>
      <c r="C749" s="53" t="s">
        <v>8751</v>
      </c>
      <c r="D749" s="54" t="s">
        <v>3765</v>
      </c>
      <c r="E749" s="54" t="s">
        <v>5999</v>
      </c>
      <c r="F749" s="55">
        <v>2010</v>
      </c>
      <c r="G749" s="55"/>
      <c r="H749" s="55" t="s">
        <v>8603</v>
      </c>
      <c r="I749" s="54" t="s">
        <v>3766</v>
      </c>
      <c r="J749" s="56" t="s">
        <v>3767</v>
      </c>
      <c r="K749" s="13" t="s">
        <v>9219</v>
      </c>
      <c r="L749" s="13" t="s">
        <v>4546</v>
      </c>
      <c r="M749" s="51" t="s">
        <v>3768</v>
      </c>
      <c r="N749" s="52"/>
    </row>
    <row r="750" spans="1:14" s="11" customFormat="1" ht="13.5">
      <c r="A750" s="31" t="s">
        <v>1016</v>
      </c>
      <c r="B750" s="43">
        <v>749</v>
      </c>
      <c r="C750" s="48" t="s">
        <v>8751</v>
      </c>
      <c r="D750" s="49" t="s">
        <v>3769</v>
      </c>
      <c r="E750" s="49" t="s">
        <v>4587</v>
      </c>
      <c r="F750" s="43">
        <v>2011</v>
      </c>
      <c r="G750" s="43" t="s">
        <v>3770</v>
      </c>
      <c r="H750" s="43" t="s">
        <v>8603</v>
      </c>
      <c r="I750" s="49" t="s">
        <v>4589</v>
      </c>
      <c r="J750" s="50" t="s">
        <v>3771</v>
      </c>
      <c r="K750" s="7" t="s">
        <v>9219</v>
      </c>
      <c r="L750" s="7" t="s">
        <v>4546</v>
      </c>
      <c r="M750" s="51" t="s">
        <v>3772</v>
      </c>
      <c r="N750" s="52"/>
    </row>
    <row r="751" spans="1:14" s="11" customFormat="1" ht="13.5">
      <c r="A751" s="31" t="s">
        <v>1016</v>
      </c>
      <c r="B751" s="43">
        <v>750</v>
      </c>
      <c r="C751" s="53" t="s">
        <v>8751</v>
      </c>
      <c r="D751" s="54" t="s">
        <v>3773</v>
      </c>
      <c r="E751" s="54" t="s">
        <v>5346</v>
      </c>
      <c r="F751" s="55">
        <v>2007</v>
      </c>
      <c r="G751" s="55"/>
      <c r="H751" s="55" t="s">
        <v>8603</v>
      </c>
      <c r="I751" s="54" t="s">
        <v>3774</v>
      </c>
      <c r="J751" s="56" t="s">
        <v>3775</v>
      </c>
      <c r="K751" s="13" t="s">
        <v>9483</v>
      </c>
      <c r="L751" s="13" t="s">
        <v>7157</v>
      </c>
      <c r="M751" s="51" t="s">
        <v>3776</v>
      </c>
      <c r="N751" s="7"/>
    </row>
    <row r="752" spans="1:14" s="11" customFormat="1" ht="13.5">
      <c r="A752" s="31" t="s">
        <v>1016</v>
      </c>
      <c r="B752" s="43">
        <v>751</v>
      </c>
      <c r="C752" s="53" t="s">
        <v>8751</v>
      </c>
      <c r="D752" s="54" t="s">
        <v>3777</v>
      </c>
      <c r="E752" s="54" t="s">
        <v>5012</v>
      </c>
      <c r="F752" s="55">
        <v>2010</v>
      </c>
      <c r="G752" s="55"/>
      <c r="H752" s="55" t="s">
        <v>8603</v>
      </c>
      <c r="I752" s="54" t="s">
        <v>3778</v>
      </c>
      <c r="J752" s="56" t="s">
        <v>3779</v>
      </c>
      <c r="K752" s="13" t="s">
        <v>9219</v>
      </c>
      <c r="L752" s="13" t="s">
        <v>9703</v>
      </c>
      <c r="M752" s="51" t="s">
        <v>3780</v>
      </c>
      <c r="N752" s="7"/>
    </row>
    <row r="753" spans="1:14" s="11" customFormat="1" ht="13.5">
      <c r="A753" s="31" t="s">
        <v>1016</v>
      </c>
      <c r="B753" s="43">
        <v>752</v>
      </c>
      <c r="C753" s="48" t="s">
        <v>8751</v>
      </c>
      <c r="D753" s="49" t="s">
        <v>3781</v>
      </c>
      <c r="E753" s="49" t="s">
        <v>5012</v>
      </c>
      <c r="F753" s="43">
        <v>2010</v>
      </c>
      <c r="G753" s="43"/>
      <c r="H753" s="43" t="s">
        <v>8603</v>
      </c>
      <c r="I753" s="49" t="s">
        <v>3373</v>
      </c>
      <c r="J753" s="50" t="s">
        <v>3782</v>
      </c>
      <c r="K753" s="7" t="s">
        <v>9219</v>
      </c>
      <c r="L753" s="7" t="s">
        <v>9703</v>
      </c>
      <c r="M753" s="51" t="s">
        <v>3783</v>
      </c>
      <c r="N753" s="52"/>
    </row>
    <row r="754" spans="1:14" s="11" customFormat="1" ht="13.5">
      <c r="A754" s="31" t="s">
        <v>1016</v>
      </c>
      <c r="B754" s="43">
        <v>753</v>
      </c>
      <c r="C754" s="48" t="s">
        <v>8751</v>
      </c>
      <c r="D754" s="49" t="s">
        <v>3784</v>
      </c>
      <c r="E754" s="49" t="s">
        <v>10047</v>
      </c>
      <c r="F754" s="43">
        <v>2011</v>
      </c>
      <c r="G754" s="43" t="s">
        <v>3785</v>
      </c>
      <c r="H754" s="43" t="s">
        <v>8603</v>
      </c>
      <c r="I754" s="49" t="s">
        <v>3786</v>
      </c>
      <c r="J754" s="50" t="s">
        <v>3787</v>
      </c>
      <c r="K754" s="7" t="s">
        <v>6824</v>
      </c>
      <c r="L754" s="7" t="s">
        <v>4557</v>
      </c>
      <c r="M754" s="51" t="s">
        <v>3788</v>
      </c>
      <c r="N754" s="52"/>
    </row>
    <row r="755" spans="1:14" s="11" customFormat="1" ht="13.5">
      <c r="A755" s="31" t="s">
        <v>1016</v>
      </c>
      <c r="B755" s="43">
        <v>754</v>
      </c>
      <c r="C755" s="48" t="s">
        <v>4519</v>
      </c>
      <c r="D755" s="49" t="s">
        <v>3789</v>
      </c>
      <c r="E755" s="49" t="s">
        <v>6841</v>
      </c>
      <c r="F755" s="43">
        <v>2012</v>
      </c>
      <c r="G755" s="43"/>
      <c r="H755" s="43"/>
      <c r="I755" s="49" t="s">
        <v>3790</v>
      </c>
      <c r="J755" s="50" t="s">
        <v>3791</v>
      </c>
      <c r="K755" s="7"/>
      <c r="L755" s="7"/>
      <c r="M755" s="51" t="s">
        <v>3792</v>
      </c>
      <c r="N755" s="13"/>
    </row>
    <row r="756" spans="1:14" s="11" customFormat="1" ht="13.5">
      <c r="A756" s="31" t="s">
        <v>1016</v>
      </c>
      <c r="B756" s="43">
        <v>755</v>
      </c>
      <c r="C756" s="48" t="s">
        <v>4519</v>
      </c>
      <c r="D756" s="49" t="s">
        <v>3793</v>
      </c>
      <c r="E756" s="49" t="s">
        <v>7154</v>
      </c>
      <c r="F756" s="43">
        <v>2011</v>
      </c>
      <c r="G756" s="43"/>
      <c r="H756" s="43"/>
      <c r="I756" s="49" t="s">
        <v>3794</v>
      </c>
      <c r="J756" s="50" t="s">
        <v>3795</v>
      </c>
      <c r="K756" s="7"/>
      <c r="L756" s="7"/>
      <c r="M756" s="51" t="s">
        <v>3796</v>
      </c>
      <c r="N756" s="13"/>
    </row>
    <row r="757" spans="1:14" s="11" customFormat="1" ht="13.5">
      <c r="A757" s="31" t="s">
        <v>1016</v>
      </c>
      <c r="B757" s="43">
        <v>756</v>
      </c>
      <c r="C757" s="53" t="s">
        <v>4519</v>
      </c>
      <c r="D757" s="54" t="s">
        <v>3797</v>
      </c>
      <c r="E757" s="54" t="s">
        <v>4619</v>
      </c>
      <c r="F757" s="55">
        <v>2012</v>
      </c>
      <c r="G757" s="55"/>
      <c r="H757" s="55"/>
      <c r="I757" s="54" t="s">
        <v>3798</v>
      </c>
      <c r="J757" s="56" t="s">
        <v>3799</v>
      </c>
      <c r="K757" s="13" t="s">
        <v>9219</v>
      </c>
      <c r="L757" s="13" t="s">
        <v>9220</v>
      </c>
      <c r="M757" s="51" t="s">
        <v>3800</v>
      </c>
      <c r="N757" s="52"/>
    </row>
    <row r="758" spans="1:14" s="11" customFormat="1" ht="13.5">
      <c r="A758" s="31" t="s">
        <v>1016</v>
      </c>
      <c r="B758" s="43">
        <v>757</v>
      </c>
      <c r="C758" s="48" t="s">
        <v>8751</v>
      </c>
      <c r="D758" s="49" t="s">
        <v>3801</v>
      </c>
      <c r="E758" s="49" t="s">
        <v>3802</v>
      </c>
      <c r="F758" s="43">
        <v>2009</v>
      </c>
      <c r="G758" s="43"/>
      <c r="H758" s="43" t="s">
        <v>8603</v>
      </c>
      <c r="I758" s="49" t="s">
        <v>5335</v>
      </c>
      <c r="J758" s="50" t="s">
        <v>3803</v>
      </c>
      <c r="K758" s="7" t="s">
        <v>9219</v>
      </c>
      <c r="L758" s="7" t="s">
        <v>9703</v>
      </c>
      <c r="M758" s="51" t="s">
        <v>3804</v>
      </c>
      <c r="N758" s="52"/>
    </row>
    <row r="759" spans="1:14" s="11" customFormat="1" ht="13.5">
      <c r="A759" s="31" t="s">
        <v>1016</v>
      </c>
      <c r="B759" s="43">
        <v>758</v>
      </c>
      <c r="C759" s="48" t="s">
        <v>8751</v>
      </c>
      <c r="D759" s="49" t="s">
        <v>3805</v>
      </c>
      <c r="E759" s="49" t="s">
        <v>3802</v>
      </c>
      <c r="F759" s="43">
        <v>2008</v>
      </c>
      <c r="G759" s="43"/>
      <c r="H759" s="43" t="s">
        <v>8603</v>
      </c>
      <c r="I759" s="49" t="s">
        <v>3806</v>
      </c>
      <c r="J759" s="50" t="s">
        <v>3807</v>
      </c>
      <c r="K759" s="7" t="s">
        <v>9219</v>
      </c>
      <c r="L759" s="7" t="s">
        <v>9703</v>
      </c>
      <c r="M759" s="51" t="s">
        <v>3808</v>
      </c>
      <c r="N759" s="52"/>
    </row>
    <row r="760" spans="1:14" s="11" customFormat="1" ht="13.5">
      <c r="A760" s="31" t="s">
        <v>1016</v>
      </c>
      <c r="B760" s="43">
        <v>759</v>
      </c>
      <c r="C760" s="53" t="s">
        <v>8751</v>
      </c>
      <c r="D760" s="54" t="s">
        <v>3809</v>
      </c>
      <c r="E760" s="54" t="s">
        <v>6802</v>
      </c>
      <c r="F760" s="55">
        <v>2012</v>
      </c>
      <c r="G760" s="55" t="s">
        <v>3810</v>
      </c>
      <c r="H760" s="55" t="s">
        <v>8603</v>
      </c>
      <c r="I760" s="54" t="s">
        <v>3811</v>
      </c>
      <c r="J760" s="56" t="s">
        <v>3812</v>
      </c>
      <c r="K760" s="13" t="s">
        <v>9688</v>
      </c>
      <c r="L760" s="13" t="s">
        <v>6774</v>
      </c>
      <c r="M760" s="51" t="s">
        <v>3813</v>
      </c>
      <c r="N760" s="7"/>
    </row>
    <row r="761" spans="1:14" s="11" customFormat="1" ht="13.5">
      <c r="A761" s="31" t="s">
        <v>1016</v>
      </c>
      <c r="B761" s="43">
        <v>760</v>
      </c>
      <c r="C761" s="53" t="s">
        <v>8751</v>
      </c>
      <c r="D761" s="54" t="s">
        <v>3814</v>
      </c>
      <c r="E761" s="54" t="s">
        <v>6357</v>
      </c>
      <c r="F761" s="55">
        <v>2009</v>
      </c>
      <c r="G761" s="55"/>
      <c r="H761" s="55" t="s">
        <v>8603</v>
      </c>
      <c r="I761" s="54" t="s">
        <v>3815</v>
      </c>
      <c r="J761" s="56" t="s">
        <v>3816</v>
      </c>
      <c r="K761" s="13" t="s">
        <v>9219</v>
      </c>
      <c r="L761" s="13" t="s">
        <v>4546</v>
      </c>
      <c r="M761" s="51" t="s">
        <v>3817</v>
      </c>
      <c r="N761" s="52"/>
    </row>
    <row r="762" spans="1:14" s="11" customFormat="1" ht="14.25">
      <c r="A762" s="31" t="s">
        <v>1016</v>
      </c>
      <c r="B762" s="43">
        <v>761</v>
      </c>
      <c r="C762" s="58" t="s">
        <v>4655</v>
      </c>
      <c r="D762" s="59" t="s">
        <v>3818</v>
      </c>
      <c r="E762" s="59" t="s">
        <v>4244</v>
      </c>
      <c r="F762" s="60">
        <v>2012</v>
      </c>
      <c r="G762" s="60" t="s">
        <v>3819</v>
      </c>
      <c r="H762" s="60" t="s">
        <v>7088</v>
      </c>
      <c r="I762" s="59" t="s">
        <v>3820</v>
      </c>
      <c r="J762" s="50" t="s">
        <v>3821</v>
      </c>
      <c r="K762" s="52" t="s">
        <v>8579</v>
      </c>
      <c r="L762" s="52" t="s">
        <v>6176</v>
      </c>
      <c r="M762" s="51" t="s">
        <v>3822</v>
      </c>
      <c r="N762" s="52"/>
    </row>
    <row r="763" spans="1:14" s="11" customFormat="1" ht="14.25">
      <c r="A763" s="31" t="s">
        <v>1016</v>
      </c>
      <c r="B763" s="43">
        <v>762</v>
      </c>
      <c r="C763" s="58" t="s">
        <v>4655</v>
      </c>
      <c r="D763" s="59" t="s">
        <v>3823</v>
      </c>
      <c r="E763" s="59" t="s">
        <v>5029</v>
      </c>
      <c r="F763" s="60">
        <v>2010</v>
      </c>
      <c r="G763" s="60"/>
      <c r="H763" s="60" t="s">
        <v>7088</v>
      </c>
      <c r="I763" s="59" t="s">
        <v>3824</v>
      </c>
      <c r="J763" s="50" t="s">
        <v>3825</v>
      </c>
      <c r="K763" s="52" t="s">
        <v>8579</v>
      </c>
      <c r="L763" s="52" t="s">
        <v>6176</v>
      </c>
      <c r="M763" s="51" t="s">
        <v>3826</v>
      </c>
      <c r="N763" s="52"/>
    </row>
    <row r="764" spans="1:14" s="11" customFormat="1" ht="13.5">
      <c r="A764" s="31" t="s">
        <v>1016</v>
      </c>
      <c r="B764" s="43">
        <v>763</v>
      </c>
      <c r="C764" s="48" t="s">
        <v>8751</v>
      </c>
      <c r="D764" s="49" t="s">
        <v>3827</v>
      </c>
      <c r="E764" s="49" t="s">
        <v>5766</v>
      </c>
      <c r="F764" s="43">
        <v>2011</v>
      </c>
      <c r="G764" s="43" t="s">
        <v>3828</v>
      </c>
      <c r="H764" s="43" t="s">
        <v>8603</v>
      </c>
      <c r="I764" s="49" t="s">
        <v>6353</v>
      </c>
      <c r="J764" s="50" t="s">
        <v>3829</v>
      </c>
      <c r="K764" s="7" t="s">
        <v>9483</v>
      </c>
      <c r="L764" s="7" t="s">
        <v>10022</v>
      </c>
      <c r="M764" s="51" t="s">
        <v>3830</v>
      </c>
      <c r="N764" s="52"/>
    </row>
    <row r="765" spans="1:14" s="11" customFormat="1" ht="13.5">
      <c r="A765" s="31" t="s">
        <v>1016</v>
      </c>
      <c r="B765" s="43">
        <v>764</v>
      </c>
      <c r="C765" s="48" t="s">
        <v>8751</v>
      </c>
      <c r="D765" s="49" t="s">
        <v>3831</v>
      </c>
      <c r="E765" s="49" t="s">
        <v>5766</v>
      </c>
      <c r="F765" s="43">
        <v>2011</v>
      </c>
      <c r="G765" s="43" t="s">
        <v>3832</v>
      </c>
      <c r="H765" s="43" t="s">
        <v>8603</v>
      </c>
      <c r="I765" s="49" t="s">
        <v>6353</v>
      </c>
      <c r="J765" s="50" t="s">
        <v>3833</v>
      </c>
      <c r="K765" s="7" t="s">
        <v>7137</v>
      </c>
      <c r="L765" s="7" t="s">
        <v>4769</v>
      </c>
      <c r="M765" s="51" t="s">
        <v>3834</v>
      </c>
      <c r="N765" s="52"/>
    </row>
    <row r="766" spans="1:14" s="11" customFormat="1" ht="13.5">
      <c r="A766" s="31" t="s">
        <v>1016</v>
      </c>
      <c r="B766" s="43">
        <v>765</v>
      </c>
      <c r="C766" s="48" t="s">
        <v>8751</v>
      </c>
      <c r="D766" s="49" t="s">
        <v>3835</v>
      </c>
      <c r="E766" s="49" t="s">
        <v>5766</v>
      </c>
      <c r="F766" s="43">
        <v>2011</v>
      </c>
      <c r="G766" s="43" t="s">
        <v>3836</v>
      </c>
      <c r="H766" s="43" t="s">
        <v>8603</v>
      </c>
      <c r="I766" s="49" t="s">
        <v>6353</v>
      </c>
      <c r="J766" s="50" t="s">
        <v>3837</v>
      </c>
      <c r="K766" s="7" t="s">
        <v>9483</v>
      </c>
      <c r="L766" s="7" t="s">
        <v>7157</v>
      </c>
      <c r="M766" s="51" t="s">
        <v>3838</v>
      </c>
      <c r="N766" s="52"/>
    </row>
    <row r="767" spans="1:14" s="11" customFormat="1" ht="13.5">
      <c r="A767" s="31" t="s">
        <v>1016</v>
      </c>
      <c r="B767" s="43">
        <v>766</v>
      </c>
      <c r="C767" s="48" t="s">
        <v>8751</v>
      </c>
      <c r="D767" s="49" t="s">
        <v>3839</v>
      </c>
      <c r="E767" s="49" t="s">
        <v>6363</v>
      </c>
      <c r="F767" s="43">
        <v>2011</v>
      </c>
      <c r="G767" s="43" t="s">
        <v>3840</v>
      </c>
      <c r="H767" s="43" t="s">
        <v>8603</v>
      </c>
      <c r="I767" s="49" t="s">
        <v>3841</v>
      </c>
      <c r="J767" s="50" t="s">
        <v>3842</v>
      </c>
      <c r="K767" s="7" t="s">
        <v>6824</v>
      </c>
      <c r="L767" s="7" t="s">
        <v>4557</v>
      </c>
      <c r="M767" s="51" t="s">
        <v>3843</v>
      </c>
      <c r="N767" s="52"/>
    </row>
    <row r="768" spans="1:14" s="11" customFormat="1" ht="13.5">
      <c r="A768" s="31" t="s">
        <v>1016</v>
      </c>
      <c r="B768" s="43">
        <v>767</v>
      </c>
      <c r="C768" s="48" t="s">
        <v>8751</v>
      </c>
      <c r="D768" s="49" t="s">
        <v>3844</v>
      </c>
      <c r="E768" s="49" t="s">
        <v>3845</v>
      </c>
      <c r="F768" s="43">
        <v>2012</v>
      </c>
      <c r="G768" s="43"/>
      <c r="H768" s="43"/>
      <c r="I768" s="49" t="s">
        <v>3846</v>
      </c>
      <c r="J768" s="50" t="s">
        <v>3847</v>
      </c>
      <c r="K768" s="7" t="s">
        <v>6751</v>
      </c>
      <c r="L768" s="7" t="s">
        <v>4707</v>
      </c>
      <c r="M768" s="51" t="s">
        <v>3848</v>
      </c>
      <c r="N768" s="13"/>
    </row>
    <row r="769" spans="1:14" s="11" customFormat="1" ht="13.5">
      <c r="A769" s="31" t="s">
        <v>1016</v>
      </c>
      <c r="B769" s="43">
        <v>768</v>
      </c>
      <c r="C769" s="48" t="s">
        <v>8751</v>
      </c>
      <c r="D769" s="49" t="s">
        <v>3849</v>
      </c>
      <c r="E769" s="49" t="s">
        <v>5051</v>
      </c>
      <c r="F769" s="43">
        <v>2010</v>
      </c>
      <c r="G769" s="43" t="s">
        <v>3850</v>
      </c>
      <c r="H769" s="43" t="s">
        <v>8603</v>
      </c>
      <c r="I769" s="49" t="s">
        <v>3851</v>
      </c>
      <c r="J769" s="50" t="s">
        <v>3852</v>
      </c>
      <c r="K769" s="7" t="s">
        <v>9219</v>
      </c>
      <c r="L769" s="7" t="s">
        <v>9703</v>
      </c>
      <c r="M769" s="51" t="s">
        <v>3853</v>
      </c>
      <c r="N769" s="13"/>
    </row>
    <row r="770" spans="1:14" s="11" customFormat="1" ht="13.5">
      <c r="A770" s="31" t="s">
        <v>1016</v>
      </c>
      <c r="B770" s="43">
        <v>769</v>
      </c>
      <c r="C770" s="48" t="s">
        <v>4519</v>
      </c>
      <c r="D770" s="49" t="s">
        <v>3854</v>
      </c>
      <c r="E770" s="49" t="s">
        <v>7921</v>
      </c>
      <c r="F770" s="43">
        <v>2012</v>
      </c>
      <c r="G770" s="43"/>
      <c r="H770" s="43"/>
      <c r="I770" s="49" t="s">
        <v>3855</v>
      </c>
      <c r="J770" s="50" t="s">
        <v>3856</v>
      </c>
      <c r="K770" s="7" t="s">
        <v>6751</v>
      </c>
      <c r="L770" s="7" t="s">
        <v>4707</v>
      </c>
      <c r="M770" s="51" t="s">
        <v>3857</v>
      </c>
      <c r="N770" s="52"/>
    </row>
    <row r="771" spans="1:14" s="11" customFormat="1" ht="13.5">
      <c r="A771" s="31" t="s">
        <v>1016</v>
      </c>
      <c r="B771" s="43">
        <v>770</v>
      </c>
      <c r="C771" s="48" t="s">
        <v>8751</v>
      </c>
      <c r="D771" s="49" t="s">
        <v>3858</v>
      </c>
      <c r="E771" s="49" t="s">
        <v>7141</v>
      </c>
      <c r="F771" s="43">
        <v>2011</v>
      </c>
      <c r="G771" s="43" t="s">
        <v>3859</v>
      </c>
      <c r="H771" s="43" t="s">
        <v>8603</v>
      </c>
      <c r="I771" s="49" t="s">
        <v>3151</v>
      </c>
      <c r="J771" s="50" t="s">
        <v>3860</v>
      </c>
      <c r="K771" s="6" t="e">
        <v>#N/A</v>
      </c>
      <c r="L771" s="7" t="s">
        <v>9219</v>
      </c>
      <c r="M771" s="51" t="s">
        <v>3861</v>
      </c>
      <c r="N771" s="52"/>
    </row>
    <row r="772" spans="1:14" s="11" customFormat="1" ht="13.5">
      <c r="A772" s="31" t="s">
        <v>1016</v>
      </c>
      <c r="B772" s="43">
        <v>771</v>
      </c>
      <c r="C772" s="48" t="s">
        <v>8751</v>
      </c>
      <c r="D772" s="49" t="s">
        <v>3862</v>
      </c>
      <c r="E772" s="49" t="s">
        <v>7141</v>
      </c>
      <c r="F772" s="43">
        <v>2010</v>
      </c>
      <c r="G772" s="43" t="s">
        <v>3863</v>
      </c>
      <c r="H772" s="43" t="s">
        <v>8603</v>
      </c>
      <c r="I772" s="49" t="s">
        <v>3864</v>
      </c>
      <c r="J772" s="50" t="s">
        <v>3865</v>
      </c>
      <c r="K772" s="6" t="e">
        <v>#N/A</v>
      </c>
      <c r="L772" s="7" t="s">
        <v>9219</v>
      </c>
      <c r="M772" s="51" t="s">
        <v>3866</v>
      </c>
      <c r="N772" s="52"/>
    </row>
    <row r="773" spans="1:14" s="11" customFormat="1" ht="13.5">
      <c r="A773" s="31" t="s">
        <v>1016</v>
      </c>
      <c r="B773" s="43">
        <v>772</v>
      </c>
      <c r="C773" s="53" t="s">
        <v>8751</v>
      </c>
      <c r="D773" s="54" t="s">
        <v>3867</v>
      </c>
      <c r="E773" s="54" t="s">
        <v>3868</v>
      </c>
      <c r="F773" s="55">
        <v>2009</v>
      </c>
      <c r="G773" s="55"/>
      <c r="H773" s="55" t="s">
        <v>8603</v>
      </c>
      <c r="I773" s="54" t="s">
        <v>3869</v>
      </c>
      <c r="J773" s="56" t="s">
        <v>3870</v>
      </c>
      <c r="K773" s="13" t="s">
        <v>9219</v>
      </c>
      <c r="L773" s="13" t="s">
        <v>4839</v>
      </c>
      <c r="M773" s="51" t="s">
        <v>3871</v>
      </c>
      <c r="N773" s="52"/>
    </row>
    <row r="774" spans="1:14" s="11" customFormat="1" ht="13.5">
      <c r="A774" s="31" t="s">
        <v>1016</v>
      </c>
      <c r="B774" s="43">
        <v>773</v>
      </c>
      <c r="C774" s="53" t="s">
        <v>8751</v>
      </c>
      <c r="D774" s="54" t="s">
        <v>3872</v>
      </c>
      <c r="E774" s="54" t="s">
        <v>4960</v>
      </c>
      <c r="F774" s="55">
        <v>2009</v>
      </c>
      <c r="G774" s="55"/>
      <c r="H774" s="55"/>
      <c r="I774" s="54" t="s">
        <v>3873</v>
      </c>
      <c r="J774" s="56" t="s">
        <v>3874</v>
      </c>
      <c r="K774" s="13"/>
      <c r="L774" s="13"/>
      <c r="M774" s="51" t="s">
        <v>3875</v>
      </c>
      <c r="N774" s="52"/>
    </row>
    <row r="775" spans="1:14" s="11" customFormat="1" ht="13.5">
      <c r="A775" s="31" t="s">
        <v>1016</v>
      </c>
      <c r="B775" s="43">
        <v>774</v>
      </c>
      <c r="C775" s="48" t="s">
        <v>8751</v>
      </c>
      <c r="D775" s="49" t="s">
        <v>3876</v>
      </c>
      <c r="E775" s="49" t="s">
        <v>4924</v>
      </c>
      <c r="F775" s="43">
        <v>2011</v>
      </c>
      <c r="G775" s="43" t="s">
        <v>3877</v>
      </c>
      <c r="H775" s="43" t="s">
        <v>8603</v>
      </c>
      <c r="I775" s="49" t="s">
        <v>3878</v>
      </c>
      <c r="J775" s="50" t="s">
        <v>3879</v>
      </c>
      <c r="K775" s="7" t="s">
        <v>9219</v>
      </c>
      <c r="L775" s="7" t="s">
        <v>9703</v>
      </c>
      <c r="M775" s="51" t="s">
        <v>3880</v>
      </c>
      <c r="N775" s="7"/>
    </row>
    <row r="776" spans="1:14" s="11" customFormat="1" ht="13.5">
      <c r="A776" s="31" t="s">
        <v>1016</v>
      </c>
      <c r="B776" s="43">
        <v>775</v>
      </c>
      <c r="C776" s="48" t="s">
        <v>8751</v>
      </c>
      <c r="D776" s="49" t="s">
        <v>3881</v>
      </c>
      <c r="E776" s="49" t="s">
        <v>4924</v>
      </c>
      <c r="F776" s="43">
        <v>2010</v>
      </c>
      <c r="G776" s="43" t="s">
        <v>3882</v>
      </c>
      <c r="H776" s="43" t="s">
        <v>8603</v>
      </c>
      <c r="I776" s="49" t="s">
        <v>3883</v>
      </c>
      <c r="J776" s="50" t="s">
        <v>3884</v>
      </c>
      <c r="K776" s="7" t="s">
        <v>9219</v>
      </c>
      <c r="L776" s="7" t="s">
        <v>9703</v>
      </c>
      <c r="M776" s="51" t="s">
        <v>3885</v>
      </c>
      <c r="N776" s="52"/>
    </row>
    <row r="777" spans="1:14" s="11" customFormat="1" ht="13.5">
      <c r="A777" s="31" t="s">
        <v>1016</v>
      </c>
      <c r="B777" s="43">
        <v>776</v>
      </c>
      <c r="C777" s="48" t="s">
        <v>8751</v>
      </c>
      <c r="D777" s="49" t="s">
        <v>3886</v>
      </c>
      <c r="E777" s="49" t="s">
        <v>5516</v>
      </c>
      <c r="F777" s="43">
        <v>2010</v>
      </c>
      <c r="G777" s="43" t="s">
        <v>3887</v>
      </c>
      <c r="H777" s="43" t="s">
        <v>8603</v>
      </c>
      <c r="I777" s="49" t="s">
        <v>3888</v>
      </c>
      <c r="J777" s="50" t="s">
        <v>3889</v>
      </c>
      <c r="K777" s="7" t="s">
        <v>9219</v>
      </c>
      <c r="L777" s="7" t="s">
        <v>9703</v>
      </c>
      <c r="M777" s="51" t="s">
        <v>3890</v>
      </c>
      <c r="N777" s="13"/>
    </row>
    <row r="778" spans="1:14" s="11" customFormat="1" ht="13.5">
      <c r="A778" s="31" t="s">
        <v>1016</v>
      </c>
      <c r="B778" s="43">
        <v>777</v>
      </c>
      <c r="C778" s="58" t="s">
        <v>4519</v>
      </c>
      <c r="D778" s="59" t="s">
        <v>3891</v>
      </c>
      <c r="E778" s="59" t="s">
        <v>5999</v>
      </c>
      <c r="F778" s="60">
        <v>2012</v>
      </c>
      <c r="G778" s="60"/>
      <c r="H778" s="60"/>
      <c r="I778" s="59" t="s">
        <v>3892</v>
      </c>
      <c r="J778" s="50" t="s">
        <v>3893</v>
      </c>
      <c r="K778" s="52"/>
      <c r="L778" s="52"/>
      <c r="M778" s="51" t="s">
        <v>3894</v>
      </c>
      <c r="N778" s="52"/>
    </row>
    <row r="779" spans="1:14" s="11" customFormat="1" ht="13.5">
      <c r="A779" s="31" t="s">
        <v>1016</v>
      </c>
      <c r="B779" s="43">
        <v>778</v>
      </c>
      <c r="C779" s="53" t="s">
        <v>8751</v>
      </c>
      <c r="D779" s="54" t="s">
        <v>3895</v>
      </c>
      <c r="E779" s="54" t="s">
        <v>4587</v>
      </c>
      <c r="F779" s="55">
        <v>2010</v>
      </c>
      <c r="G779" s="55"/>
      <c r="H779" s="55" t="s">
        <v>8603</v>
      </c>
      <c r="I779" s="54" t="s">
        <v>3896</v>
      </c>
      <c r="J779" s="56" t="s">
        <v>3897</v>
      </c>
      <c r="K779" s="13" t="s">
        <v>9219</v>
      </c>
      <c r="L779" s="13" t="s">
        <v>4546</v>
      </c>
      <c r="M779" s="51" t="s">
        <v>3898</v>
      </c>
      <c r="N779" s="13"/>
    </row>
    <row r="780" spans="1:14" s="11" customFormat="1" ht="13.5">
      <c r="A780" s="31" t="s">
        <v>1016</v>
      </c>
      <c r="B780" s="43">
        <v>779</v>
      </c>
      <c r="C780" s="53" t="s">
        <v>8751</v>
      </c>
      <c r="D780" s="54" t="s">
        <v>3899</v>
      </c>
      <c r="E780" s="54" t="s">
        <v>5346</v>
      </c>
      <c r="F780" s="55">
        <v>2007</v>
      </c>
      <c r="G780" s="55" t="s">
        <v>3900</v>
      </c>
      <c r="H780" s="55" t="s">
        <v>8603</v>
      </c>
      <c r="I780" s="54" t="s">
        <v>3901</v>
      </c>
      <c r="J780" s="56" t="s">
        <v>3902</v>
      </c>
      <c r="K780" s="13" t="s">
        <v>9219</v>
      </c>
      <c r="L780" s="13" t="s">
        <v>4839</v>
      </c>
      <c r="M780" s="51" t="s">
        <v>3903</v>
      </c>
      <c r="N780" s="7"/>
    </row>
    <row r="781" spans="1:14" s="11" customFormat="1" ht="13.5">
      <c r="A781" s="31" t="s">
        <v>1016</v>
      </c>
      <c r="B781" s="43">
        <v>780</v>
      </c>
      <c r="C781" s="53" t="s">
        <v>8751</v>
      </c>
      <c r="D781" s="54" t="s">
        <v>3904</v>
      </c>
      <c r="E781" s="54" t="s">
        <v>5346</v>
      </c>
      <c r="F781" s="55">
        <v>2007</v>
      </c>
      <c r="G781" s="55"/>
      <c r="H781" s="55" t="s">
        <v>8603</v>
      </c>
      <c r="I781" s="54" t="s">
        <v>3905</v>
      </c>
      <c r="J781" s="56" t="s">
        <v>3906</v>
      </c>
      <c r="K781" s="13" t="s">
        <v>9483</v>
      </c>
      <c r="L781" s="13" t="s">
        <v>6849</v>
      </c>
      <c r="M781" s="51" t="s">
        <v>3907</v>
      </c>
      <c r="N781" s="13"/>
    </row>
    <row r="782" spans="1:14" s="11" customFormat="1" ht="13.5">
      <c r="A782" s="31" t="s">
        <v>1016</v>
      </c>
      <c r="B782" s="43">
        <v>781</v>
      </c>
      <c r="C782" s="48" t="s">
        <v>8751</v>
      </c>
      <c r="D782" s="49" t="s">
        <v>3908</v>
      </c>
      <c r="E782" s="49" t="s">
        <v>5012</v>
      </c>
      <c r="F782" s="43">
        <v>2010</v>
      </c>
      <c r="G782" s="43"/>
      <c r="H782" s="43" t="s">
        <v>8603</v>
      </c>
      <c r="I782" s="49" t="s">
        <v>3909</v>
      </c>
      <c r="J782" s="50" t="s">
        <v>3910</v>
      </c>
      <c r="K782" s="7" t="s">
        <v>9219</v>
      </c>
      <c r="L782" s="7" t="s">
        <v>4546</v>
      </c>
      <c r="M782" s="51" t="s">
        <v>3911</v>
      </c>
      <c r="N782" s="52"/>
    </row>
    <row r="783" spans="1:14" s="11" customFormat="1" ht="13.5">
      <c r="A783" s="31" t="s">
        <v>1016</v>
      </c>
      <c r="B783" s="43">
        <v>782</v>
      </c>
      <c r="C783" s="48" t="s">
        <v>8751</v>
      </c>
      <c r="D783" s="49" t="s">
        <v>3912</v>
      </c>
      <c r="E783" s="49" t="s">
        <v>3377</v>
      </c>
      <c r="F783" s="43">
        <v>2011</v>
      </c>
      <c r="G783" s="43" t="s">
        <v>3913</v>
      </c>
      <c r="H783" s="43" t="s">
        <v>8603</v>
      </c>
      <c r="I783" s="49" t="s">
        <v>3914</v>
      </c>
      <c r="J783" s="50" t="s">
        <v>3915</v>
      </c>
      <c r="K783" s="7" t="s">
        <v>9219</v>
      </c>
      <c r="L783" s="7" t="s">
        <v>4546</v>
      </c>
      <c r="M783" s="51" t="s">
        <v>3916</v>
      </c>
      <c r="N783" s="52"/>
    </row>
    <row r="784" spans="1:14" s="11" customFormat="1" ht="13.5">
      <c r="A784" s="31" t="s">
        <v>1016</v>
      </c>
      <c r="B784" s="43">
        <v>783</v>
      </c>
      <c r="C784" s="53" t="s">
        <v>4519</v>
      </c>
      <c r="D784" s="54" t="s">
        <v>3917</v>
      </c>
      <c r="E784" s="54" t="s">
        <v>6802</v>
      </c>
      <c r="F784" s="55">
        <v>2012</v>
      </c>
      <c r="G784" s="55"/>
      <c r="H784" s="55"/>
      <c r="I784" s="54" t="s">
        <v>3918</v>
      </c>
      <c r="J784" s="56" t="s">
        <v>3919</v>
      </c>
      <c r="K784" s="13"/>
      <c r="L784" s="13"/>
      <c r="M784" s="51" t="s">
        <v>3920</v>
      </c>
      <c r="N784" s="13"/>
    </row>
    <row r="785" spans="1:14" s="11" customFormat="1" ht="13.5">
      <c r="A785" s="31" t="s">
        <v>1016</v>
      </c>
      <c r="B785" s="43">
        <v>784</v>
      </c>
      <c r="C785" s="48" t="s">
        <v>8751</v>
      </c>
      <c r="D785" s="49" t="s">
        <v>3921</v>
      </c>
      <c r="E785" s="49" t="s">
        <v>3922</v>
      </c>
      <c r="F785" s="43">
        <v>2011</v>
      </c>
      <c r="G785" s="43" t="s">
        <v>3923</v>
      </c>
      <c r="H785" s="43" t="s">
        <v>8603</v>
      </c>
      <c r="I785" s="49" t="s">
        <v>3924</v>
      </c>
      <c r="J785" s="50" t="s">
        <v>3925</v>
      </c>
      <c r="K785" s="7" t="s">
        <v>9219</v>
      </c>
      <c r="L785" s="7" t="s">
        <v>9703</v>
      </c>
      <c r="M785" s="51" t="s">
        <v>3926</v>
      </c>
      <c r="N785" s="52"/>
    </row>
    <row r="786" spans="1:14" s="11" customFormat="1" ht="13.5">
      <c r="A786" s="31" t="s">
        <v>1016</v>
      </c>
      <c r="B786" s="43">
        <v>785</v>
      </c>
      <c r="C786" s="48" t="s">
        <v>8751</v>
      </c>
      <c r="D786" s="49" t="s">
        <v>3927</v>
      </c>
      <c r="E786" s="49" t="s">
        <v>3922</v>
      </c>
      <c r="F786" s="43">
        <v>2010</v>
      </c>
      <c r="G786" s="43"/>
      <c r="H786" s="43" t="s">
        <v>8603</v>
      </c>
      <c r="I786" s="49" t="s">
        <v>3928</v>
      </c>
      <c r="J786" s="50" t="s">
        <v>3929</v>
      </c>
      <c r="K786" s="7" t="s">
        <v>9219</v>
      </c>
      <c r="L786" s="7" t="s">
        <v>9703</v>
      </c>
      <c r="M786" s="51" t="s">
        <v>3930</v>
      </c>
      <c r="N786" s="52"/>
    </row>
    <row r="787" spans="1:14" s="11" customFormat="1" ht="13.5">
      <c r="A787" s="31" t="s">
        <v>1016</v>
      </c>
      <c r="B787" s="43">
        <v>786</v>
      </c>
      <c r="C787" s="48" t="s">
        <v>8751</v>
      </c>
      <c r="D787" s="49" t="s">
        <v>3931</v>
      </c>
      <c r="E787" s="49" t="s">
        <v>3922</v>
      </c>
      <c r="F787" s="43">
        <v>2010</v>
      </c>
      <c r="G787" s="43" t="s">
        <v>3932</v>
      </c>
      <c r="H787" s="43" t="s">
        <v>7142</v>
      </c>
      <c r="I787" s="49" t="s">
        <v>3933</v>
      </c>
      <c r="J787" s="50" t="s">
        <v>3934</v>
      </c>
      <c r="K787" s="6" t="e">
        <v>#N/A</v>
      </c>
      <c r="L787" s="7" t="s">
        <v>9219</v>
      </c>
      <c r="M787" s="51" t="s">
        <v>3935</v>
      </c>
      <c r="N787" s="52"/>
    </row>
    <row r="788" spans="1:14" s="11" customFormat="1" ht="13.5">
      <c r="A788" s="31" t="s">
        <v>1016</v>
      </c>
      <c r="B788" s="43">
        <v>787</v>
      </c>
      <c r="C788" s="58" t="s">
        <v>8751</v>
      </c>
      <c r="D788" s="59" t="s">
        <v>3936</v>
      </c>
      <c r="E788" s="59" t="s">
        <v>6363</v>
      </c>
      <c r="F788" s="60">
        <v>2012</v>
      </c>
      <c r="G788" s="60" t="s">
        <v>3937</v>
      </c>
      <c r="H788" s="60" t="s">
        <v>8603</v>
      </c>
      <c r="I788" s="59" t="s">
        <v>3938</v>
      </c>
      <c r="J788" s="50" t="s">
        <v>3939</v>
      </c>
      <c r="K788" s="52" t="s">
        <v>6824</v>
      </c>
      <c r="L788" s="52" t="s">
        <v>4557</v>
      </c>
      <c r="M788" s="51" t="s">
        <v>3940</v>
      </c>
      <c r="N788" s="52"/>
    </row>
    <row r="789" spans="1:14" s="11" customFormat="1" ht="14.25">
      <c r="A789" s="31" t="s">
        <v>1016</v>
      </c>
      <c r="B789" s="43">
        <v>788</v>
      </c>
      <c r="C789" s="48" t="s">
        <v>8751</v>
      </c>
      <c r="D789" s="70" t="s">
        <v>3941</v>
      </c>
      <c r="E789" s="49" t="s">
        <v>3942</v>
      </c>
      <c r="F789" s="43">
        <v>2011</v>
      </c>
      <c r="G789" s="43"/>
      <c r="H789" s="43"/>
      <c r="I789" s="49" t="s">
        <v>3942</v>
      </c>
      <c r="J789" s="50" t="s">
        <v>3943</v>
      </c>
      <c r="K789" s="7"/>
      <c r="L789" s="7"/>
      <c r="M789" s="51" t="s">
        <v>3944</v>
      </c>
      <c r="N789" s="49" t="s">
        <v>3945</v>
      </c>
    </row>
    <row r="790" spans="1:14" s="11" customFormat="1" ht="25.5">
      <c r="A790" s="31" t="s">
        <v>1016</v>
      </c>
      <c r="B790" s="43">
        <v>789</v>
      </c>
      <c r="C790" s="48" t="s">
        <v>8751</v>
      </c>
      <c r="D790" s="49" t="s">
        <v>3946</v>
      </c>
      <c r="E790" s="49" t="s">
        <v>5390</v>
      </c>
      <c r="F790" s="43">
        <v>2012</v>
      </c>
      <c r="G790" s="43"/>
      <c r="H790" s="43"/>
      <c r="I790" s="49" t="s">
        <v>3947</v>
      </c>
      <c r="J790" s="50" t="s">
        <v>3948</v>
      </c>
      <c r="K790" s="7"/>
      <c r="L790" s="7"/>
      <c r="M790" s="51" t="s">
        <v>3949</v>
      </c>
      <c r="N790" s="52"/>
    </row>
    <row r="791" spans="1:14" s="11" customFormat="1" ht="13.5">
      <c r="A791" s="31" t="s">
        <v>1016</v>
      </c>
      <c r="B791" s="43">
        <v>790</v>
      </c>
      <c r="C791" s="48" t="s">
        <v>8751</v>
      </c>
      <c r="D791" s="49" t="s">
        <v>3950</v>
      </c>
      <c r="E791" s="49" t="s">
        <v>4604</v>
      </c>
      <c r="F791" s="43">
        <v>2010</v>
      </c>
      <c r="G791" s="43" t="s">
        <v>3951</v>
      </c>
      <c r="H791" s="43" t="s">
        <v>5019</v>
      </c>
      <c r="I791" s="49" t="s">
        <v>3952</v>
      </c>
      <c r="J791" s="50" t="s">
        <v>3953</v>
      </c>
      <c r="K791" s="7" t="s">
        <v>9219</v>
      </c>
      <c r="L791" s="7" t="s">
        <v>9703</v>
      </c>
      <c r="M791" s="51" t="s">
        <v>3954</v>
      </c>
      <c r="N791" s="13"/>
    </row>
    <row r="792" spans="1:14" s="11" customFormat="1" ht="13.5">
      <c r="A792" s="31" t="s">
        <v>1016</v>
      </c>
      <c r="B792" s="43">
        <v>791</v>
      </c>
      <c r="C792" s="53" t="s">
        <v>8751</v>
      </c>
      <c r="D792" s="54" t="s">
        <v>3955</v>
      </c>
      <c r="E792" s="54" t="s">
        <v>4560</v>
      </c>
      <c r="F792" s="55">
        <v>2011</v>
      </c>
      <c r="G792" s="55"/>
      <c r="H792" s="55" t="s">
        <v>8603</v>
      </c>
      <c r="I792" s="54" t="s">
        <v>3956</v>
      </c>
      <c r="J792" s="56" t="s">
        <v>3957</v>
      </c>
      <c r="K792" s="13" t="s">
        <v>9219</v>
      </c>
      <c r="L792" s="13" t="s">
        <v>9703</v>
      </c>
      <c r="M792" s="51" t="s">
        <v>3958</v>
      </c>
      <c r="N792" s="52"/>
    </row>
    <row r="793" spans="1:14" s="11" customFormat="1" ht="13.5">
      <c r="A793" s="31" t="s">
        <v>1016</v>
      </c>
      <c r="B793" s="43">
        <v>792</v>
      </c>
      <c r="C793" s="48" t="s">
        <v>4519</v>
      </c>
      <c r="D793" s="49" t="s">
        <v>3959</v>
      </c>
      <c r="E793" s="49" t="s">
        <v>5999</v>
      </c>
      <c r="F793" s="43">
        <v>2011</v>
      </c>
      <c r="G793" s="43"/>
      <c r="H793" s="43"/>
      <c r="I793" s="49" t="s">
        <v>3960</v>
      </c>
      <c r="J793" s="50" t="s">
        <v>3961</v>
      </c>
      <c r="K793" s="7"/>
      <c r="L793" s="7"/>
      <c r="M793" s="51" t="s">
        <v>3962</v>
      </c>
      <c r="N793" s="13"/>
    </row>
    <row r="794" spans="1:14" s="11" customFormat="1" ht="13.5">
      <c r="A794" s="31" t="s">
        <v>1016</v>
      </c>
      <c r="B794" s="43">
        <v>793</v>
      </c>
      <c r="C794" s="48" t="s">
        <v>4519</v>
      </c>
      <c r="D794" s="49" t="s">
        <v>3963</v>
      </c>
      <c r="E794" s="49" t="s">
        <v>5999</v>
      </c>
      <c r="F794" s="43">
        <v>2011</v>
      </c>
      <c r="G794" s="43"/>
      <c r="H794" s="43"/>
      <c r="I794" s="49" t="s">
        <v>3964</v>
      </c>
      <c r="J794" s="50" t="s">
        <v>3965</v>
      </c>
      <c r="K794" s="7"/>
      <c r="L794" s="7"/>
      <c r="M794" s="51" t="s">
        <v>3966</v>
      </c>
      <c r="N794" s="13"/>
    </row>
    <row r="795" spans="1:14" s="11" customFormat="1" ht="25.5">
      <c r="A795" s="31" t="s">
        <v>1016</v>
      </c>
      <c r="B795" s="43">
        <v>794</v>
      </c>
      <c r="C795" s="48" t="s">
        <v>4519</v>
      </c>
      <c r="D795" s="49" t="s">
        <v>3967</v>
      </c>
      <c r="E795" s="49" t="s">
        <v>4473</v>
      </c>
      <c r="F795" s="43">
        <v>2012</v>
      </c>
      <c r="G795" s="43"/>
      <c r="H795" s="43"/>
      <c r="I795" s="49" t="s">
        <v>3968</v>
      </c>
      <c r="J795" s="50" t="s">
        <v>3969</v>
      </c>
      <c r="K795" s="7" t="s">
        <v>5911</v>
      </c>
      <c r="L795" s="7" t="s">
        <v>3970</v>
      </c>
      <c r="M795" s="51" t="s">
        <v>3971</v>
      </c>
      <c r="N795" s="52"/>
    </row>
    <row r="796" spans="1:14" s="11" customFormat="1" ht="13.5">
      <c r="A796" s="31" t="s">
        <v>1016</v>
      </c>
      <c r="B796" s="43">
        <v>795</v>
      </c>
      <c r="C796" s="48" t="s">
        <v>8751</v>
      </c>
      <c r="D796" s="49" t="s">
        <v>3972</v>
      </c>
      <c r="E796" s="49" t="s">
        <v>4944</v>
      </c>
      <c r="F796" s="43">
        <v>2011</v>
      </c>
      <c r="G796" s="43" t="s">
        <v>3973</v>
      </c>
      <c r="H796" s="43" t="s">
        <v>8603</v>
      </c>
      <c r="I796" s="49" t="s">
        <v>3974</v>
      </c>
      <c r="J796" s="50" t="s">
        <v>3975</v>
      </c>
      <c r="K796" s="7" t="s">
        <v>9219</v>
      </c>
      <c r="L796" s="7" t="s">
        <v>4849</v>
      </c>
      <c r="M796" s="51" t="s">
        <v>3976</v>
      </c>
      <c r="N796" s="13"/>
    </row>
    <row r="797" spans="1:14" s="11" customFormat="1" ht="13.5">
      <c r="A797" s="31" t="s">
        <v>1016</v>
      </c>
      <c r="B797" s="43">
        <v>796</v>
      </c>
      <c r="C797" s="48" t="s">
        <v>8751</v>
      </c>
      <c r="D797" s="49" t="s">
        <v>3977</v>
      </c>
      <c r="E797" s="49" t="s">
        <v>5051</v>
      </c>
      <c r="F797" s="43">
        <v>2010</v>
      </c>
      <c r="G797" s="43"/>
      <c r="H797" s="43" t="s">
        <v>8603</v>
      </c>
      <c r="I797" s="49" t="s">
        <v>3978</v>
      </c>
      <c r="J797" s="50" t="s">
        <v>3979</v>
      </c>
      <c r="K797" s="7" t="s">
        <v>9219</v>
      </c>
      <c r="L797" s="7" t="s">
        <v>9703</v>
      </c>
      <c r="M797" s="51" t="s">
        <v>3980</v>
      </c>
      <c r="N797" s="52"/>
    </row>
    <row r="798" spans="1:14" s="11" customFormat="1" ht="27">
      <c r="A798" s="31" t="s">
        <v>1016</v>
      </c>
      <c r="B798" s="43">
        <v>797</v>
      </c>
      <c r="C798" s="48" t="s">
        <v>8751</v>
      </c>
      <c r="D798" s="49" t="s">
        <v>3981</v>
      </c>
      <c r="E798" s="49" t="s">
        <v>4924</v>
      </c>
      <c r="F798" s="43">
        <v>2010</v>
      </c>
      <c r="G798" s="43" t="s">
        <v>3982</v>
      </c>
      <c r="H798" s="43" t="s">
        <v>8603</v>
      </c>
      <c r="I798" s="49" t="s">
        <v>3983</v>
      </c>
      <c r="J798" s="50" t="s">
        <v>3984</v>
      </c>
      <c r="K798" s="7" t="s">
        <v>9219</v>
      </c>
      <c r="L798" s="7" t="s">
        <v>9703</v>
      </c>
      <c r="M798" s="51" t="s">
        <v>3985</v>
      </c>
      <c r="N798" s="52"/>
    </row>
    <row r="799" spans="1:14" s="11" customFormat="1" ht="25.5">
      <c r="A799" s="31" t="s">
        <v>1016</v>
      </c>
      <c r="B799" s="43">
        <v>798</v>
      </c>
      <c r="C799" s="48" t="s">
        <v>4519</v>
      </c>
      <c r="D799" s="49" t="s">
        <v>3986</v>
      </c>
      <c r="E799" s="49" t="s">
        <v>3987</v>
      </c>
      <c r="F799" s="43">
        <v>2010</v>
      </c>
      <c r="G799" s="43"/>
      <c r="H799" s="43"/>
      <c r="I799" s="49" t="s">
        <v>3987</v>
      </c>
      <c r="J799" s="50" t="s">
        <v>3988</v>
      </c>
      <c r="K799" s="7"/>
      <c r="L799" s="7"/>
      <c r="M799" s="51" t="s">
        <v>3989</v>
      </c>
      <c r="N799" s="13"/>
    </row>
    <row r="800" spans="1:14" s="11" customFormat="1" ht="13.5">
      <c r="A800" s="31" t="s">
        <v>1016</v>
      </c>
      <c r="B800" s="43">
        <v>799</v>
      </c>
      <c r="C800" s="48" t="s">
        <v>8751</v>
      </c>
      <c r="D800" s="49" t="s">
        <v>3990</v>
      </c>
      <c r="E800" s="49" t="s">
        <v>3180</v>
      </c>
      <c r="F800" s="43">
        <v>2011</v>
      </c>
      <c r="G800" s="43" t="s">
        <v>3991</v>
      </c>
      <c r="H800" s="43" t="s">
        <v>8603</v>
      </c>
      <c r="I800" s="49" t="s">
        <v>3992</v>
      </c>
      <c r="J800" s="50" t="s">
        <v>3993</v>
      </c>
      <c r="K800" s="7" t="s">
        <v>9219</v>
      </c>
      <c r="L800" s="7" t="s">
        <v>4546</v>
      </c>
      <c r="M800" s="51" t="s">
        <v>3994</v>
      </c>
      <c r="N800" s="13"/>
    </row>
    <row r="801" spans="1:14" s="11" customFormat="1" ht="13.5">
      <c r="A801" s="31" t="s">
        <v>1016</v>
      </c>
      <c r="B801" s="43">
        <v>800</v>
      </c>
      <c r="C801" s="48" t="s">
        <v>8751</v>
      </c>
      <c r="D801" s="49" t="s">
        <v>3995</v>
      </c>
      <c r="E801" s="49" t="s">
        <v>3180</v>
      </c>
      <c r="F801" s="43">
        <v>2011</v>
      </c>
      <c r="G801" s="43" t="s">
        <v>3996</v>
      </c>
      <c r="H801" s="43" t="s">
        <v>8603</v>
      </c>
      <c r="I801" s="49" t="s">
        <v>3992</v>
      </c>
      <c r="J801" s="50" t="s">
        <v>3997</v>
      </c>
      <c r="K801" s="7" t="s">
        <v>9219</v>
      </c>
      <c r="L801" s="7" t="s">
        <v>9703</v>
      </c>
      <c r="M801" s="51" t="s">
        <v>3998</v>
      </c>
      <c r="N801" s="13"/>
    </row>
    <row r="802" spans="1:14" s="11" customFormat="1" ht="13.5">
      <c r="A802" s="31" t="s">
        <v>1016</v>
      </c>
      <c r="B802" s="43">
        <v>801</v>
      </c>
      <c r="C802" s="48" t="s">
        <v>4519</v>
      </c>
      <c r="D802" s="49" t="s">
        <v>3999</v>
      </c>
      <c r="E802" s="49" t="s">
        <v>7154</v>
      </c>
      <c r="F802" s="43">
        <v>2011</v>
      </c>
      <c r="G802" s="43"/>
      <c r="H802" s="43"/>
      <c r="I802" s="49" t="s">
        <v>4260</v>
      </c>
      <c r="J802" s="50" t="s">
        <v>4000</v>
      </c>
      <c r="K802" s="7"/>
      <c r="L802" s="7"/>
      <c r="M802" s="51" t="s">
        <v>4001</v>
      </c>
      <c r="N802" s="52"/>
    </row>
    <row r="803" spans="1:14" s="11" customFormat="1" ht="13.5">
      <c r="A803" s="31" t="s">
        <v>1016</v>
      </c>
      <c r="B803" s="43">
        <v>802</v>
      </c>
      <c r="C803" s="48" t="s">
        <v>8751</v>
      </c>
      <c r="D803" s="49" t="s">
        <v>4002</v>
      </c>
      <c r="E803" s="49" t="s">
        <v>5018</v>
      </c>
      <c r="F803" s="43">
        <v>2009</v>
      </c>
      <c r="G803" s="43"/>
      <c r="H803" s="43" t="s">
        <v>8603</v>
      </c>
      <c r="I803" s="49" t="s">
        <v>4003</v>
      </c>
      <c r="J803" s="50" t="s">
        <v>4004</v>
      </c>
      <c r="K803" s="7" t="s">
        <v>7181</v>
      </c>
      <c r="L803" s="7" t="s">
        <v>5996</v>
      </c>
      <c r="M803" s="51" t="s">
        <v>4005</v>
      </c>
      <c r="N803" s="13"/>
    </row>
    <row r="804" spans="1:14" s="11" customFormat="1" ht="13.5">
      <c r="A804" s="31" t="s">
        <v>1016</v>
      </c>
      <c r="B804" s="43">
        <v>803</v>
      </c>
      <c r="C804" s="48" t="s">
        <v>4519</v>
      </c>
      <c r="D804" s="49" t="s">
        <v>4006</v>
      </c>
      <c r="E804" s="49" t="s">
        <v>4473</v>
      </c>
      <c r="F804" s="43">
        <v>2011</v>
      </c>
      <c r="G804" s="43"/>
      <c r="H804" s="43"/>
      <c r="I804" s="49" t="s">
        <v>4007</v>
      </c>
      <c r="J804" s="50" t="s">
        <v>4008</v>
      </c>
      <c r="K804" s="7" t="s">
        <v>5911</v>
      </c>
      <c r="L804" s="7" t="s">
        <v>6865</v>
      </c>
      <c r="M804" s="51" t="s">
        <v>4009</v>
      </c>
      <c r="N804" s="52"/>
    </row>
    <row r="805" spans="1:14" s="11" customFormat="1" ht="13.5">
      <c r="A805" s="31" t="s">
        <v>1016</v>
      </c>
      <c r="B805" s="43">
        <v>804</v>
      </c>
      <c r="C805" s="48" t="s">
        <v>8751</v>
      </c>
      <c r="D805" s="49" t="s">
        <v>4010</v>
      </c>
      <c r="E805" s="49" t="s">
        <v>5051</v>
      </c>
      <c r="F805" s="43">
        <v>2010</v>
      </c>
      <c r="G805" s="43"/>
      <c r="H805" s="43" t="s">
        <v>8603</v>
      </c>
      <c r="I805" s="49" t="s">
        <v>4011</v>
      </c>
      <c r="J805" s="50" t="s">
        <v>4012</v>
      </c>
      <c r="K805" s="7" t="s">
        <v>9219</v>
      </c>
      <c r="L805" s="7" t="s">
        <v>9703</v>
      </c>
      <c r="M805" s="51" t="s">
        <v>4013</v>
      </c>
      <c r="N805" s="52"/>
    </row>
    <row r="806" spans="1:14" s="11" customFormat="1" ht="13.5">
      <c r="A806" s="31" t="s">
        <v>1016</v>
      </c>
      <c r="B806" s="43">
        <v>805</v>
      </c>
      <c r="C806" s="48" t="s">
        <v>8751</v>
      </c>
      <c r="D806" s="49" t="s">
        <v>4014</v>
      </c>
      <c r="E806" s="49" t="s">
        <v>5346</v>
      </c>
      <c r="F806" s="43">
        <v>2012</v>
      </c>
      <c r="G806" s="43" t="s">
        <v>4015</v>
      </c>
      <c r="H806" s="43" t="s">
        <v>8603</v>
      </c>
      <c r="I806" s="49" t="s">
        <v>4016</v>
      </c>
      <c r="J806" s="50" t="s">
        <v>4017</v>
      </c>
      <c r="K806" s="7" t="s">
        <v>6824</v>
      </c>
      <c r="L806" s="7" t="s">
        <v>4557</v>
      </c>
      <c r="M806" s="51" t="s">
        <v>4018</v>
      </c>
      <c r="N806" s="52"/>
    </row>
    <row r="807" spans="1:14" s="11" customFormat="1" ht="13.5">
      <c r="A807" s="31" t="s">
        <v>1016</v>
      </c>
      <c r="B807" s="43">
        <v>806</v>
      </c>
      <c r="C807" s="53" t="s">
        <v>8751</v>
      </c>
      <c r="D807" s="54" t="s">
        <v>4019</v>
      </c>
      <c r="E807" s="54" t="s">
        <v>4020</v>
      </c>
      <c r="F807" s="55">
        <v>2008</v>
      </c>
      <c r="G807" s="55"/>
      <c r="H807" s="55" t="s">
        <v>8603</v>
      </c>
      <c r="I807" s="54" t="s">
        <v>4021</v>
      </c>
      <c r="J807" s="56" t="s">
        <v>4022</v>
      </c>
      <c r="K807" s="13" t="s">
        <v>9219</v>
      </c>
      <c r="L807" s="13" t="s">
        <v>4546</v>
      </c>
      <c r="M807" s="51" t="s">
        <v>4023</v>
      </c>
      <c r="N807" s="13"/>
    </row>
    <row r="808" spans="1:14" s="11" customFormat="1" ht="13.5">
      <c r="A808" s="31" t="s">
        <v>1016</v>
      </c>
      <c r="B808" s="43">
        <v>807</v>
      </c>
      <c r="C808" s="48" t="s">
        <v>8751</v>
      </c>
      <c r="D808" s="49" t="s">
        <v>4024</v>
      </c>
      <c r="E808" s="49" t="s">
        <v>4020</v>
      </c>
      <c r="F808" s="43">
        <v>2007</v>
      </c>
      <c r="G808" s="43"/>
      <c r="H808" s="43" t="s">
        <v>8603</v>
      </c>
      <c r="I808" s="49" t="s">
        <v>4025</v>
      </c>
      <c r="J808" s="50" t="s">
        <v>4026</v>
      </c>
      <c r="K808" s="7" t="s">
        <v>9219</v>
      </c>
      <c r="L808" s="7" t="s">
        <v>4546</v>
      </c>
      <c r="M808" s="51" t="s">
        <v>4027</v>
      </c>
      <c r="N808" s="13"/>
    </row>
    <row r="809" spans="1:14" s="11" customFormat="1" ht="13.5">
      <c r="A809" s="31" t="s">
        <v>1016</v>
      </c>
      <c r="B809" s="43">
        <v>808</v>
      </c>
      <c r="C809" s="48" t="s">
        <v>8751</v>
      </c>
      <c r="D809" s="49" t="s">
        <v>4028</v>
      </c>
      <c r="E809" s="49" t="s">
        <v>5766</v>
      </c>
      <c r="F809" s="43">
        <v>2012</v>
      </c>
      <c r="G809" s="43" t="s">
        <v>4029</v>
      </c>
      <c r="H809" s="43" t="s">
        <v>8603</v>
      </c>
      <c r="I809" s="49" t="s">
        <v>6353</v>
      </c>
      <c r="J809" s="50" t="s">
        <v>4030</v>
      </c>
      <c r="K809" s="7" t="s">
        <v>7137</v>
      </c>
      <c r="L809" s="7" t="s">
        <v>4769</v>
      </c>
      <c r="M809" s="51" t="s">
        <v>4031</v>
      </c>
      <c r="N809" s="52"/>
    </row>
    <row r="810" spans="1:14" s="11" customFormat="1" ht="27">
      <c r="A810" s="31" t="s">
        <v>1016</v>
      </c>
      <c r="B810" s="43">
        <v>809</v>
      </c>
      <c r="C810" s="53" t="s">
        <v>4519</v>
      </c>
      <c r="D810" s="54" t="s">
        <v>4032</v>
      </c>
      <c r="E810" s="54" t="s">
        <v>4473</v>
      </c>
      <c r="F810" s="55">
        <v>2012</v>
      </c>
      <c r="G810" s="55"/>
      <c r="H810" s="55"/>
      <c r="I810" s="54" t="s">
        <v>4033</v>
      </c>
      <c r="J810" s="56" t="s">
        <v>4034</v>
      </c>
      <c r="K810" s="13" t="s">
        <v>6751</v>
      </c>
      <c r="L810" s="13" t="s">
        <v>6752</v>
      </c>
      <c r="M810" s="51" t="s">
        <v>4035</v>
      </c>
      <c r="N810" s="7"/>
    </row>
    <row r="811" spans="1:14" s="11" customFormat="1" ht="13.5">
      <c r="A811" s="31" t="s">
        <v>1016</v>
      </c>
      <c r="B811" s="43">
        <v>810</v>
      </c>
      <c r="C811" s="53" t="s">
        <v>4519</v>
      </c>
      <c r="D811" s="54" t="s">
        <v>4036</v>
      </c>
      <c r="E811" s="54" t="s">
        <v>5999</v>
      </c>
      <c r="F811" s="55">
        <v>2012</v>
      </c>
      <c r="G811" s="55"/>
      <c r="H811" s="55"/>
      <c r="I811" s="54" t="s">
        <v>4037</v>
      </c>
      <c r="J811" s="56" t="s">
        <v>4038</v>
      </c>
      <c r="K811" s="13"/>
      <c r="L811" s="13"/>
      <c r="M811" s="51" t="s">
        <v>4039</v>
      </c>
      <c r="N811" s="52"/>
    </row>
    <row r="812" spans="1:14" s="11" customFormat="1" ht="13.5">
      <c r="A812" s="31" t="s">
        <v>1016</v>
      </c>
      <c r="B812" s="43">
        <v>811</v>
      </c>
      <c r="C812" s="48" t="s">
        <v>4519</v>
      </c>
      <c r="D812" s="49" t="s">
        <v>4040</v>
      </c>
      <c r="E812" s="49" t="s">
        <v>4569</v>
      </c>
      <c r="F812" s="43">
        <v>2011</v>
      </c>
      <c r="G812" s="43"/>
      <c r="H812" s="43"/>
      <c r="I812" s="49" t="s">
        <v>4041</v>
      </c>
      <c r="J812" s="50" t="s">
        <v>4042</v>
      </c>
      <c r="K812" s="7"/>
      <c r="L812" s="7"/>
      <c r="M812" s="51" t="s">
        <v>4043</v>
      </c>
      <c r="N812" s="13"/>
    </row>
    <row r="813" spans="1:14" s="11" customFormat="1" ht="13.5">
      <c r="A813" s="31" t="s">
        <v>1016</v>
      </c>
      <c r="B813" s="43">
        <v>812</v>
      </c>
      <c r="C813" s="48" t="s">
        <v>8751</v>
      </c>
      <c r="D813" s="49" t="s">
        <v>4044</v>
      </c>
      <c r="E813" s="49" t="s">
        <v>3922</v>
      </c>
      <c r="F813" s="43">
        <v>2010</v>
      </c>
      <c r="G813" s="43" t="s">
        <v>4045</v>
      </c>
      <c r="H813" s="43" t="s">
        <v>8603</v>
      </c>
      <c r="I813" s="49" t="s">
        <v>4046</v>
      </c>
      <c r="J813" s="50" t="s">
        <v>4047</v>
      </c>
      <c r="K813" s="7" t="s">
        <v>9219</v>
      </c>
      <c r="L813" s="7" t="s">
        <v>9703</v>
      </c>
      <c r="M813" s="51" t="s">
        <v>4048</v>
      </c>
      <c r="N813" s="13"/>
    </row>
    <row r="814" spans="1:14" s="11" customFormat="1" ht="13.5">
      <c r="A814" s="31" t="s">
        <v>1016</v>
      </c>
      <c r="B814" s="43">
        <v>813</v>
      </c>
      <c r="C814" s="53" t="s">
        <v>8751</v>
      </c>
      <c r="D814" s="54" t="s">
        <v>4049</v>
      </c>
      <c r="E814" s="54" t="s">
        <v>4050</v>
      </c>
      <c r="F814" s="55">
        <v>2010</v>
      </c>
      <c r="G814" s="55"/>
      <c r="H814" s="55" t="s">
        <v>8603</v>
      </c>
      <c r="I814" s="54" t="s">
        <v>4051</v>
      </c>
      <c r="J814" s="56" t="s">
        <v>4052</v>
      </c>
      <c r="K814" s="13" t="s">
        <v>9011</v>
      </c>
      <c r="L814" s="13" t="s">
        <v>9708</v>
      </c>
      <c r="M814" s="51" t="s">
        <v>4053</v>
      </c>
      <c r="N814" s="7"/>
    </row>
    <row r="815" spans="1:14" s="11" customFormat="1" ht="14.25">
      <c r="A815" s="31" t="s">
        <v>1016</v>
      </c>
      <c r="B815" s="43">
        <v>814</v>
      </c>
      <c r="C815" s="58" t="s">
        <v>4655</v>
      </c>
      <c r="D815" s="69" t="s">
        <v>4054</v>
      </c>
      <c r="E815" s="59" t="s">
        <v>4055</v>
      </c>
      <c r="F815" s="84">
        <v>2013</v>
      </c>
      <c r="G815" s="60"/>
      <c r="H815" s="60"/>
      <c r="I815" s="59" t="s">
        <v>4056</v>
      </c>
      <c r="J815" s="85" t="s">
        <v>4057</v>
      </c>
      <c r="K815" s="52"/>
      <c r="L815" s="52"/>
      <c r="M815" s="51" t="s">
        <v>4058</v>
      </c>
      <c r="N815" s="49" t="s">
        <v>4059</v>
      </c>
    </row>
    <row r="816" spans="1:14" s="11" customFormat="1" ht="13.5">
      <c r="A816" s="31" t="s">
        <v>1016</v>
      </c>
      <c r="B816" s="43">
        <v>815</v>
      </c>
      <c r="C816" s="48" t="s">
        <v>8751</v>
      </c>
      <c r="D816" s="49" t="s">
        <v>4060</v>
      </c>
      <c r="E816" s="49" t="s">
        <v>3922</v>
      </c>
      <c r="F816" s="43">
        <v>2010</v>
      </c>
      <c r="G816" s="43" t="s">
        <v>4061</v>
      </c>
      <c r="H816" s="43" t="s">
        <v>8603</v>
      </c>
      <c r="I816" s="49" t="s">
        <v>4062</v>
      </c>
      <c r="J816" s="50" t="s">
        <v>4063</v>
      </c>
      <c r="K816" s="7" t="s">
        <v>9219</v>
      </c>
      <c r="L816" s="7" t="s">
        <v>9703</v>
      </c>
      <c r="M816" s="51" t="s">
        <v>4064</v>
      </c>
      <c r="N816" s="7"/>
    </row>
    <row r="817" spans="1:14" s="11" customFormat="1" ht="13.5">
      <c r="A817" s="31" t="s">
        <v>1016</v>
      </c>
      <c r="B817" s="43">
        <v>816</v>
      </c>
      <c r="C817" s="48" t="s">
        <v>8751</v>
      </c>
      <c r="D817" s="49" t="s">
        <v>4065</v>
      </c>
      <c r="E817" s="49" t="s">
        <v>4066</v>
      </c>
      <c r="F817" s="43">
        <v>2010</v>
      </c>
      <c r="G817" s="43"/>
      <c r="H817" s="43" t="s">
        <v>8603</v>
      </c>
      <c r="I817" s="49" t="s">
        <v>4067</v>
      </c>
      <c r="J817" s="50" t="s">
        <v>4068</v>
      </c>
      <c r="K817" s="7" t="s">
        <v>9219</v>
      </c>
      <c r="L817" s="7" t="s">
        <v>4546</v>
      </c>
      <c r="M817" s="51" t="s">
        <v>4069</v>
      </c>
      <c r="N817" s="52"/>
    </row>
    <row r="818" spans="1:14" s="11" customFormat="1" ht="13.5">
      <c r="A818" s="31" t="s">
        <v>1016</v>
      </c>
      <c r="B818" s="43">
        <v>817</v>
      </c>
      <c r="C818" s="53" t="s">
        <v>8751</v>
      </c>
      <c r="D818" s="69" t="s">
        <v>4070</v>
      </c>
      <c r="E818" s="54" t="s">
        <v>5346</v>
      </c>
      <c r="F818" s="55">
        <v>2006</v>
      </c>
      <c r="G818" s="55" t="s">
        <v>4071</v>
      </c>
      <c r="H818" s="55" t="s">
        <v>8603</v>
      </c>
      <c r="I818" s="54" t="s">
        <v>4072</v>
      </c>
      <c r="J818" s="56" t="s">
        <v>4073</v>
      </c>
      <c r="K818" s="13" t="s">
        <v>6824</v>
      </c>
      <c r="L818" s="13" t="s">
        <v>4557</v>
      </c>
      <c r="M818" s="51" t="s">
        <v>4074</v>
      </c>
      <c r="N818" s="46" t="s">
        <v>4075</v>
      </c>
    </row>
    <row r="819" spans="1:14" s="11" customFormat="1" ht="27">
      <c r="A819" s="31" t="s">
        <v>1016</v>
      </c>
      <c r="B819" s="43">
        <v>818</v>
      </c>
      <c r="C819" s="53" t="s">
        <v>4076</v>
      </c>
      <c r="D819" s="54" t="s">
        <v>4077</v>
      </c>
      <c r="E819" s="54" t="s">
        <v>4078</v>
      </c>
      <c r="F819" s="55">
        <v>2012</v>
      </c>
      <c r="G819" s="55"/>
      <c r="H819" s="55" t="s">
        <v>4079</v>
      </c>
      <c r="I819" s="54" t="s">
        <v>4080</v>
      </c>
      <c r="J819" s="56" t="s">
        <v>4081</v>
      </c>
      <c r="K819" s="13" t="s">
        <v>7181</v>
      </c>
      <c r="L819" s="13" t="s">
        <v>5996</v>
      </c>
      <c r="M819" s="51" t="s">
        <v>4082</v>
      </c>
      <c r="N819" s="52"/>
    </row>
    <row r="820" spans="1:14" s="11" customFormat="1" ht="13.5">
      <c r="A820" s="31" t="s">
        <v>1016</v>
      </c>
      <c r="B820" s="43">
        <v>819</v>
      </c>
      <c r="C820" s="53" t="s">
        <v>4076</v>
      </c>
      <c r="D820" s="54" t="s">
        <v>4083</v>
      </c>
      <c r="E820" s="54" t="s">
        <v>4078</v>
      </c>
      <c r="F820" s="55">
        <v>2012</v>
      </c>
      <c r="G820" s="55"/>
      <c r="H820" s="55" t="s">
        <v>4084</v>
      </c>
      <c r="I820" s="54" t="s">
        <v>4085</v>
      </c>
      <c r="J820" s="56" t="s">
        <v>4086</v>
      </c>
      <c r="K820" s="13" t="s">
        <v>7181</v>
      </c>
      <c r="L820" s="13" t="s">
        <v>5996</v>
      </c>
      <c r="M820" s="51" t="s">
        <v>4087</v>
      </c>
      <c r="N820" s="52"/>
    </row>
    <row r="821" spans="1:14" s="11" customFormat="1" ht="13.5">
      <c r="A821" s="31" t="s">
        <v>1016</v>
      </c>
      <c r="B821" s="43">
        <v>820</v>
      </c>
      <c r="C821" s="53" t="s">
        <v>4076</v>
      </c>
      <c r="D821" s="54" t="s">
        <v>4088</v>
      </c>
      <c r="E821" s="54" t="s">
        <v>4078</v>
      </c>
      <c r="F821" s="55">
        <v>2012</v>
      </c>
      <c r="G821" s="55"/>
      <c r="H821" s="55" t="s">
        <v>5706</v>
      </c>
      <c r="I821" s="54" t="s">
        <v>4089</v>
      </c>
      <c r="J821" s="56" t="s">
        <v>4090</v>
      </c>
      <c r="K821" s="13" t="s">
        <v>7181</v>
      </c>
      <c r="L821" s="13" t="s">
        <v>5996</v>
      </c>
      <c r="M821" s="51" t="s">
        <v>4091</v>
      </c>
      <c r="N821" s="52"/>
    </row>
    <row r="822" spans="1:14" s="11" customFormat="1" ht="13.5">
      <c r="A822" s="31" t="s">
        <v>1016</v>
      </c>
      <c r="B822" s="43">
        <v>821</v>
      </c>
      <c r="C822" s="53" t="s">
        <v>4076</v>
      </c>
      <c r="D822" s="54" t="s">
        <v>4092</v>
      </c>
      <c r="E822" s="54" t="s">
        <v>4078</v>
      </c>
      <c r="F822" s="55">
        <v>2012</v>
      </c>
      <c r="G822" s="55"/>
      <c r="H822" s="55" t="s">
        <v>5706</v>
      </c>
      <c r="I822" s="54" t="s">
        <v>4093</v>
      </c>
      <c r="J822" s="56" t="s">
        <v>4094</v>
      </c>
      <c r="K822" s="13" t="s">
        <v>7181</v>
      </c>
      <c r="L822" s="13" t="s">
        <v>5996</v>
      </c>
      <c r="M822" s="51" t="s">
        <v>4095</v>
      </c>
      <c r="N822" s="52"/>
    </row>
    <row r="823" spans="1:14" s="11" customFormat="1" ht="27">
      <c r="A823" s="31" t="s">
        <v>1016</v>
      </c>
      <c r="B823" s="43">
        <v>822</v>
      </c>
      <c r="C823" s="48" t="s">
        <v>4076</v>
      </c>
      <c r="D823" s="49" t="s">
        <v>4096</v>
      </c>
      <c r="E823" s="49" t="s">
        <v>4078</v>
      </c>
      <c r="F823" s="43">
        <v>2012</v>
      </c>
      <c r="G823" s="43"/>
      <c r="H823" s="43" t="s">
        <v>4079</v>
      </c>
      <c r="I823" s="49" t="s">
        <v>4093</v>
      </c>
      <c r="J823" s="50" t="s">
        <v>4097</v>
      </c>
      <c r="K823" s="7" t="s">
        <v>7181</v>
      </c>
      <c r="L823" s="7" t="s">
        <v>5996</v>
      </c>
      <c r="M823" s="51" t="s">
        <v>4098</v>
      </c>
      <c r="N823" s="52"/>
    </row>
    <row r="824" spans="1:14" s="11" customFormat="1" ht="27">
      <c r="A824" s="31" t="s">
        <v>1016</v>
      </c>
      <c r="B824" s="43">
        <v>823</v>
      </c>
      <c r="C824" s="48" t="s">
        <v>4076</v>
      </c>
      <c r="D824" s="49" t="s">
        <v>4099</v>
      </c>
      <c r="E824" s="49" t="s">
        <v>4078</v>
      </c>
      <c r="F824" s="43">
        <v>2012</v>
      </c>
      <c r="G824" s="43"/>
      <c r="H824" s="43" t="s">
        <v>4084</v>
      </c>
      <c r="I824" s="49" t="s">
        <v>4100</v>
      </c>
      <c r="J824" s="50" t="s">
        <v>4101</v>
      </c>
      <c r="K824" s="7" t="s">
        <v>7181</v>
      </c>
      <c r="L824" s="7" t="s">
        <v>5996</v>
      </c>
      <c r="M824" s="51" t="s">
        <v>4102</v>
      </c>
      <c r="N824" s="52"/>
    </row>
    <row r="825" spans="1:14" s="11" customFormat="1" ht="13.5">
      <c r="A825" s="31" t="s">
        <v>1016</v>
      </c>
      <c r="B825" s="43">
        <v>824</v>
      </c>
      <c r="C825" s="53" t="s">
        <v>4076</v>
      </c>
      <c r="D825" s="54" t="s">
        <v>4103</v>
      </c>
      <c r="E825" s="54" t="s">
        <v>4078</v>
      </c>
      <c r="F825" s="55">
        <v>2012</v>
      </c>
      <c r="G825" s="55"/>
      <c r="H825" s="55" t="s">
        <v>5706</v>
      </c>
      <c r="I825" s="54" t="s">
        <v>4089</v>
      </c>
      <c r="J825" s="56" t="s">
        <v>4104</v>
      </c>
      <c r="K825" s="13" t="s">
        <v>7181</v>
      </c>
      <c r="L825" s="13" t="s">
        <v>5996</v>
      </c>
      <c r="M825" s="51" t="s">
        <v>4105</v>
      </c>
      <c r="N825" s="52"/>
    </row>
    <row r="826" spans="1:14" s="11" customFormat="1" ht="13.5">
      <c r="A826" s="31" t="s">
        <v>1016</v>
      </c>
      <c r="B826" s="43">
        <v>825</v>
      </c>
      <c r="C826" s="53" t="s">
        <v>4076</v>
      </c>
      <c r="D826" s="54" t="s">
        <v>4106</v>
      </c>
      <c r="E826" s="54" t="s">
        <v>4078</v>
      </c>
      <c r="F826" s="55">
        <v>2012</v>
      </c>
      <c r="G826" s="55"/>
      <c r="H826" s="55" t="s">
        <v>4084</v>
      </c>
      <c r="I826" s="54" t="s">
        <v>4085</v>
      </c>
      <c r="J826" s="56" t="s">
        <v>4107</v>
      </c>
      <c r="K826" s="13" t="s">
        <v>7181</v>
      </c>
      <c r="L826" s="13" t="s">
        <v>5996</v>
      </c>
      <c r="M826" s="51" t="s">
        <v>4108</v>
      </c>
      <c r="N826" s="13"/>
    </row>
    <row r="827" spans="1:14" s="11" customFormat="1" ht="27">
      <c r="A827" s="31" t="s">
        <v>1016</v>
      </c>
      <c r="B827" s="43">
        <v>826</v>
      </c>
      <c r="C827" s="48" t="s">
        <v>4076</v>
      </c>
      <c r="D827" s="49" t="s">
        <v>4109</v>
      </c>
      <c r="E827" s="49" t="s">
        <v>4078</v>
      </c>
      <c r="F827" s="71">
        <v>2011</v>
      </c>
      <c r="G827" s="43"/>
      <c r="H827" s="43"/>
      <c r="I827" s="49" t="s">
        <v>4110</v>
      </c>
      <c r="J827" s="50" t="s">
        <v>4111</v>
      </c>
      <c r="K827" s="7"/>
      <c r="L827" s="7"/>
      <c r="M827" s="51" t="s">
        <v>4112</v>
      </c>
      <c r="N827" s="54" t="s">
        <v>4113</v>
      </c>
    </row>
    <row r="828" spans="1:14" s="11" customFormat="1" ht="13.5">
      <c r="A828" s="31" t="s">
        <v>1016</v>
      </c>
      <c r="B828" s="43">
        <v>827</v>
      </c>
      <c r="C828" s="53" t="s">
        <v>4076</v>
      </c>
      <c r="D828" s="54" t="s">
        <v>4114</v>
      </c>
      <c r="E828" s="54" t="s">
        <v>4078</v>
      </c>
      <c r="F828" s="71">
        <v>2013</v>
      </c>
      <c r="G828" s="55"/>
      <c r="H828" s="55"/>
      <c r="I828" s="54" t="s">
        <v>4115</v>
      </c>
      <c r="J828" s="56" t="s">
        <v>4116</v>
      </c>
      <c r="K828" s="13"/>
      <c r="L828" s="13"/>
      <c r="M828" s="51" t="s">
        <v>4117</v>
      </c>
      <c r="N828" s="54" t="s">
        <v>4675</v>
      </c>
    </row>
    <row r="829" spans="1:14" s="11" customFormat="1" ht="14.25">
      <c r="A829" s="31" t="s">
        <v>1016</v>
      </c>
      <c r="B829" s="43">
        <v>828</v>
      </c>
      <c r="C829" s="53" t="s">
        <v>4118</v>
      </c>
      <c r="D829" s="70" t="s">
        <v>4119</v>
      </c>
      <c r="E829" s="54" t="s">
        <v>4120</v>
      </c>
      <c r="F829" s="55">
        <v>2013</v>
      </c>
      <c r="G829" s="55"/>
      <c r="H829" s="55"/>
      <c r="I829" s="54" t="s">
        <v>4121</v>
      </c>
      <c r="J829" s="56" t="s">
        <v>4122</v>
      </c>
      <c r="K829" s="13"/>
      <c r="L829" s="13"/>
      <c r="M829" s="51" t="s">
        <v>4123</v>
      </c>
      <c r="N829" s="54" t="s">
        <v>4124</v>
      </c>
    </row>
    <row r="830" spans="1:14" s="11" customFormat="1" ht="13.5">
      <c r="A830" s="31" t="s">
        <v>1016</v>
      </c>
      <c r="B830" s="43">
        <v>829</v>
      </c>
      <c r="C830" s="48" t="s">
        <v>4076</v>
      </c>
      <c r="D830" s="49" t="s">
        <v>4125</v>
      </c>
      <c r="E830" s="49" t="s">
        <v>4078</v>
      </c>
      <c r="F830" s="43">
        <v>2012</v>
      </c>
      <c r="G830" s="43"/>
      <c r="H830" s="43" t="s">
        <v>4079</v>
      </c>
      <c r="I830" s="49" t="s">
        <v>4085</v>
      </c>
      <c r="J830" s="50" t="s">
        <v>4126</v>
      </c>
      <c r="K830" s="7" t="s">
        <v>7181</v>
      </c>
      <c r="L830" s="7" t="s">
        <v>5996</v>
      </c>
      <c r="M830" s="51" t="s">
        <v>4127</v>
      </c>
      <c r="N830" s="52"/>
    </row>
    <row r="831" spans="1:14" s="11" customFormat="1" ht="13.5">
      <c r="A831" s="31" t="s">
        <v>1016</v>
      </c>
      <c r="B831" s="43">
        <v>830</v>
      </c>
      <c r="C831" s="48" t="s">
        <v>4076</v>
      </c>
      <c r="D831" s="49" t="s">
        <v>4128</v>
      </c>
      <c r="E831" s="49" t="s">
        <v>4078</v>
      </c>
      <c r="F831" s="43">
        <v>2012</v>
      </c>
      <c r="G831" s="43"/>
      <c r="H831" s="43" t="s">
        <v>4079</v>
      </c>
      <c r="I831" s="49" t="s">
        <v>4085</v>
      </c>
      <c r="J831" s="50" t="s">
        <v>4129</v>
      </c>
      <c r="K831" s="7" t="s">
        <v>7181</v>
      </c>
      <c r="L831" s="7" t="s">
        <v>5996</v>
      </c>
      <c r="M831" s="51" t="s">
        <v>4130</v>
      </c>
      <c r="N831" s="7"/>
    </row>
    <row r="832" spans="1:14" s="11" customFormat="1" ht="13.5">
      <c r="A832" s="31" t="s">
        <v>1016</v>
      </c>
      <c r="B832" s="43">
        <v>831</v>
      </c>
      <c r="C832" s="48" t="s">
        <v>4118</v>
      </c>
      <c r="D832" s="49" t="s">
        <v>4131</v>
      </c>
      <c r="E832" s="49" t="s">
        <v>4120</v>
      </c>
      <c r="F832" s="43">
        <v>2013</v>
      </c>
      <c r="G832" s="43"/>
      <c r="H832" s="43"/>
      <c r="I832" s="49" t="s">
        <v>4132</v>
      </c>
      <c r="J832" s="50" t="s">
        <v>4133</v>
      </c>
      <c r="K832" s="7"/>
      <c r="L832" s="7"/>
      <c r="M832" s="51" t="s">
        <v>4134</v>
      </c>
      <c r="N832" s="13"/>
    </row>
    <row r="833" spans="1:14" s="11" customFormat="1" ht="13.5">
      <c r="A833" s="31" t="s">
        <v>1016</v>
      </c>
      <c r="B833" s="43">
        <v>832</v>
      </c>
      <c r="C833" s="48" t="s">
        <v>4076</v>
      </c>
      <c r="D833" s="49" t="s">
        <v>4135</v>
      </c>
      <c r="E833" s="49" t="s">
        <v>4078</v>
      </c>
      <c r="F833" s="43">
        <v>2012</v>
      </c>
      <c r="G833" s="43"/>
      <c r="H833" s="43" t="s">
        <v>7070</v>
      </c>
      <c r="I833" s="49" t="s">
        <v>4136</v>
      </c>
      <c r="J833" s="50" t="s">
        <v>4137</v>
      </c>
      <c r="K833" s="7" t="s">
        <v>9011</v>
      </c>
      <c r="L833" s="7" t="s">
        <v>5063</v>
      </c>
      <c r="M833" s="51" t="s">
        <v>4138</v>
      </c>
      <c r="N833" s="13"/>
    </row>
    <row r="834" spans="1:14" s="11" customFormat="1" ht="14.25">
      <c r="A834" s="31" t="s">
        <v>1016</v>
      </c>
      <c r="B834" s="43">
        <v>833</v>
      </c>
      <c r="C834" s="48" t="s">
        <v>4076</v>
      </c>
      <c r="D834" s="54" t="s">
        <v>4139</v>
      </c>
      <c r="E834" s="49" t="s">
        <v>4078</v>
      </c>
      <c r="F834" s="84">
        <v>2013</v>
      </c>
      <c r="G834" s="43"/>
      <c r="H834" s="43"/>
      <c r="I834" s="49" t="s">
        <v>4140</v>
      </c>
      <c r="J834" s="85" t="s">
        <v>4141</v>
      </c>
      <c r="K834" s="7"/>
      <c r="L834" s="7"/>
      <c r="M834" s="51" t="s">
        <v>4142</v>
      </c>
      <c r="N834" s="49" t="s">
        <v>4143</v>
      </c>
    </row>
    <row r="835" spans="1:14" s="11" customFormat="1" ht="13.5">
      <c r="A835" s="31" t="s">
        <v>1016</v>
      </c>
      <c r="B835" s="43">
        <v>834</v>
      </c>
      <c r="C835" s="48" t="s">
        <v>4076</v>
      </c>
      <c r="D835" s="49" t="s">
        <v>4144</v>
      </c>
      <c r="E835" s="49" t="s">
        <v>4078</v>
      </c>
      <c r="F835" s="43">
        <v>2012</v>
      </c>
      <c r="G835" s="43"/>
      <c r="H835" s="43" t="s">
        <v>8603</v>
      </c>
      <c r="I835" s="49" t="s">
        <v>4145</v>
      </c>
      <c r="J835" s="50" t="s">
        <v>4146</v>
      </c>
      <c r="K835" s="7" t="s">
        <v>9011</v>
      </c>
      <c r="L835" s="7" t="s">
        <v>5063</v>
      </c>
      <c r="M835" s="51" t="s">
        <v>4147</v>
      </c>
      <c r="N835" s="52"/>
    </row>
    <row r="836" spans="1:14" s="11" customFormat="1" ht="13.5">
      <c r="A836" s="31" t="s">
        <v>1016</v>
      </c>
      <c r="B836" s="43">
        <v>835</v>
      </c>
      <c r="C836" s="48" t="s">
        <v>4076</v>
      </c>
      <c r="D836" s="49" t="s">
        <v>4148</v>
      </c>
      <c r="E836" s="49" t="s">
        <v>4078</v>
      </c>
      <c r="F836" s="43">
        <v>2012</v>
      </c>
      <c r="G836" s="43"/>
      <c r="H836" s="43" t="s">
        <v>4084</v>
      </c>
      <c r="I836" s="49" t="s">
        <v>4149</v>
      </c>
      <c r="J836" s="50" t="s">
        <v>4150</v>
      </c>
      <c r="K836" s="7" t="s">
        <v>9219</v>
      </c>
      <c r="L836" s="7" t="s">
        <v>4849</v>
      </c>
      <c r="M836" s="51" t="s">
        <v>4151</v>
      </c>
      <c r="N836" s="52"/>
    </row>
    <row r="837" spans="1:14" s="11" customFormat="1" ht="13.5">
      <c r="A837" s="31" t="s">
        <v>1016</v>
      </c>
      <c r="B837" s="43">
        <v>836</v>
      </c>
      <c r="C837" s="48" t="s">
        <v>4118</v>
      </c>
      <c r="D837" s="49" t="s">
        <v>4152</v>
      </c>
      <c r="E837" s="49" t="s">
        <v>4120</v>
      </c>
      <c r="F837" s="43">
        <v>2013</v>
      </c>
      <c r="G837" s="43"/>
      <c r="H837" s="43"/>
      <c r="I837" s="49" t="s">
        <v>4132</v>
      </c>
      <c r="J837" s="50" t="s">
        <v>4153</v>
      </c>
      <c r="K837" s="7"/>
      <c r="L837" s="7"/>
      <c r="M837" s="51" t="s">
        <v>4154</v>
      </c>
      <c r="N837" s="52"/>
    </row>
    <row r="838" spans="1:14" s="11" customFormat="1" ht="13.5">
      <c r="A838" s="31" t="s">
        <v>1016</v>
      </c>
      <c r="B838" s="43">
        <v>837</v>
      </c>
      <c r="C838" s="48" t="s">
        <v>4076</v>
      </c>
      <c r="D838" s="49" t="s">
        <v>4155</v>
      </c>
      <c r="E838" s="49" t="s">
        <v>4078</v>
      </c>
      <c r="F838" s="71">
        <v>2013</v>
      </c>
      <c r="G838" s="43"/>
      <c r="H838" s="43"/>
      <c r="I838" s="49" t="s">
        <v>4156</v>
      </c>
      <c r="J838" s="50" t="s">
        <v>4157</v>
      </c>
      <c r="K838" s="7"/>
      <c r="L838" s="7"/>
      <c r="M838" s="51" t="s">
        <v>4158</v>
      </c>
      <c r="N838" s="54" t="s">
        <v>4675</v>
      </c>
    </row>
    <row r="839" spans="1:14" s="68" customFormat="1" ht="27">
      <c r="A839" s="31" t="s">
        <v>1016</v>
      </c>
      <c r="B839" s="43">
        <v>838</v>
      </c>
      <c r="C839" s="48" t="s">
        <v>4076</v>
      </c>
      <c r="D839" s="49" t="s">
        <v>4159</v>
      </c>
      <c r="E839" s="49" t="s">
        <v>4078</v>
      </c>
      <c r="F839" s="71">
        <v>2013</v>
      </c>
      <c r="G839" s="43"/>
      <c r="H839" s="43"/>
      <c r="I839" s="49" t="s">
        <v>4160</v>
      </c>
      <c r="J839" s="50" t="s">
        <v>4161</v>
      </c>
      <c r="K839" s="7"/>
      <c r="L839" s="7"/>
      <c r="M839" s="51" t="s">
        <v>4162</v>
      </c>
      <c r="N839" s="54" t="s">
        <v>4675</v>
      </c>
    </row>
    <row r="840" spans="1:14" s="68" customFormat="1" ht="13.5">
      <c r="A840" s="31" t="s">
        <v>1016</v>
      </c>
      <c r="B840" s="43">
        <v>839</v>
      </c>
      <c r="C840" s="53" t="s">
        <v>4118</v>
      </c>
      <c r="D840" s="54" t="s">
        <v>4163</v>
      </c>
      <c r="E840" s="54" t="s">
        <v>4120</v>
      </c>
      <c r="F840" s="55">
        <v>2012</v>
      </c>
      <c r="G840" s="55"/>
      <c r="H840" s="55"/>
      <c r="I840" s="54" t="s">
        <v>4164</v>
      </c>
      <c r="J840" s="56" t="s">
        <v>4165</v>
      </c>
      <c r="K840" s="13"/>
      <c r="L840" s="13"/>
      <c r="M840" s="51" t="s">
        <v>4166</v>
      </c>
      <c r="N840" s="13"/>
    </row>
    <row r="841" spans="1:14" s="68" customFormat="1" ht="27">
      <c r="A841" s="31" t="s">
        <v>1016</v>
      </c>
      <c r="B841" s="43">
        <v>840</v>
      </c>
      <c r="C841" s="48" t="s">
        <v>4118</v>
      </c>
      <c r="D841" s="49" t="s">
        <v>4167</v>
      </c>
      <c r="E841" s="49" t="s">
        <v>4168</v>
      </c>
      <c r="F841" s="43">
        <v>2012</v>
      </c>
      <c r="G841" s="43"/>
      <c r="H841" s="43"/>
      <c r="I841" s="49" t="s">
        <v>4132</v>
      </c>
      <c r="J841" s="50" t="s">
        <v>4169</v>
      </c>
      <c r="K841" s="7" t="s">
        <v>6702</v>
      </c>
      <c r="L841" s="7" t="s">
        <v>4170</v>
      </c>
      <c r="M841" s="51" t="s">
        <v>4171</v>
      </c>
      <c r="N841" s="13"/>
    </row>
    <row r="842" spans="1:14" s="68" customFormat="1" ht="13.5">
      <c r="A842" s="31" t="s">
        <v>1016</v>
      </c>
      <c r="B842" s="43">
        <v>841</v>
      </c>
      <c r="C842" s="48" t="s">
        <v>4118</v>
      </c>
      <c r="D842" s="49" t="s">
        <v>4172</v>
      </c>
      <c r="E842" s="49" t="s">
        <v>4168</v>
      </c>
      <c r="F842" s="43">
        <v>2012</v>
      </c>
      <c r="G842" s="43"/>
      <c r="H842" s="43"/>
      <c r="I842" s="49" t="s">
        <v>4173</v>
      </c>
      <c r="J842" s="50" t="s">
        <v>4174</v>
      </c>
      <c r="K842" s="6" t="e">
        <v>#N/A</v>
      </c>
      <c r="L842" s="7" t="s">
        <v>6927</v>
      </c>
      <c r="M842" s="51" t="s">
        <v>4175</v>
      </c>
      <c r="N842" s="52"/>
    </row>
    <row r="843" spans="1:14" s="68" customFormat="1" ht="13.5">
      <c r="A843" s="31" t="s">
        <v>1016</v>
      </c>
      <c r="B843" s="43">
        <v>842</v>
      </c>
      <c r="C843" s="53" t="s">
        <v>4118</v>
      </c>
      <c r="D843" s="54" t="s">
        <v>4176</v>
      </c>
      <c r="E843" s="54" t="s">
        <v>4168</v>
      </c>
      <c r="F843" s="55">
        <v>2012</v>
      </c>
      <c r="G843" s="55"/>
      <c r="H843" s="55"/>
      <c r="I843" s="54" t="s">
        <v>4177</v>
      </c>
      <c r="J843" s="56" t="s">
        <v>4178</v>
      </c>
      <c r="K843" s="13" t="s">
        <v>6927</v>
      </c>
      <c r="L843" s="13" t="s">
        <v>4179</v>
      </c>
      <c r="M843" s="51" t="s">
        <v>4180</v>
      </c>
      <c r="N843" s="52"/>
    </row>
    <row r="844" spans="1:14" s="68" customFormat="1" ht="13.5">
      <c r="A844" s="31" t="s">
        <v>1016</v>
      </c>
      <c r="B844" s="43">
        <v>843</v>
      </c>
      <c r="C844" s="53" t="s">
        <v>4118</v>
      </c>
      <c r="D844" s="54" t="s">
        <v>4181</v>
      </c>
      <c r="E844" s="54" t="s">
        <v>4120</v>
      </c>
      <c r="F844" s="55">
        <v>2012</v>
      </c>
      <c r="G844" s="55"/>
      <c r="H844" s="55"/>
      <c r="I844" s="54" t="s">
        <v>4182</v>
      </c>
      <c r="J844" s="56" t="s">
        <v>4183</v>
      </c>
      <c r="K844" s="13"/>
      <c r="L844" s="13"/>
      <c r="M844" s="51" t="s">
        <v>4184</v>
      </c>
      <c r="N844" s="52"/>
    </row>
    <row r="845" spans="1:14" s="68" customFormat="1" ht="13.5">
      <c r="A845" s="31" t="s">
        <v>1016</v>
      </c>
      <c r="B845" s="43">
        <v>844</v>
      </c>
      <c r="C845" s="53" t="s">
        <v>4118</v>
      </c>
      <c r="D845" s="54" t="s">
        <v>4185</v>
      </c>
      <c r="E845" s="54" t="s">
        <v>4120</v>
      </c>
      <c r="F845" s="55">
        <v>2013</v>
      </c>
      <c r="G845" s="55"/>
      <c r="H845" s="55"/>
      <c r="I845" s="54" t="s">
        <v>4186</v>
      </c>
      <c r="J845" s="56" t="s">
        <v>4187</v>
      </c>
      <c r="K845" s="13"/>
      <c r="L845" s="13"/>
      <c r="M845" s="51" t="s">
        <v>4188</v>
      </c>
      <c r="N845" s="52"/>
    </row>
    <row r="846" spans="1:14" s="68" customFormat="1" ht="13.5">
      <c r="A846" s="31" t="s">
        <v>1016</v>
      </c>
      <c r="B846" s="43">
        <v>845</v>
      </c>
      <c r="C846" s="53" t="s">
        <v>4118</v>
      </c>
      <c r="D846" s="54" t="s">
        <v>4189</v>
      </c>
      <c r="E846" s="54" t="s">
        <v>4120</v>
      </c>
      <c r="F846" s="55">
        <v>2012</v>
      </c>
      <c r="G846" s="55"/>
      <c r="H846" s="55"/>
      <c r="I846" s="54" t="s">
        <v>4190</v>
      </c>
      <c r="J846" s="56" t="s">
        <v>4191</v>
      </c>
      <c r="K846" s="13"/>
      <c r="L846" s="13"/>
      <c r="M846" s="51" t="s">
        <v>4192</v>
      </c>
      <c r="N846" s="52"/>
    </row>
    <row r="847" spans="1:14" s="68" customFormat="1" ht="27">
      <c r="A847" s="31" t="s">
        <v>1016</v>
      </c>
      <c r="B847" s="43">
        <v>846</v>
      </c>
      <c r="C847" s="48" t="s">
        <v>4076</v>
      </c>
      <c r="D847" s="49" t="s">
        <v>4193</v>
      </c>
      <c r="E847" s="49" t="s">
        <v>4078</v>
      </c>
      <c r="F847" s="43">
        <v>2012</v>
      </c>
      <c r="G847" s="43"/>
      <c r="H847" s="43" t="s">
        <v>4084</v>
      </c>
      <c r="I847" s="49" t="s">
        <v>4100</v>
      </c>
      <c r="J847" s="50" t="s">
        <v>4194</v>
      </c>
      <c r="K847" s="7" t="s">
        <v>7181</v>
      </c>
      <c r="L847" s="7" t="s">
        <v>5996</v>
      </c>
      <c r="M847" s="51" t="s">
        <v>4195</v>
      </c>
      <c r="N847" s="52"/>
    </row>
    <row r="848" spans="1:14" s="68" customFormat="1" ht="13.5">
      <c r="A848" s="31" t="s">
        <v>1016</v>
      </c>
      <c r="B848" s="43">
        <v>847</v>
      </c>
      <c r="C848" s="48" t="s">
        <v>4076</v>
      </c>
      <c r="D848" s="49" t="s">
        <v>4196</v>
      </c>
      <c r="E848" s="49" t="s">
        <v>4197</v>
      </c>
      <c r="F848" s="43">
        <v>2012</v>
      </c>
      <c r="G848" s="43"/>
      <c r="H848" s="43" t="s">
        <v>5019</v>
      </c>
      <c r="I848" s="49" t="s">
        <v>4198</v>
      </c>
      <c r="J848" s="50" t="s">
        <v>4199</v>
      </c>
      <c r="K848" s="7" t="s">
        <v>9219</v>
      </c>
      <c r="L848" s="7" t="s">
        <v>4546</v>
      </c>
      <c r="M848" s="51" t="s">
        <v>4200</v>
      </c>
      <c r="N848" s="13"/>
    </row>
    <row r="849" spans="1:14" s="68" customFormat="1" ht="13.5">
      <c r="A849" s="31" t="s">
        <v>1016</v>
      </c>
      <c r="B849" s="43">
        <v>848</v>
      </c>
      <c r="C849" s="48" t="s">
        <v>4076</v>
      </c>
      <c r="D849" s="49" t="s">
        <v>4201</v>
      </c>
      <c r="E849" s="49" t="s">
        <v>4078</v>
      </c>
      <c r="F849" s="43">
        <v>2012</v>
      </c>
      <c r="G849" s="43"/>
      <c r="H849" s="43" t="s">
        <v>7070</v>
      </c>
      <c r="I849" s="49" t="s">
        <v>4202</v>
      </c>
      <c r="J849" s="50" t="s">
        <v>4203</v>
      </c>
      <c r="K849" s="7" t="s">
        <v>7039</v>
      </c>
      <c r="L849" s="7" t="s">
        <v>7175</v>
      </c>
      <c r="M849" s="51" t="s">
        <v>4204</v>
      </c>
      <c r="N849" s="7"/>
    </row>
    <row r="850" spans="1:14" s="68" customFormat="1" ht="13.5">
      <c r="A850" s="31" t="s">
        <v>1016</v>
      </c>
      <c r="B850" s="43">
        <v>849</v>
      </c>
      <c r="C850" s="48" t="s">
        <v>4076</v>
      </c>
      <c r="D850" s="49" t="s">
        <v>4205</v>
      </c>
      <c r="E850" s="49" t="s">
        <v>4078</v>
      </c>
      <c r="F850" s="43">
        <v>2012</v>
      </c>
      <c r="G850" s="43"/>
      <c r="H850" s="43"/>
      <c r="I850" s="49" t="s">
        <v>4206</v>
      </c>
      <c r="J850" s="50" t="s">
        <v>4207</v>
      </c>
      <c r="K850" s="7"/>
      <c r="L850" s="7"/>
      <c r="M850" s="51" t="s">
        <v>4208</v>
      </c>
      <c r="N850" s="13"/>
    </row>
    <row r="851" spans="1:14" s="68" customFormat="1" ht="13.5">
      <c r="A851" s="31" t="s">
        <v>1016</v>
      </c>
      <c r="B851" s="43">
        <v>850</v>
      </c>
      <c r="C851" s="53" t="s">
        <v>4118</v>
      </c>
      <c r="D851" s="54" t="s">
        <v>4209</v>
      </c>
      <c r="E851" s="54" t="s">
        <v>4078</v>
      </c>
      <c r="F851" s="55">
        <v>2012</v>
      </c>
      <c r="G851" s="55"/>
      <c r="H851" s="55"/>
      <c r="I851" s="54" t="s">
        <v>4210</v>
      </c>
      <c r="J851" s="56" t="s">
        <v>4211</v>
      </c>
      <c r="K851" s="13" t="s">
        <v>9219</v>
      </c>
      <c r="L851" s="13" t="s">
        <v>9220</v>
      </c>
      <c r="M851" s="51" t="s">
        <v>4212</v>
      </c>
      <c r="N851" s="13"/>
    </row>
    <row r="852" spans="1:14" s="68" customFormat="1" ht="27">
      <c r="A852" s="31" t="s">
        <v>1016</v>
      </c>
      <c r="B852" s="43">
        <v>851</v>
      </c>
      <c r="C852" s="48" t="s">
        <v>4076</v>
      </c>
      <c r="D852" s="49" t="s">
        <v>4213</v>
      </c>
      <c r="E852" s="49" t="s">
        <v>4078</v>
      </c>
      <c r="F852" s="43">
        <v>2007</v>
      </c>
      <c r="G852" s="43" t="s">
        <v>4214</v>
      </c>
      <c r="H852" s="43" t="s">
        <v>5019</v>
      </c>
      <c r="I852" s="49" t="s">
        <v>4215</v>
      </c>
      <c r="J852" s="50" t="s">
        <v>4216</v>
      </c>
      <c r="K852" s="7" t="s">
        <v>7181</v>
      </c>
      <c r="L852" s="7" t="s">
        <v>5996</v>
      </c>
      <c r="M852" s="51" t="s">
        <v>4217</v>
      </c>
      <c r="N852" s="52"/>
    </row>
    <row r="853" spans="1:14" s="68" customFormat="1" ht="27">
      <c r="A853" s="31" t="s">
        <v>1016</v>
      </c>
      <c r="B853" s="43">
        <v>852</v>
      </c>
      <c r="C853" s="48" t="s">
        <v>4076</v>
      </c>
      <c r="D853" s="49" t="s">
        <v>4218</v>
      </c>
      <c r="E853" s="49" t="s">
        <v>4078</v>
      </c>
      <c r="F853" s="43">
        <v>2007</v>
      </c>
      <c r="G853" s="43" t="s">
        <v>4214</v>
      </c>
      <c r="H853" s="43" t="s">
        <v>5019</v>
      </c>
      <c r="I853" s="49" t="s">
        <v>4215</v>
      </c>
      <c r="J853" s="50" t="s">
        <v>4219</v>
      </c>
      <c r="K853" s="7" t="s">
        <v>7181</v>
      </c>
      <c r="L853" s="7" t="s">
        <v>5996</v>
      </c>
      <c r="M853" s="51" t="s">
        <v>4220</v>
      </c>
      <c r="N853" s="13"/>
    </row>
    <row r="854" spans="1:14" s="68" customFormat="1" ht="27">
      <c r="A854" s="31" t="s">
        <v>1016</v>
      </c>
      <c r="B854" s="43">
        <v>853</v>
      </c>
      <c r="C854" s="48" t="s">
        <v>4076</v>
      </c>
      <c r="D854" s="49" t="s">
        <v>4221</v>
      </c>
      <c r="E854" s="49" t="s">
        <v>4078</v>
      </c>
      <c r="F854" s="43">
        <v>2007</v>
      </c>
      <c r="G854" s="43" t="s">
        <v>4214</v>
      </c>
      <c r="H854" s="43" t="s">
        <v>5019</v>
      </c>
      <c r="I854" s="49" t="s">
        <v>4215</v>
      </c>
      <c r="J854" s="50" t="s">
        <v>4222</v>
      </c>
      <c r="K854" s="7" t="s">
        <v>7039</v>
      </c>
      <c r="L854" s="7" t="s">
        <v>7175</v>
      </c>
      <c r="M854" s="51" t="s">
        <v>4223</v>
      </c>
      <c r="N854" s="13"/>
    </row>
    <row r="855" spans="1:14" s="68" customFormat="1" ht="13.5">
      <c r="A855" s="31" t="s">
        <v>1016</v>
      </c>
      <c r="B855" s="43">
        <v>854</v>
      </c>
      <c r="C855" s="48" t="s">
        <v>4076</v>
      </c>
      <c r="D855" s="49" t="s">
        <v>4224</v>
      </c>
      <c r="E855" s="49" t="s">
        <v>4078</v>
      </c>
      <c r="F855" s="43">
        <v>2012</v>
      </c>
      <c r="G855" s="43"/>
      <c r="H855" s="43" t="s">
        <v>4225</v>
      </c>
      <c r="I855" s="49" t="s">
        <v>4202</v>
      </c>
      <c r="J855" s="50" t="s">
        <v>4226</v>
      </c>
      <c r="K855" s="7" t="s">
        <v>7039</v>
      </c>
      <c r="L855" s="7" t="s">
        <v>7175</v>
      </c>
      <c r="M855" s="51" t="s">
        <v>4227</v>
      </c>
      <c r="N855" s="13"/>
    </row>
    <row r="856" spans="1:14" s="68" customFormat="1" ht="13.5">
      <c r="A856" s="31" t="s">
        <v>1016</v>
      </c>
      <c r="B856" s="43">
        <v>855</v>
      </c>
      <c r="C856" s="53" t="s">
        <v>4076</v>
      </c>
      <c r="D856" s="54" t="s">
        <v>4228</v>
      </c>
      <c r="E856" s="54" t="s">
        <v>4078</v>
      </c>
      <c r="F856" s="55">
        <v>2012</v>
      </c>
      <c r="G856" s="55"/>
      <c r="H856" s="55" t="s">
        <v>7070</v>
      </c>
      <c r="I856" s="54" t="s">
        <v>4229</v>
      </c>
      <c r="J856" s="56" t="s">
        <v>4230</v>
      </c>
      <c r="K856" s="13" t="s">
        <v>9688</v>
      </c>
      <c r="L856" s="13" t="s">
        <v>9914</v>
      </c>
      <c r="M856" s="51" t="s">
        <v>4231</v>
      </c>
      <c r="N856" s="13"/>
    </row>
    <row r="857" spans="1:14" s="68" customFormat="1" ht="13.5">
      <c r="A857" s="31" t="s">
        <v>1016</v>
      </c>
      <c r="B857" s="43">
        <v>856</v>
      </c>
      <c r="C857" s="48" t="s">
        <v>4076</v>
      </c>
      <c r="D857" s="49" t="s">
        <v>4232</v>
      </c>
      <c r="E857" s="49" t="s">
        <v>4078</v>
      </c>
      <c r="F857" s="71">
        <v>2013</v>
      </c>
      <c r="G857" s="43"/>
      <c r="H857" s="43"/>
      <c r="I857" s="49" t="s">
        <v>2086</v>
      </c>
      <c r="J857" s="50" t="s">
        <v>2087</v>
      </c>
      <c r="K857" s="6" t="e">
        <v>#N/A</v>
      </c>
      <c r="L857" s="7"/>
      <c r="M857" s="51" t="s">
        <v>2088</v>
      </c>
      <c r="N857" s="54" t="s">
        <v>4675</v>
      </c>
    </row>
    <row r="858" spans="1:14" s="68" customFormat="1" ht="13.5">
      <c r="A858" s="31" t="s">
        <v>1016</v>
      </c>
      <c r="B858" s="43">
        <v>857</v>
      </c>
      <c r="C858" s="48" t="s">
        <v>4076</v>
      </c>
      <c r="D858" s="49" t="s">
        <v>2089</v>
      </c>
      <c r="E858" s="49" t="s">
        <v>4078</v>
      </c>
      <c r="F858" s="43">
        <v>2012</v>
      </c>
      <c r="G858" s="43"/>
      <c r="H858" s="43" t="s">
        <v>7070</v>
      </c>
      <c r="I858" s="49" t="s">
        <v>2090</v>
      </c>
      <c r="J858" s="50" t="s">
        <v>2091</v>
      </c>
      <c r="K858" s="6" t="e">
        <v>#N/A</v>
      </c>
      <c r="L858" s="7" t="s">
        <v>9011</v>
      </c>
      <c r="M858" s="51" t="s">
        <v>2092</v>
      </c>
      <c r="N858" s="13"/>
    </row>
    <row r="859" spans="1:14" s="68" customFormat="1" ht="27">
      <c r="A859" s="31" t="s">
        <v>1016</v>
      </c>
      <c r="B859" s="43">
        <v>858</v>
      </c>
      <c r="C859" s="48" t="s">
        <v>4076</v>
      </c>
      <c r="D859" s="49" t="s">
        <v>2093</v>
      </c>
      <c r="E859" s="49" t="s">
        <v>4078</v>
      </c>
      <c r="F859" s="43">
        <v>2012</v>
      </c>
      <c r="G859" s="43"/>
      <c r="H859" s="43"/>
      <c r="I859" s="49" t="s">
        <v>2094</v>
      </c>
      <c r="J859" s="50" t="s">
        <v>2095</v>
      </c>
      <c r="K859" s="6" t="e">
        <v>#N/A</v>
      </c>
      <c r="L859" s="7"/>
      <c r="M859" s="51" t="s">
        <v>2096</v>
      </c>
      <c r="N859" s="13"/>
    </row>
    <row r="860" spans="1:14" s="68" customFormat="1" ht="13.5">
      <c r="A860" s="31" t="s">
        <v>1016</v>
      </c>
      <c r="B860" s="43">
        <v>859</v>
      </c>
      <c r="C860" s="53" t="s">
        <v>4076</v>
      </c>
      <c r="D860" s="54" t="s">
        <v>2097</v>
      </c>
      <c r="E860" s="54" t="s">
        <v>4078</v>
      </c>
      <c r="F860" s="71">
        <v>2013</v>
      </c>
      <c r="G860" s="55"/>
      <c r="H860" s="55"/>
      <c r="I860" s="54" t="s">
        <v>4110</v>
      </c>
      <c r="J860" s="56" t="s">
        <v>2098</v>
      </c>
      <c r="K860" s="13"/>
      <c r="L860" s="13"/>
      <c r="M860" s="51" t="s">
        <v>2099</v>
      </c>
      <c r="N860" s="54" t="s">
        <v>4675</v>
      </c>
    </row>
    <row r="861" spans="1:14" s="68" customFormat="1" ht="27">
      <c r="A861" s="31" t="s">
        <v>1016</v>
      </c>
      <c r="B861" s="43">
        <v>860</v>
      </c>
      <c r="C861" s="48" t="s">
        <v>4076</v>
      </c>
      <c r="D861" s="49" t="s">
        <v>2100</v>
      </c>
      <c r="E861" s="49" t="s">
        <v>4078</v>
      </c>
      <c r="F861" s="43">
        <v>2012</v>
      </c>
      <c r="G861" s="43"/>
      <c r="H861" s="43" t="s">
        <v>5706</v>
      </c>
      <c r="I861" s="49" t="s">
        <v>2101</v>
      </c>
      <c r="J861" s="50" t="s">
        <v>2102</v>
      </c>
      <c r="K861" s="6" t="e">
        <v>#N/A</v>
      </c>
      <c r="L861" s="7" t="s">
        <v>9011</v>
      </c>
      <c r="M861" s="51" t="s">
        <v>2103</v>
      </c>
      <c r="N861" s="13"/>
    </row>
    <row r="862" spans="1:14" s="68" customFormat="1" ht="13.5">
      <c r="A862" s="31" t="s">
        <v>1016</v>
      </c>
      <c r="B862" s="43">
        <v>861</v>
      </c>
      <c r="C862" s="48" t="s">
        <v>4076</v>
      </c>
      <c r="D862" s="54" t="s">
        <v>2104</v>
      </c>
      <c r="E862" s="49" t="s">
        <v>4078</v>
      </c>
      <c r="F862" s="43">
        <v>2012</v>
      </c>
      <c r="G862" s="43"/>
      <c r="H862" s="43"/>
      <c r="I862" s="49" t="s">
        <v>2105</v>
      </c>
      <c r="J862" s="50" t="s">
        <v>2106</v>
      </c>
      <c r="K862" s="6" t="e">
        <v>#N/A</v>
      </c>
      <c r="L862" s="7"/>
      <c r="M862" s="51" t="s">
        <v>2107</v>
      </c>
      <c r="N862" s="13"/>
    </row>
    <row r="863" spans="1:14" s="68" customFormat="1" ht="13.5">
      <c r="A863" s="31" t="s">
        <v>1016</v>
      </c>
      <c r="B863" s="43">
        <v>862</v>
      </c>
      <c r="C863" s="48" t="s">
        <v>4076</v>
      </c>
      <c r="D863" s="49" t="s">
        <v>2108</v>
      </c>
      <c r="E863" s="49" t="s">
        <v>4078</v>
      </c>
      <c r="F863" s="43">
        <v>2012</v>
      </c>
      <c r="G863" s="43"/>
      <c r="H863" s="43"/>
      <c r="I863" s="49" t="s">
        <v>2086</v>
      </c>
      <c r="J863" s="50" t="s">
        <v>2109</v>
      </c>
      <c r="K863" s="6" t="e">
        <v>#N/A</v>
      </c>
      <c r="L863" s="7"/>
      <c r="M863" s="51" t="s">
        <v>2110</v>
      </c>
      <c r="N863" s="13"/>
    </row>
    <row r="864" spans="1:14" s="68" customFormat="1" ht="13.5">
      <c r="A864" s="31" t="s">
        <v>1016</v>
      </c>
      <c r="B864" s="43">
        <v>863</v>
      </c>
      <c r="C864" s="48" t="s">
        <v>4076</v>
      </c>
      <c r="D864" s="49" t="s">
        <v>2111</v>
      </c>
      <c r="E864" s="49" t="s">
        <v>4078</v>
      </c>
      <c r="F864" s="71">
        <v>2013</v>
      </c>
      <c r="G864" s="43"/>
      <c r="H864" s="43"/>
      <c r="I864" s="49" t="s">
        <v>2112</v>
      </c>
      <c r="J864" s="50" t="s">
        <v>2113</v>
      </c>
      <c r="K864" s="6" t="e">
        <v>#N/A</v>
      </c>
      <c r="L864" s="7"/>
      <c r="M864" s="51" t="s">
        <v>2114</v>
      </c>
      <c r="N864" s="54" t="s">
        <v>4675</v>
      </c>
    </row>
    <row r="865" spans="1:14" s="68" customFormat="1" ht="13.5">
      <c r="A865" s="31" t="s">
        <v>1016</v>
      </c>
      <c r="B865" s="43">
        <v>864</v>
      </c>
      <c r="C865" s="48" t="s">
        <v>4076</v>
      </c>
      <c r="D865" s="49" t="s">
        <v>2115</v>
      </c>
      <c r="E865" s="49" t="s">
        <v>4078</v>
      </c>
      <c r="F865" s="43">
        <v>2012</v>
      </c>
      <c r="G865" s="43"/>
      <c r="H865" s="43"/>
      <c r="I865" s="49" t="s">
        <v>4110</v>
      </c>
      <c r="J865" s="50" t="s">
        <v>2116</v>
      </c>
      <c r="K865" s="6" t="e">
        <v>#N/A</v>
      </c>
      <c r="L865" s="7"/>
      <c r="M865" s="51" t="s">
        <v>2117</v>
      </c>
      <c r="N865" s="13"/>
    </row>
    <row r="866" spans="1:14" s="68" customFormat="1" ht="13.5">
      <c r="A866" s="31" t="s">
        <v>1016</v>
      </c>
      <c r="B866" s="43">
        <v>865</v>
      </c>
      <c r="C866" s="53" t="s">
        <v>4076</v>
      </c>
      <c r="D866" s="54" t="s">
        <v>2118</v>
      </c>
      <c r="E866" s="54" t="s">
        <v>4078</v>
      </c>
      <c r="F866" s="55">
        <v>2012</v>
      </c>
      <c r="G866" s="55"/>
      <c r="H866" s="55"/>
      <c r="I866" s="54" t="s">
        <v>4110</v>
      </c>
      <c r="J866" s="56" t="s">
        <v>2119</v>
      </c>
      <c r="K866" s="13"/>
      <c r="L866" s="13"/>
      <c r="M866" s="51" t="s">
        <v>2120</v>
      </c>
      <c r="N866" s="7"/>
    </row>
    <row r="867" spans="1:14" s="68" customFormat="1" ht="13.5">
      <c r="A867" s="31" t="s">
        <v>1016</v>
      </c>
      <c r="B867" s="43">
        <v>866</v>
      </c>
      <c r="C867" s="48" t="s">
        <v>4076</v>
      </c>
      <c r="D867" s="49" t="s">
        <v>2121</v>
      </c>
      <c r="E867" s="49" t="s">
        <v>4078</v>
      </c>
      <c r="F867" s="71">
        <v>2013</v>
      </c>
      <c r="G867" s="43"/>
      <c r="H867" s="43"/>
      <c r="I867" s="49" t="s">
        <v>4110</v>
      </c>
      <c r="J867" s="50" t="s">
        <v>2122</v>
      </c>
      <c r="K867" s="6" t="e">
        <v>#N/A</v>
      </c>
      <c r="L867" s="7"/>
      <c r="M867" s="51" t="s">
        <v>2123</v>
      </c>
      <c r="N867" s="54" t="s">
        <v>4675</v>
      </c>
    </row>
    <row r="868" spans="1:14" s="68" customFormat="1" ht="13.5">
      <c r="A868" s="31" t="s">
        <v>1016</v>
      </c>
      <c r="B868" s="43">
        <v>867</v>
      </c>
      <c r="C868" s="53" t="s">
        <v>4076</v>
      </c>
      <c r="D868" s="70" t="s">
        <v>2124</v>
      </c>
      <c r="E868" s="54" t="s">
        <v>4078</v>
      </c>
      <c r="F868" s="71">
        <v>2013</v>
      </c>
      <c r="G868" s="55"/>
      <c r="H868" s="55"/>
      <c r="I868" s="54" t="s">
        <v>4160</v>
      </c>
      <c r="J868" s="56" t="s">
        <v>2125</v>
      </c>
      <c r="K868" s="13"/>
      <c r="L868" s="13"/>
      <c r="M868" s="51" t="s">
        <v>2126</v>
      </c>
      <c r="N868" s="49" t="s">
        <v>2127</v>
      </c>
    </row>
    <row r="869" spans="1:14" s="68" customFormat="1" ht="27">
      <c r="A869" s="31" t="s">
        <v>1016</v>
      </c>
      <c r="B869" s="43">
        <v>868</v>
      </c>
      <c r="C869" s="48" t="s">
        <v>4076</v>
      </c>
      <c r="D869" s="49" t="s">
        <v>2128</v>
      </c>
      <c r="E869" s="49" t="s">
        <v>4078</v>
      </c>
      <c r="F869" s="43">
        <v>2012</v>
      </c>
      <c r="G869" s="43"/>
      <c r="H869" s="43" t="s">
        <v>4225</v>
      </c>
      <c r="I869" s="49" t="s">
        <v>2129</v>
      </c>
      <c r="J869" s="50" t="s">
        <v>2130</v>
      </c>
      <c r="K869" s="6" t="e">
        <v>#N/A</v>
      </c>
      <c r="L869" s="7" t="s">
        <v>9011</v>
      </c>
      <c r="M869" s="51" t="s">
        <v>2131</v>
      </c>
      <c r="N869" s="13"/>
    </row>
    <row r="870" spans="1:14" s="68" customFormat="1" ht="13.5">
      <c r="A870" s="31" t="s">
        <v>1016</v>
      </c>
      <c r="B870" s="43">
        <v>869</v>
      </c>
      <c r="C870" s="48" t="s">
        <v>4076</v>
      </c>
      <c r="D870" s="49" t="s">
        <v>2132</v>
      </c>
      <c r="E870" s="49" t="s">
        <v>4078</v>
      </c>
      <c r="F870" s="43">
        <v>2012</v>
      </c>
      <c r="G870" s="43"/>
      <c r="H870" s="43"/>
      <c r="I870" s="49" t="s">
        <v>2129</v>
      </c>
      <c r="J870" s="50" t="s">
        <v>2133</v>
      </c>
      <c r="K870" s="6" t="e">
        <v>#N/A</v>
      </c>
      <c r="L870" s="7"/>
      <c r="M870" s="51" t="s">
        <v>2134</v>
      </c>
      <c r="N870" s="13"/>
    </row>
    <row r="871" spans="1:14" s="68" customFormat="1" ht="27">
      <c r="A871" s="31" t="s">
        <v>1016</v>
      </c>
      <c r="B871" s="43">
        <v>870</v>
      </c>
      <c r="C871" s="53" t="s">
        <v>4076</v>
      </c>
      <c r="D871" s="54" t="s">
        <v>2135</v>
      </c>
      <c r="E871" s="54" t="s">
        <v>4078</v>
      </c>
      <c r="F871" s="55">
        <v>2012</v>
      </c>
      <c r="G871" s="55"/>
      <c r="H871" s="55" t="s">
        <v>8603</v>
      </c>
      <c r="I871" s="54" t="s">
        <v>2136</v>
      </c>
      <c r="J871" s="56" t="s">
        <v>2137</v>
      </c>
      <c r="K871" s="13" t="s">
        <v>9219</v>
      </c>
      <c r="L871" s="13" t="s">
        <v>9220</v>
      </c>
      <c r="M871" s="51" t="s">
        <v>2138</v>
      </c>
      <c r="N871" s="13"/>
    </row>
    <row r="872" spans="1:14" s="68" customFormat="1" ht="14.25">
      <c r="A872" s="31" t="s">
        <v>1016</v>
      </c>
      <c r="B872" s="43">
        <v>871</v>
      </c>
      <c r="C872" s="48" t="s">
        <v>4076</v>
      </c>
      <c r="D872" s="70" t="s">
        <v>2139</v>
      </c>
      <c r="E872" s="49" t="s">
        <v>4078</v>
      </c>
      <c r="F872" s="43">
        <v>2012</v>
      </c>
      <c r="G872" s="43"/>
      <c r="H872" s="43" t="s">
        <v>6920</v>
      </c>
      <c r="I872" s="49" t="s">
        <v>2090</v>
      </c>
      <c r="J872" s="50" t="s">
        <v>2140</v>
      </c>
      <c r="K872" s="6" t="e">
        <v>#N/A</v>
      </c>
      <c r="L872" s="7" t="s">
        <v>7039</v>
      </c>
      <c r="M872" s="51" t="s">
        <v>2141</v>
      </c>
      <c r="N872" s="54" t="s">
        <v>2142</v>
      </c>
    </row>
    <row r="873" spans="1:14" s="68" customFormat="1" ht="13.5">
      <c r="A873" s="31" t="s">
        <v>1016</v>
      </c>
      <c r="B873" s="43">
        <v>872</v>
      </c>
      <c r="C873" s="53" t="s">
        <v>4076</v>
      </c>
      <c r="D873" s="54" t="s">
        <v>2143</v>
      </c>
      <c r="E873" s="54" t="s">
        <v>4078</v>
      </c>
      <c r="F873" s="55">
        <v>2012</v>
      </c>
      <c r="G873" s="55"/>
      <c r="H873" s="55" t="s">
        <v>5019</v>
      </c>
      <c r="I873" s="54" t="s">
        <v>2144</v>
      </c>
      <c r="J873" s="56" t="s">
        <v>2145</v>
      </c>
      <c r="K873" s="13" t="s">
        <v>9011</v>
      </c>
      <c r="L873" s="13" t="s">
        <v>9852</v>
      </c>
      <c r="M873" s="51" t="s">
        <v>2146</v>
      </c>
      <c r="N873" s="13"/>
    </row>
    <row r="874" spans="1:14" s="68" customFormat="1" ht="13.5">
      <c r="A874" s="31" t="s">
        <v>1016</v>
      </c>
      <c r="B874" s="43">
        <v>873</v>
      </c>
      <c r="C874" s="44" t="s">
        <v>7887</v>
      </c>
      <c r="D874" s="46" t="s">
        <v>2147</v>
      </c>
      <c r="E874" s="46" t="s">
        <v>8111</v>
      </c>
      <c r="F874" s="45">
        <v>2012</v>
      </c>
      <c r="G874" s="45"/>
      <c r="H874" s="45" t="s">
        <v>2148</v>
      </c>
      <c r="I874" s="46" t="s">
        <v>2149</v>
      </c>
      <c r="J874" s="47" t="s">
        <v>2150</v>
      </c>
      <c r="K874" s="31" t="s">
        <v>7863</v>
      </c>
      <c r="L874" s="31" t="s">
        <v>7864</v>
      </c>
      <c r="M874" s="51" t="s">
        <v>2151</v>
      </c>
      <c r="N874" s="13"/>
    </row>
    <row r="875" spans="1:14" s="68" customFormat="1" ht="13.5">
      <c r="A875" s="31" t="s">
        <v>1016</v>
      </c>
      <c r="B875" s="43">
        <v>874</v>
      </c>
      <c r="C875" s="53" t="s">
        <v>4118</v>
      </c>
      <c r="D875" s="54" t="s">
        <v>2152</v>
      </c>
      <c r="E875" s="54" t="s">
        <v>4120</v>
      </c>
      <c r="F875" s="55">
        <v>2012</v>
      </c>
      <c r="G875" s="55"/>
      <c r="H875" s="55"/>
      <c r="I875" s="54" t="s">
        <v>2153</v>
      </c>
      <c r="J875" s="56" t="s">
        <v>2154</v>
      </c>
      <c r="K875" s="13"/>
      <c r="L875" s="13"/>
      <c r="M875" s="51" t="s">
        <v>2155</v>
      </c>
      <c r="N875" s="13"/>
    </row>
    <row r="876" spans="1:14" s="68" customFormat="1" ht="27">
      <c r="A876" s="31" t="s">
        <v>1016</v>
      </c>
      <c r="B876" s="43">
        <v>875</v>
      </c>
      <c r="C876" s="53" t="s">
        <v>4076</v>
      </c>
      <c r="D876" s="54" t="s">
        <v>2156</v>
      </c>
      <c r="E876" s="54" t="s">
        <v>4078</v>
      </c>
      <c r="F876" s="55">
        <v>2012</v>
      </c>
      <c r="G876" s="55"/>
      <c r="H876" s="55" t="s">
        <v>8603</v>
      </c>
      <c r="I876" s="54" t="s">
        <v>2157</v>
      </c>
      <c r="J876" s="56" t="s">
        <v>2158</v>
      </c>
      <c r="K876" s="13" t="s">
        <v>9219</v>
      </c>
      <c r="L876" s="13" t="s">
        <v>9220</v>
      </c>
      <c r="M876" s="51" t="s">
        <v>2159</v>
      </c>
      <c r="N876" s="13"/>
    </row>
    <row r="877" spans="1:14" s="68" customFormat="1" ht="13.5">
      <c r="A877" s="31" t="s">
        <v>1016</v>
      </c>
      <c r="B877" s="43">
        <v>876</v>
      </c>
      <c r="C877" s="48" t="s">
        <v>4118</v>
      </c>
      <c r="D877" s="49" t="s">
        <v>2160</v>
      </c>
      <c r="E877" s="49" t="s">
        <v>4078</v>
      </c>
      <c r="F877" s="43">
        <v>2011</v>
      </c>
      <c r="G877" s="43"/>
      <c r="H877" s="43"/>
      <c r="I877" s="49" t="s">
        <v>2161</v>
      </c>
      <c r="J877" s="50" t="s">
        <v>2162</v>
      </c>
      <c r="K877" s="7" t="s">
        <v>7039</v>
      </c>
      <c r="L877" s="7" t="s">
        <v>7175</v>
      </c>
      <c r="M877" s="51" t="s">
        <v>2163</v>
      </c>
      <c r="N877" s="13"/>
    </row>
    <row r="878" spans="1:14" s="68" customFormat="1" ht="27">
      <c r="A878" s="31" t="s">
        <v>1016</v>
      </c>
      <c r="B878" s="43">
        <v>877</v>
      </c>
      <c r="C878" s="44" t="s">
        <v>7887</v>
      </c>
      <c r="D878" s="46" t="s">
        <v>2164</v>
      </c>
      <c r="E878" s="46" t="s">
        <v>8111</v>
      </c>
      <c r="F878" s="45">
        <v>2012</v>
      </c>
      <c r="G878" s="45"/>
      <c r="H878" s="45"/>
      <c r="I878" s="46" t="s">
        <v>2165</v>
      </c>
      <c r="J878" s="47" t="s">
        <v>2166</v>
      </c>
      <c r="K878" s="31"/>
      <c r="L878" s="31"/>
      <c r="M878" s="51" t="s">
        <v>2167</v>
      </c>
      <c r="N878" s="7"/>
    </row>
    <row r="879" spans="1:14" s="68" customFormat="1" ht="27">
      <c r="A879" s="31" t="s">
        <v>1016</v>
      </c>
      <c r="B879" s="43">
        <v>878</v>
      </c>
      <c r="C879" s="44" t="s">
        <v>7887</v>
      </c>
      <c r="D879" s="46" t="s">
        <v>2168</v>
      </c>
      <c r="E879" s="46" t="s">
        <v>8111</v>
      </c>
      <c r="F879" s="45">
        <v>2012</v>
      </c>
      <c r="G879" s="45"/>
      <c r="H879" s="45" t="s">
        <v>7901</v>
      </c>
      <c r="I879" s="46" t="s">
        <v>2169</v>
      </c>
      <c r="J879" s="47" t="s">
        <v>2170</v>
      </c>
      <c r="K879" s="31" t="s">
        <v>7863</v>
      </c>
      <c r="L879" s="31" t="s">
        <v>8156</v>
      </c>
      <c r="M879" s="51" t="s">
        <v>2171</v>
      </c>
      <c r="N879" s="65"/>
    </row>
    <row r="880" spans="1:14" s="68" customFormat="1" ht="13.5">
      <c r="A880" s="31" t="s">
        <v>1016</v>
      </c>
      <c r="B880" s="43">
        <v>879</v>
      </c>
      <c r="C880" s="44" t="s">
        <v>2172</v>
      </c>
      <c r="D880" s="46" t="s">
        <v>2173</v>
      </c>
      <c r="E880" s="46" t="s">
        <v>4168</v>
      </c>
      <c r="F880" s="45">
        <v>2013</v>
      </c>
      <c r="G880" s="45"/>
      <c r="H880" s="45"/>
      <c r="I880" s="46" t="s">
        <v>2174</v>
      </c>
      <c r="J880" s="47" t="s">
        <v>2175</v>
      </c>
      <c r="K880" s="31"/>
      <c r="L880" s="31"/>
      <c r="M880" s="51" t="s">
        <v>2176</v>
      </c>
      <c r="N880" s="7"/>
    </row>
    <row r="881" spans="1:14" s="68" customFormat="1" ht="13.5">
      <c r="A881" s="31" t="s">
        <v>1016</v>
      </c>
      <c r="B881" s="43">
        <v>880</v>
      </c>
      <c r="C881" s="48" t="s">
        <v>4076</v>
      </c>
      <c r="D881" s="49" t="s">
        <v>2177</v>
      </c>
      <c r="E881" s="49" t="s">
        <v>4078</v>
      </c>
      <c r="F881" s="71">
        <v>2013</v>
      </c>
      <c r="G881" s="43"/>
      <c r="H881" s="43"/>
      <c r="I881" s="49" t="s">
        <v>2178</v>
      </c>
      <c r="J881" s="50" t="s">
        <v>2179</v>
      </c>
      <c r="K881" s="6" t="e">
        <v>#N/A</v>
      </c>
      <c r="L881" s="7"/>
      <c r="M881" s="51" t="s">
        <v>2180</v>
      </c>
      <c r="N881" s="54" t="s">
        <v>4675</v>
      </c>
    </row>
    <row r="882" spans="1:14" s="68" customFormat="1" ht="25.5">
      <c r="A882" s="31" t="s">
        <v>1016</v>
      </c>
      <c r="B882" s="43">
        <v>881</v>
      </c>
      <c r="C882" s="48" t="s">
        <v>4118</v>
      </c>
      <c r="D882" s="49" t="s">
        <v>2181</v>
      </c>
      <c r="E882" s="49" t="s">
        <v>4120</v>
      </c>
      <c r="F882" s="43">
        <v>2012</v>
      </c>
      <c r="G882" s="43"/>
      <c r="H882" s="43"/>
      <c r="I882" s="49" t="s">
        <v>2182</v>
      </c>
      <c r="J882" s="50" t="s">
        <v>2183</v>
      </c>
      <c r="K882" s="6" t="e">
        <v>#N/A</v>
      </c>
      <c r="L882" s="7"/>
      <c r="M882" s="51" t="s">
        <v>2184</v>
      </c>
      <c r="N882" s="13"/>
    </row>
    <row r="883" spans="1:14" s="68" customFormat="1" ht="13.5">
      <c r="A883" s="31" t="s">
        <v>1016</v>
      </c>
      <c r="B883" s="43">
        <v>882</v>
      </c>
      <c r="C883" s="44" t="s">
        <v>2172</v>
      </c>
      <c r="D883" s="46" t="s">
        <v>2185</v>
      </c>
      <c r="E883" s="46" t="s">
        <v>4168</v>
      </c>
      <c r="F883" s="45">
        <v>2013</v>
      </c>
      <c r="G883" s="45"/>
      <c r="H883" s="45"/>
      <c r="I883" s="46" t="s">
        <v>2186</v>
      </c>
      <c r="J883" s="47" t="s">
        <v>2187</v>
      </c>
      <c r="K883" s="31"/>
      <c r="L883" s="31"/>
      <c r="M883" s="51" t="s">
        <v>2188</v>
      </c>
      <c r="N883" s="7"/>
    </row>
    <row r="884" spans="1:14" s="68" customFormat="1" ht="13.5">
      <c r="A884" s="31" t="s">
        <v>1016</v>
      </c>
      <c r="B884" s="43">
        <v>883</v>
      </c>
      <c r="C884" s="48" t="s">
        <v>4076</v>
      </c>
      <c r="D884" s="49" t="s">
        <v>2189</v>
      </c>
      <c r="E884" s="49" t="s">
        <v>4078</v>
      </c>
      <c r="F884" s="43">
        <v>2012</v>
      </c>
      <c r="G884" s="43"/>
      <c r="H884" s="43" t="s">
        <v>4084</v>
      </c>
      <c r="I884" s="49" t="s">
        <v>2190</v>
      </c>
      <c r="J884" s="50" t="s">
        <v>2191</v>
      </c>
      <c r="K884" s="6" t="e">
        <v>#N/A</v>
      </c>
      <c r="L884" s="7" t="s">
        <v>9219</v>
      </c>
      <c r="M884" s="51" t="s">
        <v>2192</v>
      </c>
      <c r="N884" s="7"/>
    </row>
    <row r="885" spans="1:14" s="68" customFormat="1" ht="13.5">
      <c r="A885" s="31" t="s">
        <v>1016</v>
      </c>
      <c r="B885" s="43">
        <v>884</v>
      </c>
      <c r="C885" s="48" t="s">
        <v>4076</v>
      </c>
      <c r="D885" s="49" t="s">
        <v>2193</v>
      </c>
      <c r="E885" s="49" t="s">
        <v>4078</v>
      </c>
      <c r="F885" s="43">
        <v>2012</v>
      </c>
      <c r="G885" s="43"/>
      <c r="H885" s="43"/>
      <c r="I885" s="49" t="s">
        <v>2194</v>
      </c>
      <c r="J885" s="50" t="s">
        <v>2195</v>
      </c>
      <c r="K885" s="7"/>
      <c r="L885" s="7"/>
      <c r="M885" s="51" t="s">
        <v>2196</v>
      </c>
      <c r="N885" s="65"/>
    </row>
    <row r="886" spans="1:14" s="68" customFormat="1" ht="13.5">
      <c r="A886" s="31" t="s">
        <v>1016</v>
      </c>
      <c r="B886" s="43">
        <v>885</v>
      </c>
      <c r="C886" s="48" t="s">
        <v>4076</v>
      </c>
      <c r="D886" s="49" t="s">
        <v>2197</v>
      </c>
      <c r="E886" s="49" t="s">
        <v>4078</v>
      </c>
      <c r="F886" s="43">
        <v>2012</v>
      </c>
      <c r="G886" s="43"/>
      <c r="H886" s="43" t="s">
        <v>4084</v>
      </c>
      <c r="I886" s="49" t="s">
        <v>2198</v>
      </c>
      <c r="J886" s="50" t="s">
        <v>2199</v>
      </c>
      <c r="K886" s="7" t="s">
        <v>5917</v>
      </c>
      <c r="L886" s="7" t="s">
        <v>2200</v>
      </c>
      <c r="M886" s="51" t="s">
        <v>2201</v>
      </c>
      <c r="N886" s="65"/>
    </row>
    <row r="887" spans="1:14" s="68" customFormat="1" ht="13.5">
      <c r="A887" s="31" t="s">
        <v>1016</v>
      </c>
      <c r="B887" s="43">
        <v>886</v>
      </c>
      <c r="C887" s="48" t="s">
        <v>4118</v>
      </c>
      <c r="D887" s="49" t="s">
        <v>2202</v>
      </c>
      <c r="E887" s="49" t="s">
        <v>4120</v>
      </c>
      <c r="F887" s="43">
        <v>2012</v>
      </c>
      <c r="G887" s="43"/>
      <c r="H887" s="43"/>
      <c r="I887" s="49" t="s">
        <v>4132</v>
      </c>
      <c r="J887" s="50" t="s">
        <v>2203</v>
      </c>
      <c r="K887" s="6" t="e">
        <v>#N/A</v>
      </c>
      <c r="L887" s="7"/>
      <c r="M887" s="51" t="s">
        <v>2204</v>
      </c>
      <c r="N887" s="13"/>
    </row>
    <row r="888" spans="1:14" s="68" customFormat="1" ht="13.5">
      <c r="A888" s="31" t="s">
        <v>1016</v>
      </c>
      <c r="B888" s="43">
        <v>887</v>
      </c>
      <c r="C888" s="48" t="s">
        <v>4076</v>
      </c>
      <c r="D888" s="70" t="s">
        <v>2205</v>
      </c>
      <c r="E888" s="49" t="s">
        <v>4078</v>
      </c>
      <c r="F888" s="71">
        <v>2012</v>
      </c>
      <c r="G888" s="43"/>
      <c r="H888" s="43"/>
      <c r="I888" s="49" t="s">
        <v>2206</v>
      </c>
      <c r="J888" s="50" t="s">
        <v>2207</v>
      </c>
      <c r="K888" s="7"/>
      <c r="L888" s="7"/>
      <c r="M888" s="51" t="s">
        <v>2208</v>
      </c>
      <c r="N888" s="49" t="s">
        <v>2209</v>
      </c>
    </row>
    <row r="889" spans="1:14" s="68" customFormat="1" ht="14.25">
      <c r="A889" s="31" t="s">
        <v>1016</v>
      </c>
      <c r="B889" s="43">
        <v>888</v>
      </c>
      <c r="C889" s="48" t="s">
        <v>4076</v>
      </c>
      <c r="D889" s="70" t="s">
        <v>2210</v>
      </c>
      <c r="E889" s="49" t="s">
        <v>4078</v>
      </c>
      <c r="F889" s="71">
        <v>2013</v>
      </c>
      <c r="G889" s="43"/>
      <c r="H889" s="43"/>
      <c r="I889" s="49" t="s">
        <v>2211</v>
      </c>
      <c r="J889" s="50" t="s">
        <v>2212</v>
      </c>
      <c r="K889" s="7"/>
      <c r="L889" s="7"/>
      <c r="M889" s="51" t="s">
        <v>2213</v>
      </c>
      <c r="N889" s="49" t="s">
        <v>2214</v>
      </c>
    </row>
    <row r="890" spans="1:14" s="68" customFormat="1" ht="27">
      <c r="A890" s="31" t="s">
        <v>1016</v>
      </c>
      <c r="B890" s="43">
        <v>889</v>
      </c>
      <c r="C890" s="48" t="s">
        <v>4076</v>
      </c>
      <c r="D890" s="49" t="s">
        <v>2215</v>
      </c>
      <c r="E890" s="49" t="s">
        <v>4078</v>
      </c>
      <c r="F890" s="43">
        <v>2007</v>
      </c>
      <c r="G890" s="43" t="s">
        <v>4214</v>
      </c>
      <c r="H890" s="43" t="s">
        <v>4225</v>
      </c>
      <c r="I890" s="49" t="s">
        <v>2090</v>
      </c>
      <c r="J890" s="50" t="s">
        <v>2216</v>
      </c>
      <c r="K890" s="7" t="s">
        <v>7039</v>
      </c>
      <c r="L890" s="7" t="s">
        <v>7175</v>
      </c>
      <c r="M890" s="51" t="s">
        <v>2217</v>
      </c>
      <c r="N890" s="7"/>
    </row>
    <row r="891" spans="1:14" s="68" customFormat="1" ht="13.5">
      <c r="A891" s="31" t="s">
        <v>1016</v>
      </c>
      <c r="B891" s="43">
        <v>890</v>
      </c>
      <c r="C891" s="44" t="s">
        <v>7887</v>
      </c>
      <c r="D891" s="46" t="s">
        <v>2218</v>
      </c>
      <c r="E891" s="46" t="s">
        <v>8111</v>
      </c>
      <c r="F891" s="45">
        <v>2012</v>
      </c>
      <c r="G891" s="45"/>
      <c r="H891" s="45" t="s">
        <v>2219</v>
      </c>
      <c r="I891" s="46" t="s">
        <v>2220</v>
      </c>
      <c r="J891" s="47" t="s">
        <v>2221</v>
      </c>
      <c r="K891" s="31" t="s">
        <v>7894</v>
      </c>
      <c r="L891" s="31" t="s">
        <v>7895</v>
      </c>
      <c r="M891" s="51" t="s">
        <v>2222</v>
      </c>
      <c r="N891" s="7"/>
    </row>
    <row r="892" spans="1:14" s="68" customFormat="1" ht="14.25">
      <c r="A892" s="31" t="s">
        <v>1016</v>
      </c>
      <c r="B892" s="43">
        <v>891</v>
      </c>
      <c r="C892" s="44" t="s">
        <v>2172</v>
      </c>
      <c r="D892" s="70" t="s">
        <v>2223</v>
      </c>
      <c r="E892" s="46" t="s">
        <v>4168</v>
      </c>
      <c r="F892" s="45">
        <v>2012</v>
      </c>
      <c r="G892" s="45"/>
      <c r="H892" s="45"/>
      <c r="I892" s="46" t="s">
        <v>2224</v>
      </c>
      <c r="J892" s="47" t="s">
        <v>2225</v>
      </c>
      <c r="K892" s="31"/>
      <c r="L892" s="31"/>
      <c r="M892" s="51" t="s">
        <v>2226</v>
      </c>
      <c r="N892" s="46" t="s">
        <v>2227</v>
      </c>
    </row>
    <row r="893" spans="1:14" s="68" customFormat="1" ht="13.5">
      <c r="A893" s="31" t="s">
        <v>1016</v>
      </c>
      <c r="B893" s="43">
        <v>892</v>
      </c>
      <c r="C893" s="44" t="s">
        <v>7887</v>
      </c>
      <c r="D893" s="46" t="s">
        <v>2228</v>
      </c>
      <c r="E893" s="46" t="s">
        <v>8111</v>
      </c>
      <c r="F893" s="45">
        <v>2012</v>
      </c>
      <c r="G893" s="45"/>
      <c r="H893" s="45" t="s">
        <v>7901</v>
      </c>
      <c r="I893" s="46" t="s">
        <v>2229</v>
      </c>
      <c r="J893" s="47" t="s">
        <v>2230</v>
      </c>
      <c r="K893" s="31" t="s">
        <v>7863</v>
      </c>
      <c r="L893" s="31" t="s">
        <v>8156</v>
      </c>
      <c r="M893" s="51" t="s">
        <v>2231</v>
      </c>
      <c r="N893" s="65"/>
    </row>
    <row r="894" spans="1:14" s="68" customFormat="1" ht="13.5">
      <c r="A894" s="31" t="s">
        <v>1016</v>
      </c>
      <c r="B894" s="43">
        <v>893</v>
      </c>
      <c r="C894" s="48" t="s">
        <v>4076</v>
      </c>
      <c r="D894" s="49" t="s">
        <v>2232</v>
      </c>
      <c r="E894" s="49" t="s">
        <v>4078</v>
      </c>
      <c r="F894" s="43">
        <v>2012</v>
      </c>
      <c r="G894" s="43"/>
      <c r="H894" s="43"/>
      <c r="I894" s="49" t="s">
        <v>2233</v>
      </c>
      <c r="J894" s="50" t="s">
        <v>2234</v>
      </c>
      <c r="K894" s="7"/>
      <c r="L894" s="7"/>
      <c r="M894" s="51" t="s">
        <v>2235</v>
      </c>
      <c r="N894" s="65"/>
    </row>
    <row r="895" spans="1:14" s="68" customFormat="1" ht="13.5">
      <c r="A895" s="31" t="s">
        <v>1016</v>
      </c>
      <c r="B895" s="43">
        <v>894</v>
      </c>
      <c r="C895" s="44" t="s">
        <v>7887</v>
      </c>
      <c r="D895" s="46" t="s">
        <v>2236</v>
      </c>
      <c r="E895" s="46" t="s">
        <v>8111</v>
      </c>
      <c r="F895" s="45">
        <v>2012</v>
      </c>
      <c r="G895" s="45"/>
      <c r="H895" s="45"/>
      <c r="I895" s="46" t="s">
        <v>2237</v>
      </c>
      <c r="J895" s="47" t="s">
        <v>2238</v>
      </c>
      <c r="K895" s="31"/>
      <c r="L895" s="31"/>
      <c r="M895" s="51" t="s">
        <v>2239</v>
      </c>
      <c r="N895" s="65"/>
    </row>
    <row r="896" spans="1:14" s="68" customFormat="1" ht="13.5">
      <c r="A896" s="31" t="s">
        <v>1016</v>
      </c>
      <c r="B896" s="43">
        <v>895</v>
      </c>
      <c r="C896" s="44" t="s">
        <v>2172</v>
      </c>
      <c r="D896" s="46" t="s">
        <v>2240</v>
      </c>
      <c r="E896" s="46" t="s">
        <v>4168</v>
      </c>
      <c r="F896" s="45">
        <v>2012</v>
      </c>
      <c r="G896" s="45"/>
      <c r="H896" s="45"/>
      <c r="I896" s="46" t="s">
        <v>2241</v>
      </c>
      <c r="J896" s="47" t="s">
        <v>2242</v>
      </c>
      <c r="K896" s="31" t="s">
        <v>7817</v>
      </c>
      <c r="L896" s="31" t="s">
        <v>2243</v>
      </c>
      <c r="M896" s="51" t="s">
        <v>2244</v>
      </c>
      <c r="N896" s="31"/>
    </row>
    <row r="897" spans="1:14" s="68" customFormat="1" ht="27">
      <c r="A897" s="31" t="s">
        <v>1016</v>
      </c>
      <c r="B897" s="43">
        <v>896</v>
      </c>
      <c r="C897" s="48" t="s">
        <v>4076</v>
      </c>
      <c r="D897" s="49" t="s">
        <v>2245</v>
      </c>
      <c r="E897" s="49" t="s">
        <v>4078</v>
      </c>
      <c r="F897" s="43">
        <v>2012</v>
      </c>
      <c r="G897" s="43"/>
      <c r="H897" s="43" t="s">
        <v>4225</v>
      </c>
      <c r="I897" s="49" t="s">
        <v>2090</v>
      </c>
      <c r="J897" s="50" t="s">
        <v>2246</v>
      </c>
      <c r="K897" s="7" t="s">
        <v>7039</v>
      </c>
      <c r="L897" s="7" t="s">
        <v>7175</v>
      </c>
      <c r="M897" s="51" t="s">
        <v>2247</v>
      </c>
      <c r="N897" s="13"/>
    </row>
    <row r="898" spans="1:14" s="68" customFormat="1" ht="13.5">
      <c r="A898" s="31" t="s">
        <v>1016</v>
      </c>
      <c r="B898" s="43">
        <v>897</v>
      </c>
      <c r="C898" s="53" t="s">
        <v>4118</v>
      </c>
      <c r="D898" s="54" t="s">
        <v>2248</v>
      </c>
      <c r="E898" s="54" t="s">
        <v>4168</v>
      </c>
      <c r="F898" s="55">
        <v>2012</v>
      </c>
      <c r="G898" s="55"/>
      <c r="H898" s="55"/>
      <c r="I898" s="54" t="s">
        <v>2182</v>
      </c>
      <c r="J898" s="56" t="s">
        <v>2249</v>
      </c>
      <c r="K898" s="13" t="s">
        <v>6927</v>
      </c>
      <c r="L898" s="13" t="s">
        <v>7151</v>
      </c>
      <c r="M898" s="51" t="s">
        <v>2250</v>
      </c>
      <c r="N898" s="7"/>
    </row>
    <row r="899" spans="1:14" s="68" customFormat="1" ht="13.5">
      <c r="A899" s="31" t="s">
        <v>1016</v>
      </c>
      <c r="B899" s="43">
        <v>898</v>
      </c>
      <c r="C899" s="48" t="s">
        <v>4076</v>
      </c>
      <c r="D899" s="49" t="s">
        <v>2251</v>
      </c>
      <c r="E899" s="49" t="s">
        <v>4078</v>
      </c>
      <c r="F899" s="43">
        <v>2012</v>
      </c>
      <c r="G899" s="43"/>
      <c r="H899" s="43" t="s">
        <v>6920</v>
      </c>
      <c r="I899" s="49" t="s">
        <v>2252</v>
      </c>
      <c r="J899" s="50" t="s">
        <v>2253</v>
      </c>
      <c r="K899" s="7" t="s">
        <v>9011</v>
      </c>
      <c r="L899" s="7" t="s">
        <v>9852</v>
      </c>
      <c r="M899" s="51" t="s">
        <v>2254</v>
      </c>
      <c r="N899" s="31"/>
    </row>
    <row r="900" spans="1:14" s="68" customFormat="1" ht="13.5">
      <c r="A900" s="31" t="s">
        <v>1016</v>
      </c>
      <c r="B900" s="43">
        <v>899</v>
      </c>
      <c r="C900" s="48" t="s">
        <v>4076</v>
      </c>
      <c r="D900" s="49" t="s">
        <v>2255</v>
      </c>
      <c r="E900" s="49" t="s">
        <v>4078</v>
      </c>
      <c r="F900" s="43">
        <v>2012</v>
      </c>
      <c r="G900" s="43"/>
      <c r="H900" s="43"/>
      <c r="I900" s="49" t="s">
        <v>2256</v>
      </c>
      <c r="J900" s="50" t="s">
        <v>2257</v>
      </c>
      <c r="K900" s="6" t="e">
        <v>#N/A</v>
      </c>
      <c r="L900" s="7"/>
      <c r="M900" s="51" t="s">
        <v>2258</v>
      </c>
      <c r="N900" s="7"/>
    </row>
    <row r="901" spans="1:14" s="68" customFormat="1" ht="13.5">
      <c r="A901" s="31" t="s">
        <v>1016</v>
      </c>
      <c r="B901" s="43">
        <v>900</v>
      </c>
      <c r="C901" s="53" t="s">
        <v>4118</v>
      </c>
      <c r="D901" s="54" t="s">
        <v>2259</v>
      </c>
      <c r="E901" s="54" t="s">
        <v>4168</v>
      </c>
      <c r="F901" s="55">
        <v>2012</v>
      </c>
      <c r="G901" s="55"/>
      <c r="H901" s="55"/>
      <c r="I901" s="54" t="s">
        <v>2260</v>
      </c>
      <c r="J901" s="56" t="s">
        <v>2261</v>
      </c>
      <c r="K901" s="13" t="s">
        <v>6927</v>
      </c>
      <c r="L901" s="13" t="s">
        <v>7151</v>
      </c>
      <c r="M901" s="51" t="s">
        <v>2262</v>
      </c>
      <c r="N901" s="65"/>
    </row>
    <row r="902" spans="1:14" s="68" customFormat="1" ht="13.5">
      <c r="A902" s="31" t="s">
        <v>1016</v>
      </c>
      <c r="B902" s="43">
        <v>901</v>
      </c>
      <c r="C902" s="44" t="s">
        <v>2172</v>
      </c>
      <c r="D902" s="46" t="s">
        <v>2263</v>
      </c>
      <c r="E902" s="46" t="s">
        <v>4168</v>
      </c>
      <c r="F902" s="45">
        <v>2012</v>
      </c>
      <c r="G902" s="45"/>
      <c r="H902" s="45"/>
      <c r="I902" s="46" t="s">
        <v>2264</v>
      </c>
      <c r="J902" s="47" t="s">
        <v>2265</v>
      </c>
      <c r="K902" s="31"/>
      <c r="L902" s="31"/>
      <c r="M902" s="51" t="s">
        <v>2266</v>
      </c>
      <c r="N902" s="7"/>
    </row>
    <row r="903" spans="1:14" s="68" customFormat="1" ht="13.5">
      <c r="A903" s="31" t="s">
        <v>1016</v>
      </c>
      <c r="B903" s="43">
        <v>902</v>
      </c>
      <c r="C903" s="53" t="s">
        <v>4076</v>
      </c>
      <c r="D903" s="54" t="s">
        <v>2267</v>
      </c>
      <c r="E903" s="54" t="s">
        <v>4078</v>
      </c>
      <c r="F903" s="55">
        <v>2012</v>
      </c>
      <c r="G903" s="55"/>
      <c r="H903" s="55" t="s">
        <v>7070</v>
      </c>
      <c r="I903" s="54" t="s">
        <v>4210</v>
      </c>
      <c r="J903" s="56" t="s">
        <v>2268</v>
      </c>
      <c r="K903" s="13" t="s">
        <v>9011</v>
      </c>
      <c r="L903" s="13" t="s">
        <v>5063</v>
      </c>
      <c r="M903" s="51" t="s">
        <v>2269</v>
      </c>
      <c r="N903" s="7"/>
    </row>
    <row r="904" spans="1:14" s="68" customFormat="1" ht="13.5">
      <c r="A904" s="31" t="s">
        <v>1016</v>
      </c>
      <c r="B904" s="43">
        <v>903</v>
      </c>
      <c r="C904" s="48" t="s">
        <v>4076</v>
      </c>
      <c r="D904" s="49" t="s">
        <v>2270</v>
      </c>
      <c r="E904" s="49" t="s">
        <v>4078</v>
      </c>
      <c r="F904" s="43">
        <v>2012</v>
      </c>
      <c r="G904" s="43"/>
      <c r="H904" s="43" t="s">
        <v>5706</v>
      </c>
      <c r="I904" s="49" t="s">
        <v>2271</v>
      </c>
      <c r="J904" s="50" t="s">
        <v>2272</v>
      </c>
      <c r="K904" s="7" t="s">
        <v>9011</v>
      </c>
      <c r="L904" s="7" t="s">
        <v>2273</v>
      </c>
      <c r="M904" s="51" t="s">
        <v>2274</v>
      </c>
      <c r="N904" s="7"/>
    </row>
    <row r="905" spans="1:14" s="68" customFormat="1" ht="27">
      <c r="A905" s="31" t="s">
        <v>1016</v>
      </c>
      <c r="B905" s="43">
        <v>904</v>
      </c>
      <c r="C905" s="48" t="s">
        <v>4076</v>
      </c>
      <c r="D905" s="49" t="s">
        <v>2275</v>
      </c>
      <c r="E905" s="49" t="s">
        <v>4078</v>
      </c>
      <c r="F905" s="43">
        <v>2012</v>
      </c>
      <c r="G905" s="43"/>
      <c r="H905" s="43"/>
      <c r="I905" s="49" t="s">
        <v>4110</v>
      </c>
      <c r="J905" s="50" t="s">
        <v>2276</v>
      </c>
      <c r="K905" s="7"/>
      <c r="L905" s="7"/>
      <c r="M905" s="51" t="s">
        <v>2277</v>
      </c>
      <c r="N905" s="7"/>
    </row>
    <row r="906" spans="1:14" s="68" customFormat="1" ht="25.5">
      <c r="A906" s="31" t="s">
        <v>1016</v>
      </c>
      <c r="B906" s="43">
        <v>905</v>
      </c>
      <c r="C906" s="48" t="s">
        <v>4076</v>
      </c>
      <c r="D906" s="49" t="s">
        <v>2278</v>
      </c>
      <c r="E906" s="49" t="s">
        <v>4078</v>
      </c>
      <c r="F906" s="71">
        <v>2013</v>
      </c>
      <c r="G906" s="43"/>
      <c r="H906" s="43"/>
      <c r="I906" s="49" t="s">
        <v>4110</v>
      </c>
      <c r="J906" s="50" t="s">
        <v>2279</v>
      </c>
      <c r="K906" s="7"/>
      <c r="L906" s="7"/>
      <c r="M906" s="51" t="s">
        <v>2280</v>
      </c>
      <c r="N906" s="54" t="s">
        <v>4675</v>
      </c>
    </row>
    <row r="907" spans="1:14" s="68" customFormat="1" ht="13.5">
      <c r="A907" s="31" t="s">
        <v>1016</v>
      </c>
      <c r="B907" s="43">
        <v>906</v>
      </c>
      <c r="C907" s="44" t="s">
        <v>7887</v>
      </c>
      <c r="D907" s="46" t="s">
        <v>2281</v>
      </c>
      <c r="E907" s="46" t="s">
        <v>8111</v>
      </c>
      <c r="F907" s="45">
        <v>2012</v>
      </c>
      <c r="G907" s="45"/>
      <c r="H907" s="45" t="s">
        <v>7901</v>
      </c>
      <c r="I907" s="46" t="s">
        <v>2282</v>
      </c>
      <c r="J907" s="47" t="s">
        <v>2283</v>
      </c>
      <c r="K907" s="31" t="s">
        <v>7903</v>
      </c>
      <c r="L907" s="31" t="s">
        <v>7968</v>
      </c>
      <c r="M907" s="51" t="s">
        <v>2284</v>
      </c>
      <c r="N907" s="7"/>
    </row>
    <row r="908" spans="1:14" s="68" customFormat="1" ht="13.5">
      <c r="A908" s="31" t="s">
        <v>1016</v>
      </c>
      <c r="B908" s="43">
        <v>907</v>
      </c>
      <c r="C908" s="44" t="s">
        <v>7887</v>
      </c>
      <c r="D908" s="46" t="s">
        <v>2285</v>
      </c>
      <c r="E908" s="46" t="s">
        <v>2286</v>
      </c>
      <c r="F908" s="45">
        <v>2012</v>
      </c>
      <c r="G908" s="45" t="s">
        <v>2287</v>
      </c>
      <c r="H908" s="45" t="s">
        <v>2148</v>
      </c>
      <c r="I908" s="46" t="s">
        <v>2288</v>
      </c>
      <c r="J908" s="47" t="s">
        <v>2289</v>
      </c>
      <c r="K908" s="31" t="s">
        <v>7863</v>
      </c>
      <c r="L908" s="31" t="s">
        <v>8156</v>
      </c>
      <c r="M908" s="51" t="s">
        <v>2290</v>
      </c>
      <c r="N908" s="7"/>
    </row>
    <row r="909" spans="1:14" s="68" customFormat="1" ht="13.5">
      <c r="A909" s="31" t="s">
        <v>1016</v>
      </c>
      <c r="B909" s="43">
        <v>908</v>
      </c>
      <c r="C909" s="48" t="s">
        <v>4076</v>
      </c>
      <c r="D909" s="49" t="s">
        <v>2291</v>
      </c>
      <c r="E909" s="49" t="s">
        <v>4078</v>
      </c>
      <c r="F909" s="71">
        <v>2012</v>
      </c>
      <c r="G909" s="43"/>
      <c r="H909" s="43"/>
      <c r="I909" s="49" t="s">
        <v>4160</v>
      </c>
      <c r="J909" s="50" t="s">
        <v>2292</v>
      </c>
      <c r="K909" s="7"/>
      <c r="L909" s="7"/>
      <c r="M909" s="51" t="s">
        <v>2293</v>
      </c>
      <c r="N909" s="54" t="s">
        <v>3237</v>
      </c>
    </row>
    <row r="910" spans="1:14" s="68" customFormat="1" ht="27">
      <c r="A910" s="31" t="s">
        <v>1016</v>
      </c>
      <c r="B910" s="43">
        <v>909</v>
      </c>
      <c r="C910" s="48" t="s">
        <v>4076</v>
      </c>
      <c r="D910" s="49" t="s">
        <v>2294</v>
      </c>
      <c r="E910" s="49" t="s">
        <v>4078</v>
      </c>
      <c r="F910" s="71">
        <v>2012</v>
      </c>
      <c r="G910" s="43"/>
      <c r="H910" s="43"/>
      <c r="I910" s="49" t="s">
        <v>2295</v>
      </c>
      <c r="J910" s="50" t="s">
        <v>2296</v>
      </c>
      <c r="K910" s="7"/>
      <c r="L910" s="7"/>
      <c r="M910" s="51" t="s">
        <v>2297</v>
      </c>
      <c r="N910" s="54" t="s">
        <v>3237</v>
      </c>
    </row>
    <row r="911" spans="1:14" s="68" customFormat="1" ht="13.5">
      <c r="A911" s="31" t="s">
        <v>1016</v>
      </c>
      <c r="B911" s="43">
        <v>910</v>
      </c>
      <c r="C911" s="44" t="s">
        <v>7887</v>
      </c>
      <c r="D911" s="46" t="s">
        <v>2298</v>
      </c>
      <c r="E911" s="46" t="s">
        <v>8111</v>
      </c>
      <c r="F911" s="45">
        <v>2012</v>
      </c>
      <c r="G911" s="45"/>
      <c r="H911" s="45" t="s">
        <v>2219</v>
      </c>
      <c r="I911" s="46" t="s">
        <v>2299</v>
      </c>
      <c r="J911" s="47" t="s">
        <v>2300</v>
      </c>
      <c r="K911" s="31" t="s">
        <v>7863</v>
      </c>
      <c r="L911" s="31" t="s">
        <v>8155</v>
      </c>
      <c r="M911" s="51" t="s">
        <v>2301</v>
      </c>
      <c r="N911" s="13"/>
    </row>
    <row r="912" spans="1:14" s="68" customFormat="1" ht="13.5">
      <c r="A912" s="31" t="s">
        <v>1016</v>
      </c>
      <c r="B912" s="43">
        <v>911</v>
      </c>
      <c r="C912" s="44" t="s">
        <v>7887</v>
      </c>
      <c r="D912" s="46" t="s">
        <v>2302</v>
      </c>
      <c r="E912" s="46" t="s">
        <v>8111</v>
      </c>
      <c r="F912" s="45">
        <v>2012</v>
      </c>
      <c r="G912" s="45"/>
      <c r="H912" s="45"/>
      <c r="I912" s="46" t="s">
        <v>2303</v>
      </c>
      <c r="J912" s="47" t="s">
        <v>2304</v>
      </c>
      <c r="K912" s="31"/>
      <c r="L912" s="31"/>
      <c r="M912" s="51" t="s">
        <v>2305</v>
      </c>
      <c r="N912" s="31"/>
    </row>
    <row r="913" spans="1:14" s="68" customFormat="1" ht="13.5">
      <c r="A913" s="31" t="s">
        <v>1016</v>
      </c>
      <c r="B913" s="43">
        <v>912</v>
      </c>
      <c r="C913" s="48" t="s">
        <v>4076</v>
      </c>
      <c r="D913" s="49" t="s">
        <v>2306</v>
      </c>
      <c r="E913" s="49" t="s">
        <v>4078</v>
      </c>
      <c r="F913" s="71">
        <v>2012</v>
      </c>
      <c r="G913" s="43"/>
      <c r="H913" s="43"/>
      <c r="I913" s="49" t="s">
        <v>2307</v>
      </c>
      <c r="J913" s="50" t="s">
        <v>2308</v>
      </c>
      <c r="K913" s="7"/>
      <c r="L913" s="7"/>
      <c r="M913" s="51" t="s">
        <v>2309</v>
      </c>
      <c r="N913" s="54" t="s">
        <v>3237</v>
      </c>
    </row>
    <row r="914" spans="1:14" s="68" customFormat="1" ht="13.5">
      <c r="A914" s="31" t="s">
        <v>1016</v>
      </c>
      <c r="B914" s="43">
        <v>913</v>
      </c>
      <c r="C914" s="44" t="s">
        <v>7887</v>
      </c>
      <c r="D914" s="1" t="s">
        <v>2310</v>
      </c>
      <c r="E914" s="46" t="s">
        <v>8111</v>
      </c>
      <c r="F914" s="45">
        <v>2012</v>
      </c>
      <c r="G914" s="45"/>
      <c r="H914" s="45"/>
      <c r="I914" s="46" t="s">
        <v>2303</v>
      </c>
      <c r="J914" s="47" t="s">
        <v>2311</v>
      </c>
      <c r="K914" s="31"/>
      <c r="L914" s="31"/>
      <c r="M914" s="51" t="s">
        <v>2312</v>
      </c>
      <c r="N914" s="65"/>
    </row>
    <row r="915" spans="1:14" s="68" customFormat="1" ht="27">
      <c r="A915" s="31" t="s">
        <v>1016</v>
      </c>
      <c r="B915" s="43">
        <v>914</v>
      </c>
      <c r="C915" s="44" t="s">
        <v>7887</v>
      </c>
      <c r="D915" s="1" t="s">
        <v>2313</v>
      </c>
      <c r="E915" s="46" t="s">
        <v>8111</v>
      </c>
      <c r="F915" s="45">
        <v>2012</v>
      </c>
      <c r="G915" s="45"/>
      <c r="H915" s="45"/>
      <c r="I915" s="46" t="s">
        <v>2314</v>
      </c>
      <c r="J915" s="47" t="s">
        <v>2315</v>
      </c>
      <c r="K915" s="31"/>
      <c r="L915" s="31"/>
      <c r="M915" s="51" t="s">
        <v>2316</v>
      </c>
      <c r="N915" s="65"/>
    </row>
    <row r="916" spans="1:14" s="68" customFormat="1" ht="13.5">
      <c r="A916" s="31" t="s">
        <v>1016</v>
      </c>
      <c r="B916" s="43">
        <v>915</v>
      </c>
      <c r="C916" s="44" t="s">
        <v>7887</v>
      </c>
      <c r="D916" s="46" t="s">
        <v>2317</v>
      </c>
      <c r="E916" s="46" t="s">
        <v>8111</v>
      </c>
      <c r="F916" s="45">
        <v>2012</v>
      </c>
      <c r="G916" s="45"/>
      <c r="H916" s="45"/>
      <c r="I916" s="46" t="s">
        <v>2318</v>
      </c>
      <c r="J916" s="47" t="s">
        <v>2319</v>
      </c>
      <c r="K916" s="31"/>
      <c r="L916" s="31"/>
      <c r="M916" s="51" t="s">
        <v>2320</v>
      </c>
      <c r="N916" s="65"/>
    </row>
    <row r="917" spans="1:14" s="68" customFormat="1" ht="13.5">
      <c r="A917" s="31" t="s">
        <v>1016</v>
      </c>
      <c r="B917" s="43">
        <v>916</v>
      </c>
      <c r="C917" s="44" t="s">
        <v>2172</v>
      </c>
      <c r="D917" s="46" t="s">
        <v>2321</v>
      </c>
      <c r="E917" s="46" t="s">
        <v>4168</v>
      </c>
      <c r="F917" s="45">
        <v>2012</v>
      </c>
      <c r="G917" s="45"/>
      <c r="H917" s="45"/>
      <c r="I917" s="46" t="s">
        <v>2322</v>
      </c>
      <c r="J917" s="47" t="s">
        <v>2323</v>
      </c>
      <c r="K917" s="31"/>
      <c r="L917" s="31"/>
      <c r="M917" s="51" t="s">
        <v>2324</v>
      </c>
      <c r="N917" s="65"/>
    </row>
    <row r="918" spans="1:14" s="68" customFormat="1" ht="13.5">
      <c r="A918" s="31" t="s">
        <v>1016</v>
      </c>
      <c r="B918" s="43">
        <v>917</v>
      </c>
      <c r="C918" s="44" t="s">
        <v>7887</v>
      </c>
      <c r="D918" s="46" t="s">
        <v>2325</v>
      </c>
      <c r="E918" s="46" t="s">
        <v>8111</v>
      </c>
      <c r="F918" s="45">
        <v>2012</v>
      </c>
      <c r="G918" s="45"/>
      <c r="H918" s="45" t="s">
        <v>2326</v>
      </c>
      <c r="I918" s="46" t="s">
        <v>2318</v>
      </c>
      <c r="J918" s="47" t="s">
        <v>2327</v>
      </c>
      <c r="K918" s="31" t="s">
        <v>7863</v>
      </c>
      <c r="L918" s="31" t="s">
        <v>7899</v>
      </c>
      <c r="M918" s="51" t="s">
        <v>2328</v>
      </c>
      <c r="N918" s="65"/>
    </row>
    <row r="919" spans="1:14" s="68" customFormat="1" ht="13.5">
      <c r="A919" s="31" t="s">
        <v>1016</v>
      </c>
      <c r="B919" s="43">
        <v>918</v>
      </c>
      <c r="C919" s="44" t="s">
        <v>2172</v>
      </c>
      <c r="D919" s="46" t="s">
        <v>2329</v>
      </c>
      <c r="E919" s="46" t="s">
        <v>4168</v>
      </c>
      <c r="F919" s="45">
        <v>2012</v>
      </c>
      <c r="G919" s="45"/>
      <c r="H919" s="45"/>
      <c r="I919" s="46" t="s">
        <v>2322</v>
      </c>
      <c r="J919" s="47" t="s">
        <v>2330</v>
      </c>
      <c r="K919" s="31"/>
      <c r="L919" s="31"/>
      <c r="M919" s="51" t="s">
        <v>2331</v>
      </c>
      <c r="N919" s="65"/>
    </row>
    <row r="920" spans="1:14" s="68" customFormat="1" ht="13.5">
      <c r="A920" s="31" t="s">
        <v>1016</v>
      </c>
      <c r="B920" s="43">
        <v>919</v>
      </c>
      <c r="C920" s="48" t="s">
        <v>4118</v>
      </c>
      <c r="D920" s="49" t="s">
        <v>2332</v>
      </c>
      <c r="E920" s="49" t="s">
        <v>4168</v>
      </c>
      <c r="F920" s="43">
        <v>2012</v>
      </c>
      <c r="G920" s="43"/>
      <c r="H920" s="43"/>
      <c r="I920" s="49" t="s">
        <v>2333</v>
      </c>
      <c r="J920" s="50" t="s">
        <v>2334</v>
      </c>
      <c r="K920" s="7" t="s">
        <v>6927</v>
      </c>
      <c r="L920" s="7" t="s">
        <v>2335</v>
      </c>
      <c r="M920" s="51" t="s">
        <v>2336</v>
      </c>
      <c r="N920" s="31"/>
    </row>
    <row r="921" spans="1:14" s="68" customFormat="1" ht="13.5">
      <c r="A921" s="31" t="s">
        <v>1016</v>
      </c>
      <c r="B921" s="43">
        <v>920</v>
      </c>
      <c r="C921" s="44" t="s">
        <v>7887</v>
      </c>
      <c r="D921" s="46" t="s">
        <v>2337</v>
      </c>
      <c r="E921" s="46" t="s">
        <v>8111</v>
      </c>
      <c r="F921" s="45">
        <v>2012</v>
      </c>
      <c r="G921" s="45"/>
      <c r="H921" s="45" t="s">
        <v>2338</v>
      </c>
      <c r="I921" s="46" t="s">
        <v>2318</v>
      </c>
      <c r="J921" s="47" t="s">
        <v>2339</v>
      </c>
      <c r="K921" s="31" t="s">
        <v>7863</v>
      </c>
      <c r="L921" s="31" t="s">
        <v>7899</v>
      </c>
      <c r="M921" s="51" t="s">
        <v>2340</v>
      </c>
      <c r="N921" s="13"/>
    </row>
    <row r="922" spans="1:14" s="68" customFormat="1" ht="13.5">
      <c r="A922" s="31" t="s">
        <v>1016</v>
      </c>
      <c r="B922" s="43">
        <v>921</v>
      </c>
      <c r="C922" s="44" t="s">
        <v>7887</v>
      </c>
      <c r="D922" s="46" t="s">
        <v>2341</v>
      </c>
      <c r="E922" s="46" t="s">
        <v>2286</v>
      </c>
      <c r="F922" s="45">
        <v>2012</v>
      </c>
      <c r="G922" s="45" t="s">
        <v>2342</v>
      </c>
      <c r="H922" s="45" t="s">
        <v>7901</v>
      </c>
      <c r="I922" s="46" t="s">
        <v>2343</v>
      </c>
      <c r="J922" s="47" t="s">
        <v>2344</v>
      </c>
      <c r="K922" s="31" t="s">
        <v>7863</v>
      </c>
      <c r="L922" s="31" t="s">
        <v>8156</v>
      </c>
      <c r="M922" s="51" t="s">
        <v>2345</v>
      </c>
      <c r="N922" s="7"/>
    </row>
    <row r="923" spans="1:14" s="68" customFormat="1" ht="13.5">
      <c r="A923" s="31" t="s">
        <v>1016</v>
      </c>
      <c r="B923" s="43">
        <v>922</v>
      </c>
      <c r="C923" s="44" t="s">
        <v>7887</v>
      </c>
      <c r="D923" s="46" t="s">
        <v>2346</v>
      </c>
      <c r="E923" s="46" t="s">
        <v>8111</v>
      </c>
      <c r="F923" s="45">
        <v>2012</v>
      </c>
      <c r="G923" s="45"/>
      <c r="H923" s="45"/>
      <c r="I923" s="46" t="s">
        <v>2347</v>
      </c>
      <c r="J923" s="47" t="s">
        <v>2348</v>
      </c>
      <c r="K923" s="31"/>
      <c r="L923" s="31"/>
      <c r="M923" s="51" t="s">
        <v>2349</v>
      </c>
      <c r="N923" s="52"/>
    </row>
    <row r="924" spans="1:14" s="68" customFormat="1" ht="13.5">
      <c r="A924" s="31" t="s">
        <v>1016</v>
      </c>
      <c r="B924" s="43">
        <v>923</v>
      </c>
      <c r="C924" s="53" t="s">
        <v>4118</v>
      </c>
      <c r="D924" s="54" t="s">
        <v>2350</v>
      </c>
      <c r="E924" s="54" t="s">
        <v>4120</v>
      </c>
      <c r="F924" s="55">
        <v>2012</v>
      </c>
      <c r="G924" s="55"/>
      <c r="H924" s="55"/>
      <c r="I924" s="54" t="s">
        <v>2153</v>
      </c>
      <c r="J924" s="56" t="s">
        <v>2351</v>
      </c>
      <c r="K924" s="13"/>
      <c r="L924" s="13"/>
      <c r="M924" s="51" t="s">
        <v>2352</v>
      </c>
      <c r="N924" s="7"/>
    </row>
    <row r="925" spans="1:14" s="68" customFormat="1" ht="13.5">
      <c r="A925" s="31" t="s">
        <v>1016</v>
      </c>
      <c r="B925" s="43">
        <v>924</v>
      </c>
      <c r="C925" s="48" t="s">
        <v>4076</v>
      </c>
      <c r="D925" s="49" t="s">
        <v>2353</v>
      </c>
      <c r="E925" s="49" t="s">
        <v>4078</v>
      </c>
      <c r="F925" s="71">
        <v>2012</v>
      </c>
      <c r="G925" s="43"/>
      <c r="H925" s="43"/>
      <c r="I925" s="49" t="s">
        <v>2354</v>
      </c>
      <c r="J925" s="50" t="s">
        <v>2355</v>
      </c>
      <c r="K925" s="7"/>
      <c r="L925" s="7"/>
      <c r="M925" s="51" t="s">
        <v>2356</v>
      </c>
      <c r="N925" s="54" t="s">
        <v>3237</v>
      </c>
    </row>
    <row r="926" spans="1:14" s="68" customFormat="1" ht="13.5">
      <c r="A926" s="31" t="s">
        <v>1016</v>
      </c>
      <c r="B926" s="43">
        <v>925</v>
      </c>
      <c r="C926" s="53" t="s">
        <v>4118</v>
      </c>
      <c r="D926" s="54" t="s">
        <v>2357</v>
      </c>
      <c r="E926" s="54" t="s">
        <v>4120</v>
      </c>
      <c r="F926" s="55">
        <v>2012</v>
      </c>
      <c r="G926" s="55"/>
      <c r="H926" s="55"/>
      <c r="I926" s="54" t="s">
        <v>2358</v>
      </c>
      <c r="J926" s="56" t="s">
        <v>2359</v>
      </c>
      <c r="K926" s="13"/>
      <c r="L926" s="13"/>
      <c r="M926" s="51" t="s">
        <v>2360</v>
      </c>
      <c r="N926" s="7"/>
    </row>
    <row r="927" spans="1:14" s="68" customFormat="1" ht="14.25">
      <c r="A927" s="31" t="s">
        <v>1016</v>
      </c>
      <c r="B927" s="43">
        <v>926</v>
      </c>
      <c r="C927" s="44" t="s">
        <v>2172</v>
      </c>
      <c r="D927" s="1" t="s">
        <v>2361</v>
      </c>
      <c r="E927" s="46" t="s">
        <v>4168</v>
      </c>
      <c r="F927" s="45">
        <v>2012</v>
      </c>
      <c r="G927" s="45"/>
      <c r="H927" s="45"/>
      <c r="I927" s="46" t="s">
        <v>2362</v>
      </c>
      <c r="J927" s="47" t="s">
        <v>2363</v>
      </c>
      <c r="K927" s="31"/>
      <c r="L927" s="31"/>
      <c r="M927" s="51" t="s">
        <v>2364</v>
      </c>
      <c r="N927" s="8" t="s">
        <v>2365</v>
      </c>
    </row>
    <row r="928" spans="1:14" s="68" customFormat="1" ht="13.5">
      <c r="A928" s="31" t="s">
        <v>1016</v>
      </c>
      <c r="B928" s="43">
        <v>927</v>
      </c>
      <c r="C928" s="44" t="s">
        <v>7887</v>
      </c>
      <c r="D928" s="46" t="s">
        <v>2366</v>
      </c>
      <c r="E928" s="46" t="s">
        <v>2286</v>
      </c>
      <c r="F928" s="45">
        <v>2012</v>
      </c>
      <c r="G928" s="45" t="s">
        <v>2367</v>
      </c>
      <c r="H928" s="45" t="s">
        <v>2368</v>
      </c>
      <c r="I928" s="46" t="s">
        <v>2343</v>
      </c>
      <c r="J928" s="47" t="s">
        <v>2369</v>
      </c>
      <c r="K928" s="31" t="s">
        <v>7863</v>
      </c>
      <c r="L928" s="31" t="s">
        <v>8156</v>
      </c>
      <c r="M928" s="51" t="s">
        <v>2370</v>
      </c>
      <c r="N928" s="13"/>
    </row>
    <row r="929" spans="1:14" s="68" customFormat="1" ht="27">
      <c r="A929" s="31" t="s">
        <v>1016</v>
      </c>
      <c r="B929" s="43">
        <v>928</v>
      </c>
      <c r="C929" s="48" t="s">
        <v>4076</v>
      </c>
      <c r="D929" s="49" t="s">
        <v>2371</v>
      </c>
      <c r="E929" s="49" t="s">
        <v>4078</v>
      </c>
      <c r="F929" s="43">
        <v>2011</v>
      </c>
      <c r="G929" s="43"/>
      <c r="H929" s="43"/>
      <c r="I929" s="49" t="s">
        <v>2372</v>
      </c>
      <c r="J929" s="50" t="s">
        <v>2373</v>
      </c>
      <c r="K929" s="7"/>
      <c r="L929" s="7"/>
      <c r="M929" s="51" t="s">
        <v>2374</v>
      </c>
      <c r="N929" s="7"/>
    </row>
    <row r="930" spans="1:14" s="68" customFormat="1" ht="27">
      <c r="A930" s="31" t="s">
        <v>1016</v>
      </c>
      <c r="B930" s="43">
        <v>929</v>
      </c>
      <c r="C930" s="48" t="s">
        <v>2375</v>
      </c>
      <c r="D930" s="49" t="s">
        <v>2376</v>
      </c>
      <c r="E930" s="49" t="s">
        <v>2377</v>
      </c>
      <c r="F930" s="43">
        <v>2012</v>
      </c>
      <c r="G930" s="43"/>
      <c r="H930" s="43" t="s">
        <v>8603</v>
      </c>
      <c r="I930" s="49" t="s">
        <v>2378</v>
      </c>
      <c r="J930" s="50" t="s">
        <v>2379</v>
      </c>
      <c r="K930" s="7" t="s">
        <v>5917</v>
      </c>
      <c r="L930" s="7" t="s">
        <v>5918</v>
      </c>
      <c r="M930" s="51" t="s">
        <v>2380</v>
      </c>
      <c r="N930" s="7"/>
    </row>
    <row r="931" spans="1:14" s="68" customFormat="1" ht="13.5">
      <c r="A931" s="31" t="s">
        <v>1016</v>
      </c>
      <c r="B931" s="43">
        <v>930</v>
      </c>
      <c r="C931" s="48" t="s">
        <v>2375</v>
      </c>
      <c r="D931" s="49" t="s">
        <v>2381</v>
      </c>
      <c r="E931" s="49" t="s">
        <v>2377</v>
      </c>
      <c r="F931" s="43">
        <v>2011</v>
      </c>
      <c r="G931" s="43" t="s">
        <v>2382</v>
      </c>
      <c r="H931" s="43" t="s">
        <v>8603</v>
      </c>
      <c r="I931" s="49" t="s">
        <v>2378</v>
      </c>
      <c r="J931" s="50" t="s">
        <v>2383</v>
      </c>
      <c r="K931" s="7" t="s">
        <v>5917</v>
      </c>
      <c r="L931" s="7" t="s">
        <v>5918</v>
      </c>
      <c r="M931" s="51" t="s">
        <v>2384</v>
      </c>
      <c r="N931" s="7"/>
    </row>
    <row r="932" spans="1:14" s="68" customFormat="1" ht="13.5">
      <c r="A932" s="31" t="s">
        <v>1016</v>
      </c>
      <c r="B932" s="43">
        <v>931</v>
      </c>
      <c r="C932" s="48" t="s">
        <v>2375</v>
      </c>
      <c r="D932" s="49" t="s">
        <v>2385</v>
      </c>
      <c r="E932" s="49" t="s">
        <v>8849</v>
      </c>
      <c r="F932" s="43">
        <v>2012</v>
      </c>
      <c r="G932" s="43"/>
      <c r="H932" s="43" t="s">
        <v>8603</v>
      </c>
      <c r="I932" s="49" t="s">
        <v>2386</v>
      </c>
      <c r="J932" s="50" t="s">
        <v>2387</v>
      </c>
      <c r="K932" s="7" t="s">
        <v>9219</v>
      </c>
      <c r="L932" s="7" t="s">
        <v>7410</v>
      </c>
      <c r="M932" s="51" t="s">
        <v>2388</v>
      </c>
      <c r="N932" s="13"/>
    </row>
    <row r="933" spans="1:14" s="68" customFormat="1" ht="13.5">
      <c r="A933" s="31" t="s">
        <v>1016</v>
      </c>
      <c r="B933" s="43">
        <v>932</v>
      </c>
      <c r="C933" s="48" t="s">
        <v>2375</v>
      </c>
      <c r="D933" s="49" t="s">
        <v>2389</v>
      </c>
      <c r="E933" s="49" t="s">
        <v>2377</v>
      </c>
      <c r="F933" s="43">
        <v>2012</v>
      </c>
      <c r="G933" s="43"/>
      <c r="H933" s="43" t="s">
        <v>8603</v>
      </c>
      <c r="I933" s="49" t="s">
        <v>2378</v>
      </c>
      <c r="J933" s="50" t="s">
        <v>2390</v>
      </c>
      <c r="K933" s="7" t="s">
        <v>5917</v>
      </c>
      <c r="L933" s="7" t="s">
        <v>5918</v>
      </c>
      <c r="M933" s="51" t="s">
        <v>2391</v>
      </c>
      <c r="N933" s="7"/>
    </row>
    <row r="934" spans="1:14" s="68" customFormat="1" ht="13.5">
      <c r="A934" s="31" t="s">
        <v>1016</v>
      </c>
      <c r="B934" s="43">
        <v>933</v>
      </c>
      <c r="C934" s="48" t="s">
        <v>2392</v>
      </c>
      <c r="D934" s="49" t="s">
        <v>2393</v>
      </c>
      <c r="E934" s="49" t="s">
        <v>2394</v>
      </c>
      <c r="F934" s="43">
        <v>2012</v>
      </c>
      <c r="G934" s="43"/>
      <c r="H934" s="43"/>
      <c r="I934" s="49" t="s">
        <v>2395</v>
      </c>
      <c r="J934" s="50" t="s">
        <v>2396</v>
      </c>
      <c r="K934" s="7" t="s">
        <v>9219</v>
      </c>
      <c r="L934" s="7" t="s">
        <v>2397</v>
      </c>
      <c r="M934" s="51" t="s">
        <v>2398</v>
      </c>
      <c r="N934" s="13"/>
    </row>
    <row r="935" spans="1:14" s="68" customFormat="1" ht="27">
      <c r="A935" s="31" t="s">
        <v>1016</v>
      </c>
      <c r="B935" s="43">
        <v>934</v>
      </c>
      <c r="C935" s="48" t="s">
        <v>2375</v>
      </c>
      <c r="D935" s="49" t="s">
        <v>2399</v>
      </c>
      <c r="E935" s="49" t="s">
        <v>4786</v>
      </c>
      <c r="F935" s="43">
        <v>2012</v>
      </c>
      <c r="G935" s="43"/>
      <c r="H935" s="43"/>
      <c r="I935" s="49" t="s">
        <v>2400</v>
      </c>
      <c r="J935" s="50" t="s">
        <v>2401</v>
      </c>
      <c r="K935" s="7" t="s">
        <v>6751</v>
      </c>
      <c r="L935" s="7" t="s">
        <v>2402</v>
      </c>
      <c r="M935" s="51" t="s">
        <v>2403</v>
      </c>
      <c r="N935" s="7"/>
    </row>
    <row r="936" spans="1:14" s="68" customFormat="1" ht="13.5">
      <c r="A936" s="31" t="s">
        <v>1016</v>
      </c>
      <c r="B936" s="43">
        <v>935</v>
      </c>
      <c r="C936" s="48" t="s">
        <v>2375</v>
      </c>
      <c r="D936" s="49" t="s">
        <v>2404</v>
      </c>
      <c r="E936" s="49" t="s">
        <v>5359</v>
      </c>
      <c r="F936" s="43">
        <v>2011</v>
      </c>
      <c r="G936" s="43" t="s">
        <v>2405</v>
      </c>
      <c r="H936" s="43" t="s">
        <v>8603</v>
      </c>
      <c r="I936" s="49" t="s">
        <v>2406</v>
      </c>
      <c r="J936" s="50" t="s">
        <v>2407</v>
      </c>
      <c r="K936" s="7" t="s">
        <v>5917</v>
      </c>
      <c r="L936" s="7" t="s">
        <v>2408</v>
      </c>
      <c r="M936" s="51" t="s">
        <v>2409</v>
      </c>
      <c r="N936" s="65"/>
    </row>
    <row r="937" spans="1:14" s="68" customFormat="1" ht="13.5">
      <c r="A937" s="31" t="s">
        <v>1016</v>
      </c>
      <c r="B937" s="43">
        <v>936</v>
      </c>
      <c r="C937" s="48" t="s">
        <v>2375</v>
      </c>
      <c r="D937" s="49" t="s">
        <v>2410</v>
      </c>
      <c r="E937" s="49" t="s">
        <v>5359</v>
      </c>
      <c r="F937" s="43">
        <v>2011</v>
      </c>
      <c r="G937" s="43" t="s">
        <v>2411</v>
      </c>
      <c r="H937" s="43" t="s">
        <v>8603</v>
      </c>
      <c r="I937" s="49" t="s">
        <v>2406</v>
      </c>
      <c r="J937" s="50" t="s">
        <v>2412</v>
      </c>
      <c r="K937" s="7" t="s">
        <v>5917</v>
      </c>
      <c r="L937" s="7" t="s">
        <v>6146</v>
      </c>
      <c r="M937" s="51" t="s">
        <v>2413</v>
      </c>
      <c r="N937" s="7"/>
    </row>
    <row r="938" spans="1:14" s="68" customFormat="1" ht="13.5">
      <c r="A938" s="31" t="s">
        <v>1016</v>
      </c>
      <c r="B938" s="43">
        <v>937</v>
      </c>
      <c r="C938" s="48" t="s">
        <v>2375</v>
      </c>
      <c r="D938" s="49" t="s">
        <v>2414</v>
      </c>
      <c r="E938" s="49" t="s">
        <v>5359</v>
      </c>
      <c r="F938" s="43">
        <v>2011</v>
      </c>
      <c r="G938" s="43" t="s">
        <v>2415</v>
      </c>
      <c r="H938" s="43" t="s">
        <v>8603</v>
      </c>
      <c r="I938" s="49" t="s">
        <v>2406</v>
      </c>
      <c r="J938" s="50" t="s">
        <v>2416</v>
      </c>
      <c r="K938" s="7" t="s">
        <v>5917</v>
      </c>
      <c r="L938" s="7" t="s">
        <v>2200</v>
      </c>
      <c r="M938" s="51" t="s">
        <v>2417</v>
      </c>
      <c r="N938" s="13"/>
    </row>
    <row r="939" spans="1:14" s="68" customFormat="1" ht="13.5">
      <c r="A939" s="31" t="s">
        <v>1016</v>
      </c>
      <c r="B939" s="43">
        <v>938</v>
      </c>
      <c r="C939" s="48" t="s">
        <v>2375</v>
      </c>
      <c r="D939" s="49" t="s">
        <v>2418</v>
      </c>
      <c r="E939" s="49" t="s">
        <v>2419</v>
      </c>
      <c r="F939" s="43">
        <v>2010</v>
      </c>
      <c r="G939" s="43"/>
      <c r="H939" s="43" t="s">
        <v>8603</v>
      </c>
      <c r="I939" s="49" t="s">
        <v>2420</v>
      </c>
      <c r="J939" s="50" t="s">
        <v>2421</v>
      </c>
      <c r="K939" s="7" t="s">
        <v>5917</v>
      </c>
      <c r="L939" s="7" t="s">
        <v>2200</v>
      </c>
      <c r="M939" s="51" t="s">
        <v>2422</v>
      </c>
      <c r="N939" s="13"/>
    </row>
    <row r="940" spans="1:14" s="68" customFormat="1" ht="13.5">
      <c r="A940" s="31" t="s">
        <v>1016</v>
      </c>
      <c r="B940" s="43">
        <v>939</v>
      </c>
      <c r="C940" s="48" t="s">
        <v>2375</v>
      </c>
      <c r="D940" s="49" t="s">
        <v>2423</v>
      </c>
      <c r="E940" s="49" t="s">
        <v>2419</v>
      </c>
      <c r="F940" s="43">
        <v>2010</v>
      </c>
      <c r="G940" s="43"/>
      <c r="H940" s="43" t="s">
        <v>8603</v>
      </c>
      <c r="I940" s="49" t="s">
        <v>2420</v>
      </c>
      <c r="J940" s="50" t="s">
        <v>2424</v>
      </c>
      <c r="K940" s="7" t="s">
        <v>5917</v>
      </c>
      <c r="L940" s="7" t="s">
        <v>2200</v>
      </c>
      <c r="M940" s="51" t="s">
        <v>2425</v>
      </c>
      <c r="N940" s="7"/>
    </row>
    <row r="941" spans="1:14" s="73" customFormat="1" ht="13.5">
      <c r="A941" s="31" t="s">
        <v>1016</v>
      </c>
      <c r="B941" s="43">
        <v>940</v>
      </c>
      <c r="C941" s="48" t="s">
        <v>2375</v>
      </c>
      <c r="D941" s="49" t="s">
        <v>2426</v>
      </c>
      <c r="E941" s="49" t="s">
        <v>5999</v>
      </c>
      <c r="F941" s="43">
        <v>2009</v>
      </c>
      <c r="G941" s="43" t="s">
        <v>2427</v>
      </c>
      <c r="H941" s="43" t="s">
        <v>8603</v>
      </c>
      <c r="I941" s="49" t="s">
        <v>2428</v>
      </c>
      <c r="J941" s="50" t="s">
        <v>2429</v>
      </c>
      <c r="K941" s="7" t="s">
        <v>5917</v>
      </c>
      <c r="L941" s="7" t="s">
        <v>2430</v>
      </c>
      <c r="M941" s="51" t="s">
        <v>2431</v>
      </c>
      <c r="N941" s="31"/>
    </row>
    <row r="942" spans="1:14" s="73" customFormat="1" ht="27">
      <c r="A942" s="31" t="s">
        <v>1016</v>
      </c>
      <c r="B942" s="43">
        <v>941</v>
      </c>
      <c r="C942" s="48" t="s">
        <v>2375</v>
      </c>
      <c r="D942" s="49" t="s">
        <v>2432</v>
      </c>
      <c r="E942" s="49" t="s">
        <v>5405</v>
      </c>
      <c r="F942" s="43">
        <v>2011</v>
      </c>
      <c r="G942" s="43" t="s">
        <v>2433</v>
      </c>
      <c r="H942" s="43" t="s">
        <v>8603</v>
      </c>
      <c r="I942" s="49" t="s">
        <v>5407</v>
      </c>
      <c r="J942" s="50" t="s">
        <v>2434</v>
      </c>
      <c r="K942" s="7" t="s">
        <v>9688</v>
      </c>
      <c r="L942" s="7" t="s">
        <v>6774</v>
      </c>
      <c r="M942" s="51" t="s">
        <v>2435</v>
      </c>
      <c r="N942" s="13"/>
    </row>
    <row r="943" spans="1:14" s="73" customFormat="1" ht="13.5">
      <c r="A943" s="31" t="s">
        <v>1016</v>
      </c>
      <c r="B943" s="43">
        <v>942</v>
      </c>
      <c r="C943" s="48" t="s">
        <v>2392</v>
      </c>
      <c r="D943" s="49" t="s">
        <v>2436</v>
      </c>
      <c r="E943" s="49" t="s">
        <v>2437</v>
      </c>
      <c r="F943" s="43">
        <v>2012</v>
      </c>
      <c r="G943" s="43"/>
      <c r="H943" s="43"/>
      <c r="I943" s="49" t="s">
        <v>2438</v>
      </c>
      <c r="J943" s="50" t="s">
        <v>2439</v>
      </c>
      <c r="K943" s="7" t="s">
        <v>2440</v>
      </c>
      <c r="L943" s="7" t="s">
        <v>2441</v>
      </c>
      <c r="M943" s="51" t="s">
        <v>2442</v>
      </c>
      <c r="N943" s="13"/>
    </row>
    <row r="944" spans="1:14" s="73" customFormat="1" ht="27">
      <c r="A944" s="31" t="s">
        <v>1016</v>
      </c>
      <c r="B944" s="43">
        <v>943</v>
      </c>
      <c r="C944" s="48" t="s">
        <v>2375</v>
      </c>
      <c r="D944" s="49" t="s">
        <v>2443</v>
      </c>
      <c r="E944" s="49" t="s">
        <v>5822</v>
      </c>
      <c r="F944" s="43">
        <v>2012</v>
      </c>
      <c r="G944" s="43" t="s">
        <v>2444</v>
      </c>
      <c r="H944" s="43" t="s">
        <v>8603</v>
      </c>
      <c r="I944" s="49" t="s">
        <v>2445</v>
      </c>
      <c r="J944" s="50" t="s">
        <v>2446</v>
      </c>
      <c r="K944" s="7" t="s">
        <v>5917</v>
      </c>
      <c r="L944" s="7" t="s">
        <v>5918</v>
      </c>
      <c r="M944" s="51" t="s">
        <v>2447</v>
      </c>
      <c r="N944" s="7"/>
    </row>
    <row r="945" spans="1:14" s="73" customFormat="1" ht="27">
      <c r="A945" s="31" t="s">
        <v>1016</v>
      </c>
      <c r="B945" s="43">
        <v>944</v>
      </c>
      <c r="C945" s="48" t="s">
        <v>2375</v>
      </c>
      <c r="D945" s="49" t="s">
        <v>2448</v>
      </c>
      <c r="E945" s="49" t="s">
        <v>4786</v>
      </c>
      <c r="F945" s="43">
        <v>2010</v>
      </c>
      <c r="G945" s="43"/>
      <c r="H945" s="43"/>
      <c r="I945" s="49" t="s">
        <v>2449</v>
      </c>
      <c r="J945" s="50" t="s">
        <v>2450</v>
      </c>
      <c r="K945" s="7" t="s">
        <v>2440</v>
      </c>
      <c r="L945" s="7" t="s">
        <v>2451</v>
      </c>
      <c r="M945" s="51" t="s">
        <v>2452</v>
      </c>
      <c r="N945" s="13"/>
    </row>
    <row r="946" spans="1:14" s="73" customFormat="1" ht="13.5">
      <c r="A946" s="31" t="s">
        <v>1016</v>
      </c>
      <c r="B946" s="43">
        <v>945</v>
      </c>
      <c r="C946" s="48" t="s">
        <v>2392</v>
      </c>
      <c r="D946" s="49" t="s">
        <v>2453</v>
      </c>
      <c r="E946" s="49" t="s">
        <v>2394</v>
      </c>
      <c r="F946" s="43">
        <v>2012</v>
      </c>
      <c r="G946" s="43"/>
      <c r="H946" s="43"/>
      <c r="I946" s="49" t="s">
        <v>2395</v>
      </c>
      <c r="J946" s="50" t="s">
        <v>2454</v>
      </c>
      <c r="K946" s="7" t="s">
        <v>5917</v>
      </c>
      <c r="L946" s="7" t="s">
        <v>2430</v>
      </c>
      <c r="M946" s="51" t="s">
        <v>2455</v>
      </c>
      <c r="N946" s="31"/>
    </row>
    <row r="947" spans="1:14" s="73" customFormat="1" ht="13.5">
      <c r="A947" s="31" t="s">
        <v>1016</v>
      </c>
      <c r="B947" s="43">
        <v>946</v>
      </c>
      <c r="C947" s="48" t="s">
        <v>2375</v>
      </c>
      <c r="D947" s="49" t="s">
        <v>2456</v>
      </c>
      <c r="E947" s="49" t="s">
        <v>4786</v>
      </c>
      <c r="F947" s="43">
        <v>2010</v>
      </c>
      <c r="G947" s="43"/>
      <c r="H947" s="43"/>
      <c r="I947" s="49" t="s">
        <v>2457</v>
      </c>
      <c r="J947" s="50" t="s">
        <v>2458</v>
      </c>
      <c r="K947" s="7" t="s">
        <v>6751</v>
      </c>
      <c r="L947" s="7" t="s">
        <v>2402</v>
      </c>
      <c r="M947" s="51" t="s">
        <v>2459</v>
      </c>
      <c r="N947" s="31"/>
    </row>
    <row r="948" spans="1:14" s="73" customFormat="1" ht="25.5">
      <c r="A948" s="31" t="s">
        <v>1016</v>
      </c>
      <c r="B948" s="43">
        <v>947</v>
      </c>
      <c r="C948" s="48" t="s">
        <v>2392</v>
      </c>
      <c r="D948" s="49" t="s">
        <v>2460</v>
      </c>
      <c r="E948" s="49" t="s">
        <v>2461</v>
      </c>
      <c r="F948" s="43">
        <v>2010</v>
      </c>
      <c r="G948" s="43"/>
      <c r="H948" s="43"/>
      <c r="I948" s="49" t="s">
        <v>2461</v>
      </c>
      <c r="J948" s="50" t="s">
        <v>2462</v>
      </c>
      <c r="K948" s="7"/>
      <c r="L948" s="7"/>
      <c r="M948" s="51" t="s">
        <v>2463</v>
      </c>
      <c r="N948" s="7"/>
    </row>
    <row r="949" spans="1:14" s="73" customFormat="1" ht="13.5">
      <c r="A949" s="31" t="s">
        <v>1016</v>
      </c>
      <c r="B949" s="43">
        <v>948</v>
      </c>
      <c r="C949" s="48" t="s">
        <v>2375</v>
      </c>
      <c r="D949" s="49" t="s">
        <v>2464</v>
      </c>
      <c r="E949" s="49" t="s">
        <v>7141</v>
      </c>
      <c r="F949" s="43">
        <v>2012</v>
      </c>
      <c r="G949" s="43" t="s">
        <v>2465</v>
      </c>
      <c r="H949" s="43" t="s">
        <v>8603</v>
      </c>
      <c r="I949" s="49" t="s">
        <v>3155</v>
      </c>
      <c r="J949" s="50" t="s">
        <v>2466</v>
      </c>
      <c r="K949" s="7" t="s">
        <v>5917</v>
      </c>
      <c r="L949" s="7" t="s">
        <v>2467</v>
      </c>
      <c r="M949" s="51" t="s">
        <v>2468</v>
      </c>
      <c r="N949" s="52"/>
    </row>
    <row r="950" spans="1:14" s="73" customFormat="1" ht="13.5">
      <c r="A950" s="31" t="s">
        <v>1016</v>
      </c>
      <c r="B950" s="43">
        <v>949</v>
      </c>
      <c r="C950" s="48" t="s">
        <v>2375</v>
      </c>
      <c r="D950" s="49" t="s">
        <v>2469</v>
      </c>
      <c r="E950" s="49" t="s">
        <v>4791</v>
      </c>
      <c r="F950" s="43">
        <v>2012</v>
      </c>
      <c r="G950" s="43"/>
      <c r="H950" s="43" t="s">
        <v>7070</v>
      </c>
      <c r="I950" s="49" t="s">
        <v>2470</v>
      </c>
      <c r="J950" s="50" t="s">
        <v>2471</v>
      </c>
      <c r="K950" s="7" t="s">
        <v>9219</v>
      </c>
      <c r="L950" s="7" t="s">
        <v>4546</v>
      </c>
      <c r="M950" s="51" t="s">
        <v>2472</v>
      </c>
      <c r="N950" s="13"/>
    </row>
    <row r="951" spans="1:14" s="73" customFormat="1" ht="13.5">
      <c r="A951" s="31" t="s">
        <v>1016</v>
      </c>
      <c r="B951" s="43">
        <v>950</v>
      </c>
      <c r="C951" s="48" t="s">
        <v>2375</v>
      </c>
      <c r="D951" s="49" t="s">
        <v>2473</v>
      </c>
      <c r="E951" s="49" t="s">
        <v>2419</v>
      </c>
      <c r="F951" s="43">
        <v>2010</v>
      </c>
      <c r="G951" s="43"/>
      <c r="H951" s="43" t="s">
        <v>8603</v>
      </c>
      <c r="I951" s="49" t="s">
        <v>2474</v>
      </c>
      <c r="J951" s="50" t="s">
        <v>2475</v>
      </c>
      <c r="K951" s="7" t="s">
        <v>5917</v>
      </c>
      <c r="L951" s="7" t="s">
        <v>6146</v>
      </c>
      <c r="M951" s="51" t="s">
        <v>2476</v>
      </c>
      <c r="N951" s="7"/>
    </row>
    <row r="952" spans="1:14" s="73" customFormat="1" ht="27">
      <c r="A952" s="31" t="s">
        <v>1016</v>
      </c>
      <c r="B952" s="43">
        <v>951</v>
      </c>
      <c r="C952" s="48" t="s">
        <v>2375</v>
      </c>
      <c r="D952" s="49" t="s">
        <v>2477</v>
      </c>
      <c r="E952" s="49" t="s">
        <v>2419</v>
      </c>
      <c r="F952" s="43">
        <v>2010</v>
      </c>
      <c r="G952" s="43"/>
      <c r="H952" s="43" t="s">
        <v>8603</v>
      </c>
      <c r="I952" s="49" t="s">
        <v>2474</v>
      </c>
      <c r="J952" s="50" t="s">
        <v>2478</v>
      </c>
      <c r="K952" s="7" t="s">
        <v>5917</v>
      </c>
      <c r="L952" s="7" t="s">
        <v>6146</v>
      </c>
      <c r="M952" s="51" t="s">
        <v>2479</v>
      </c>
      <c r="N952" s="13"/>
    </row>
    <row r="953" spans="1:14" s="73" customFormat="1" ht="27">
      <c r="A953" s="31" t="s">
        <v>1016</v>
      </c>
      <c r="B953" s="43">
        <v>952</v>
      </c>
      <c r="C953" s="48" t="s">
        <v>2375</v>
      </c>
      <c r="D953" s="49" t="s">
        <v>2480</v>
      </c>
      <c r="E953" s="49" t="s">
        <v>2481</v>
      </c>
      <c r="F953" s="71">
        <v>2012</v>
      </c>
      <c r="G953" s="43"/>
      <c r="H953" s="43"/>
      <c r="I953" s="49" t="s">
        <v>2481</v>
      </c>
      <c r="J953" s="50" t="s">
        <v>2482</v>
      </c>
      <c r="K953" s="7"/>
      <c r="L953" s="7"/>
      <c r="M953" s="51" t="s">
        <v>2483</v>
      </c>
      <c r="N953" s="54" t="s">
        <v>3237</v>
      </c>
    </row>
    <row r="954" spans="1:14" s="73" customFormat="1" ht="13.5">
      <c r="A954" s="31" t="s">
        <v>1016</v>
      </c>
      <c r="B954" s="43">
        <v>953</v>
      </c>
      <c r="C954" s="53" t="s">
        <v>2375</v>
      </c>
      <c r="D954" s="54" t="s">
        <v>2484</v>
      </c>
      <c r="E954" s="54" t="s">
        <v>5999</v>
      </c>
      <c r="F954" s="55">
        <v>2009</v>
      </c>
      <c r="G954" s="55" t="s">
        <v>2485</v>
      </c>
      <c r="H954" s="55" t="s">
        <v>8603</v>
      </c>
      <c r="I954" s="54" t="s">
        <v>2428</v>
      </c>
      <c r="J954" s="56" t="s">
        <v>2486</v>
      </c>
      <c r="K954" s="13" t="s">
        <v>5917</v>
      </c>
      <c r="L954" s="13" t="s">
        <v>2430</v>
      </c>
      <c r="M954" s="51" t="s">
        <v>2487</v>
      </c>
      <c r="N954" s="52"/>
    </row>
    <row r="955" spans="1:14" s="73" customFormat="1" ht="13.5">
      <c r="A955" s="31" t="s">
        <v>1016</v>
      </c>
      <c r="B955" s="43">
        <v>954</v>
      </c>
      <c r="C955" s="48" t="s">
        <v>2392</v>
      </c>
      <c r="D955" s="49" t="s">
        <v>2488</v>
      </c>
      <c r="E955" s="49" t="s">
        <v>2489</v>
      </c>
      <c r="F955" s="43">
        <v>2012</v>
      </c>
      <c r="G955" s="43"/>
      <c r="H955" s="43"/>
      <c r="I955" s="49" t="s">
        <v>2489</v>
      </c>
      <c r="J955" s="50" t="s">
        <v>2490</v>
      </c>
      <c r="K955" s="7"/>
      <c r="L955" s="7"/>
      <c r="M955" s="51" t="s">
        <v>2491</v>
      </c>
      <c r="N955" s="7"/>
    </row>
    <row r="956" spans="1:14" s="73" customFormat="1" ht="13.5">
      <c r="A956" s="31" t="s">
        <v>1016</v>
      </c>
      <c r="B956" s="43">
        <v>955</v>
      </c>
      <c r="C956" s="48" t="s">
        <v>2392</v>
      </c>
      <c r="D956" s="49" t="s">
        <v>2492</v>
      </c>
      <c r="E956" s="49" t="s">
        <v>5822</v>
      </c>
      <c r="F956" s="43">
        <v>2012</v>
      </c>
      <c r="G956" s="43"/>
      <c r="H956" s="43"/>
      <c r="I956" s="49" t="s">
        <v>2493</v>
      </c>
      <c r="J956" s="50" t="s">
        <v>2494</v>
      </c>
      <c r="K956" s="7"/>
      <c r="L956" s="7"/>
      <c r="M956" s="51" t="s">
        <v>2495</v>
      </c>
      <c r="N956" s="7"/>
    </row>
    <row r="957" spans="1:14" s="73" customFormat="1" ht="13.5">
      <c r="A957" s="31" t="s">
        <v>1016</v>
      </c>
      <c r="B957" s="43">
        <v>956</v>
      </c>
      <c r="C957" s="48" t="s">
        <v>2375</v>
      </c>
      <c r="D957" s="49" t="s">
        <v>2496</v>
      </c>
      <c r="E957" s="49" t="s">
        <v>5359</v>
      </c>
      <c r="F957" s="43">
        <v>2010</v>
      </c>
      <c r="G957" s="43" t="s">
        <v>2497</v>
      </c>
      <c r="H957" s="43" t="s">
        <v>8603</v>
      </c>
      <c r="I957" s="49" t="s">
        <v>2498</v>
      </c>
      <c r="J957" s="50" t="s">
        <v>2499</v>
      </c>
      <c r="K957" s="7" t="s">
        <v>5917</v>
      </c>
      <c r="L957" s="7" t="s">
        <v>2467</v>
      </c>
      <c r="M957" s="51" t="s">
        <v>2500</v>
      </c>
      <c r="N957" s="7"/>
    </row>
    <row r="958" spans="1:14" s="73" customFormat="1" ht="13.5">
      <c r="A958" s="31" t="s">
        <v>1016</v>
      </c>
      <c r="B958" s="43">
        <v>957</v>
      </c>
      <c r="C958" s="48" t="s">
        <v>2375</v>
      </c>
      <c r="D958" s="49" t="s">
        <v>2501</v>
      </c>
      <c r="E958" s="49" t="s">
        <v>5359</v>
      </c>
      <c r="F958" s="43">
        <v>2010</v>
      </c>
      <c r="G958" s="43"/>
      <c r="H958" s="43" t="s">
        <v>8603</v>
      </c>
      <c r="I958" s="49" t="s">
        <v>2502</v>
      </c>
      <c r="J958" s="50" t="s">
        <v>2503</v>
      </c>
      <c r="K958" s="7" t="s">
        <v>5917</v>
      </c>
      <c r="L958" s="7" t="s">
        <v>2504</v>
      </c>
      <c r="M958" s="51" t="s">
        <v>2505</v>
      </c>
      <c r="N958" s="13"/>
    </row>
    <row r="959" spans="1:14" s="73" customFormat="1" ht="13.5">
      <c r="A959" s="31" t="s">
        <v>1016</v>
      </c>
      <c r="B959" s="43">
        <v>958</v>
      </c>
      <c r="C959" s="53" t="s">
        <v>2375</v>
      </c>
      <c r="D959" s="54" t="s">
        <v>2506</v>
      </c>
      <c r="E959" s="54" t="s">
        <v>5359</v>
      </c>
      <c r="F959" s="55">
        <v>2010</v>
      </c>
      <c r="G959" s="55"/>
      <c r="H959" s="55" t="s">
        <v>8603</v>
      </c>
      <c r="I959" s="54" t="s">
        <v>2502</v>
      </c>
      <c r="J959" s="56" t="s">
        <v>2507</v>
      </c>
      <c r="K959" s="13" t="s">
        <v>9219</v>
      </c>
      <c r="L959" s="13" t="s">
        <v>2508</v>
      </c>
      <c r="M959" s="51" t="s">
        <v>2509</v>
      </c>
      <c r="N959" s="65"/>
    </row>
    <row r="960" spans="1:14" s="73" customFormat="1" ht="13.5">
      <c r="A960" s="31" t="s">
        <v>1016</v>
      </c>
      <c r="B960" s="43">
        <v>959</v>
      </c>
      <c r="C960" s="48" t="s">
        <v>2375</v>
      </c>
      <c r="D960" s="49" t="s">
        <v>2510</v>
      </c>
      <c r="E960" s="49" t="s">
        <v>5390</v>
      </c>
      <c r="F960" s="43">
        <v>2009</v>
      </c>
      <c r="G960" s="43"/>
      <c r="H960" s="43"/>
      <c r="I960" s="49" t="s">
        <v>2511</v>
      </c>
      <c r="J960" s="50" t="s">
        <v>2512</v>
      </c>
      <c r="K960" s="7"/>
      <c r="L960" s="7"/>
      <c r="M960" s="51" t="s">
        <v>2513</v>
      </c>
      <c r="N960" s="65"/>
    </row>
    <row r="961" spans="1:14" s="73" customFormat="1" ht="13.5">
      <c r="A961" s="31" t="s">
        <v>1016</v>
      </c>
      <c r="B961" s="43">
        <v>960</v>
      </c>
      <c r="C961" s="48" t="s">
        <v>2375</v>
      </c>
      <c r="D961" s="49" t="s">
        <v>2514</v>
      </c>
      <c r="E961" s="49" t="s">
        <v>5390</v>
      </c>
      <c r="F961" s="43">
        <v>2009</v>
      </c>
      <c r="G961" s="43"/>
      <c r="H961" s="43"/>
      <c r="I961" s="49" t="s">
        <v>2511</v>
      </c>
      <c r="J961" s="50" t="s">
        <v>2515</v>
      </c>
      <c r="K961" s="7"/>
      <c r="L961" s="7"/>
      <c r="M961" s="51" t="s">
        <v>2516</v>
      </c>
      <c r="N961" s="7"/>
    </row>
    <row r="962" spans="1:14" s="73" customFormat="1" ht="13.5">
      <c r="A962" s="31" t="s">
        <v>1016</v>
      </c>
      <c r="B962" s="43">
        <v>961</v>
      </c>
      <c r="C962" s="48" t="s">
        <v>2375</v>
      </c>
      <c r="D962" s="49" t="s">
        <v>2517</v>
      </c>
      <c r="E962" s="49" t="s">
        <v>4050</v>
      </c>
      <c r="F962" s="43">
        <v>2009</v>
      </c>
      <c r="G962" s="43"/>
      <c r="H962" s="43" t="s">
        <v>8603</v>
      </c>
      <c r="I962" s="49" t="s">
        <v>2518</v>
      </c>
      <c r="J962" s="50" t="s">
        <v>2519</v>
      </c>
      <c r="K962" s="7" t="s">
        <v>9219</v>
      </c>
      <c r="L962" s="7" t="s">
        <v>2508</v>
      </c>
      <c r="M962" s="51" t="s">
        <v>2520</v>
      </c>
      <c r="N962" s="7"/>
    </row>
    <row r="963" spans="1:14" s="73" customFormat="1" ht="27">
      <c r="A963" s="31" t="s">
        <v>1016</v>
      </c>
      <c r="B963" s="43">
        <v>962</v>
      </c>
      <c r="C963" s="48" t="s">
        <v>2392</v>
      </c>
      <c r="D963" s="49" t="s">
        <v>2521</v>
      </c>
      <c r="E963" s="49" t="s">
        <v>2522</v>
      </c>
      <c r="F963" s="43">
        <v>2012</v>
      </c>
      <c r="G963" s="43"/>
      <c r="H963" s="43"/>
      <c r="I963" s="49" t="s">
        <v>2523</v>
      </c>
      <c r="J963" s="50" t="s">
        <v>2524</v>
      </c>
      <c r="K963" s="7" t="s">
        <v>9011</v>
      </c>
      <c r="L963" s="7" t="s">
        <v>9852</v>
      </c>
      <c r="M963" s="51" t="s">
        <v>2525</v>
      </c>
      <c r="N963" s="52"/>
    </row>
    <row r="964" spans="1:14" s="73" customFormat="1" ht="13.5">
      <c r="A964" s="31" t="s">
        <v>1016</v>
      </c>
      <c r="B964" s="43">
        <v>963</v>
      </c>
      <c r="C964" s="48" t="s">
        <v>2375</v>
      </c>
      <c r="D964" s="49" t="s">
        <v>2526</v>
      </c>
      <c r="E964" s="49" t="s">
        <v>2527</v>
      </c>
      <c r="F964" s="43">
        <v>2010</v>
      </c>
      <c r="G964" s="43"/>
      <c r="H964" s="43" t="s">
        <v>8603</v>
      </c>
      <c r="I964" s="49" t="s">
        <v>2528</v>
      </c>
      <c r="J964" s="50" t="s">
        <v>2529</v>
      </c>
      <c r="K964" s="7" t="s">
        <v>5917</v>
      </c>
      <c r="L964" s="7" t="s">
        <v>2467</v>
      </c>
      <c r="M964" s="51" t="s">
        <v>2530</v>
      </c>
      <c r="N964" s="52"/>
    </row>
    <row r="965" spans="1:14" s="73" customFormat="1" ht="13.5">
      <c r="A965" s="31" t="s">
        <v>1016</v>
      </c>
      <c r="B965" s="43">
        <v>964</v>
      </c>
      <c r="C965" s="53" t="s">
        <v>2375</v>
      </c>
      <c r="D965" s="54" t="s">
        <v>2531</v>
      </c>
      <c r="E965" s="54" t="s">
        <v>4050</v>
      </c>
      <c r="F965" s="55">
        <v>2010</v>
      </c>
      <c r="G965" s="55"/>
      <c r="H965" s="55" t="s">
        <v>8603</v>
      </c>
      <c r="I965" s="54" t="s">
        <v>2532</v>
      </c>
      <c r="J965" s="56" t="s">
        <v>2533</v>
      </c>
      <c r="K965" s="13" t="s">
        <v>5917</v>
      </c>
      <c r="L965" s="13" t="s">
        <v>5918</v>
      </c>
      <c r="M965" s="51" t="s">
        <v>2534</v>
      </c>
      <c r="N965" s="52"/>
    </row>
    <row r="966" spans="1:14" s="73" customFormat="1" ht="13.5">
      <c r="A966" s="31" t="s">
        <v>1016</v>
      </c>
      <c r="B966" s="43">
        <v>965</v>
      </c>
      <c r="C966" s="48" t="s">
        <v>2375</v>
      </c>
      <c r="D966" s="49" t="s">
        <v>2535</v>
      </c>
      <c r="E966" s="49" t="s">
        <v>2536</v>
      </c>
      <c r="F966" s="43">
        <v>2010</v>
      </c>
      <c r="G966" s="43" t="s">
        <v>2537</v>
      </c>
      <c r="H966" s="43" t="s">
        <v>8603</v>
      </c>
      <c r="I966" s="49" t="s">
        <v>6921</v>
      </c>
      <c r="J966" s="50" t="s">
        <v>2538</v>
      </c>
      <c r="K966" s="7" t="s">
        <v>5917</v>
      </c>
      <c r="L966" s="7" t="s">
        <v>2200</v>
      </c>
      <c r="M966" s="51" t="s">
        <v>2539</v>
      </c>
      <c r="N966" s="52"/>
    </row>
    <row r="967" spans="1:14" s="73" customFormat="1" ht="27">
      <c r="A967" s="31" t="s">
        <v>1016</v>
      </c>
      <c r="B967" s="43">
        <v>966</v>
      </c>
      <c r="C967" s="53" t="s">
        <v>2375</v>
      </c>
      <c r="D967" s="54" t="s">
        <v>2540</v>
      </c>
      <c r="E967" s="54" t="s">
        <v>2541</v>
      </c>
      <c r="F967" s="55">
        <v>2010</v>
      </c>
      <c r="G967" s="55" t="s">
        <v>2542</v>
      </c>
      <c r="H967" s="55" t="s">
        <v>8603</v>
      </c>
      <c r="I967" s="54" t="s">
        <v>2543</v>
      </c>
      <c r="J967" s="56" t="s">
        <v>2544</v>
      </c>
      <c r="K967" s="13" t="s">
        <v>9011</v>
      </c>
      <c r="L967" s="13" t="s">
        <v>9852</v>
      </c>
      <c r="M967" s="51" t="s">
        <v>2545</v>
      </c>
      <c r="N967" s="52"/>
    </row>
    <row r="968" spans="1:14" s="73" customFormat="1" ht="13.5">
      <c r="A968" s="31" t="s">
        <v>1016</v>
      </c>
      <c r="B968" s="43">
        <v>967</v>
      </c>
      <c r="C968" s="48" t="s">
        <v>2375</v>
      </c>
      <c r="D968" s="49" t="s">
        <v>2546</v>
      </c>
      <c r="E968" s="49" t="s">
        <v>5163</v>
      </c>
      <c r="F968" s="43">
        <v>2009</v>
      </c>
      <c r="G968" s="43" t="s">
        <v>2547</v>
      </c>
      <c r="H968" s="43" t="s">
        <v>2548</v>
      </c>
      <c r="I968" s="49" t="s">
        <v>2549</v>
      </c>
      <c r="J968" s="50" t="s">
        <v>2550</v>
      </c>
      <c r="K968" s="7" t="s">
        <v>5917</v>
      </c>
      <c r="L968" s="7" t="s">
        <v>2467</v>
      </c>
      <c r="M968" s="51" t="s">
        <v>2551</v>
      </c>
      <c r="N968" s="7"/>
    </row>
    <row r="969" spans="1:14" s="73" customFormat="1" ht="25.5">
      <c r="A969" s="31" t="s">
        <v>1016</v>
      </c>
      <c r="B969" s="43">
        <v>968</v>
      </c>
      <c r="C969" s="61" t="s">
        <v>2552</v>
      </c>
      <c r="D969" s="62" t="s">
        <v>2553</v>
      </c>
      <c r="E969" s="62" t="s">
        <v>2554</v>
      </c>
      <c r="F969" s="63">
        <v>2009</v>
      </c>
      <c r="G969" s="63" t="s">
        <v>2555</v>
      </c>
      <c r="H969" s="63" t="s">
        <v>2556</v>
      </c>
      <c r="I969" s="62" t="s">
        <v>2557</v>
      </c>
      <c r="J969" s="47" t="s">
        <v>2558</v>
      </c>
      <c r="K969" s="64" t="s">
        <v>8883</v>
      </c>
      <c r="L969" s="64" t="s">
        <v>2559</v>
      </c>
      <c r="M969" s="51" t="s">
        <v>2560</v>
      </c>
      <c r="N969" s="7"/>
    </row>
    <row r="970" spans="1:14" s="73" customFormat="1" ht="81">
      <c r="A970" s="31" t="s">
        <v>1016</v>
      </c>
      <c r="B970" s="43">
        <v>969</v>
      </c>
      <c r="C970" s="53" t="s">
        <v>2392</v>
      </c>
      <c r="D970" s="54" t="s">
        <v>2561</v>
      </c>
      <c r="E970" s="54" t="s">
        <v>2562</v>
      </c>
      <c r="F970" s="55">
        <v>2007</v>
      </c>
      <c r="G970" s="55"/>
      <c r="H970" s="55"/>
      <c r="I970" s="54" t="s">
        <v>2563</v>
      </c>
      <c r="J970" s="56" t="s">
        <v>2564</v>
      </c>
      <c r="K970" s="13" t="s">
        <v>9011</v>
      </c>
      <c r="L970" s="13" t="s">
        <v>7658</v>
      </c>
      <c r="M970" s="51" t="s">
        <v>2565</v>
      </c>
      <c r="N970" s="7"/>
    </row>
    <row r="971" spans="1:14" s="73" customFormat="1" ht="13.5">
      <c r="A971" s="31" t="s">
        <v>1016</v>
      </c>
      <c r="B971" s="43">
        <v>970</v>
      </c>
      <c r="C971" s="48" t="s">
        <v>2375</v>
      </c>
      <c r="D971" s="49" t="s">
        <v>2566</v>
      </c>
      <c r="E971" s="49" t="s">
        <v>4836</v>
      </c>
      <c r="F971" s="43">
        <v>2009</v>
      </c>
      <c r="G971" s="43"/>
      <c r="H971" s="43" t="s">
        <v>8603</v>
      </c>
      <c r="I971" s="49" t="s">
        <v>2567</v>
      </c>
      <c r="J971" s="50" t="s">
        <v>2568</v>
      </c>
      <c r="K971" s="7" t="s">
        <v>5917</v>
      </c>
      <c r="L971" s="7" t="s">
        <v>2200</v>
      </c>
      <c r="M971" s="51" t="s">
        <v>2569</v>
      </c>
      <c r="N971" s="7"/>
    </row>
    <row r="972" spans="1:14" s="73" customFormat="1" ht="13.5">
      <c r="A972" s="31" t="s">
        <v>1016</v>
      </c>
      <c r="B972" s="43">
        <v>971</v>
      </c>
      <c r="C972" s="53" t="s">
        <v>2392</v>
      </c>
      <c r="D972" s="54" t="s">
        <v>2570</v>
      </c>
      <c r="E972" s="54" t="s">
        <v>2437</v>
      </c>
      <c r="F972" s="55">
        <v>2012</v>
      </c>
      <c r="G972" s="55"/>
      <c r="H972" s="55"/>
      <c r="I972" s="54" t="s">
        <v>2438</v>
      </c>
      <c r="J972" s="56" t="s">
        <v>2571</v>
      </c>
      <c r="K972" s="13" t="s">
        <v>2440</v>
      </c>
      <c r="L972" s="13" t="s">
        <v>2441</v>
      </c>
      <c r="M972" s="51" t="s">
        <v>2572</v>
      </c>
      <c r="N972" s="7"/>
    </row>
    <row r="973" spans="1:14" s="73" customFormat="1" ht="13.5">
      <c r="A973" s="31" t="s">
        <v>1016</v>
      </c>
      <c r="B973" s="43">
        <v>972</v>
      </c>
      <c r="C973" s="53" t="s">
        <v>2392</v>
      </c>
      <c r="D973" s="54" t="s">
        <v>2573</v>
      </c>
      <c r="E973" s="54" t="s">
        <v>2437</v>
      </c>
      <c r="F973" s="55">
        <v>2012</v>
      </c>
      <c r="G973" s="55"/>
      <c r="H973" s="55"/>
      <c r="I973" s="54" t="s">
        <v>2438</v>
      </c>
      <c r="J973" s="56" t="s">
        <v>2574</v>
      </c>
      <c r="K973" s="13" t="s">
        <v>2440</v>
      </c>
      <c r="L973" s="13" t="s">
        <v>2441</v>
      </c>
      <c r="M973" s="51" t="s">
        <v>2575</v>
      </c>
      <c r="N973" s="7"/>
    </row>
    <row r="974" spans="1:14" s="73" customFormat="1" ht="13.5">
      <c r="A974" s="31" t="s">
        <v>1016</v>
      </c>
      <c r="B974" s="43">
        <v>973</v>
      </c>
      <c r="C974" s="48" t="s">
        <v>2375</v>
      </c>
      <c r="D974" s="49" t="s">
        <v>2576</v>
      </c>
      <c r="E974" s="49" t="s">
        <v>4624</v>
      </c>
      <c r="F974" s="43">
        <v>2010</v>
      </c>
      <c r="G974" s="43" t="s">
        <v>2577</v>
      </c>
      <c r="H974" s="43" t="s">
        <v>8603</v>
      </c>
      <c r="I974" s="49" t="s">
        <v>2578</v>
      </c>
      <c r="J974" s="50" t="s">
        <v>2579</v>
      </c>
      <c r="K974" s="7" t="s">
        <v>9219</v>
      </c>
      <c r="L974" s="7" t="s">
        <v>2508</v>
      </c>
      <c r="M974" s="51" t="s">
        <v>2580</v>
      </c>
      <c r="N974" s="7"/>
    </row>
    <row r="975" spans="1:14" s="73" customFormat="1" ht="13.5">
      <c r="A975" s="31" t="s">
        <v>1016</v>
      </c>
      <c r="B975" s="43">
        <v>974</v>
      </c>
      <c r="C975" s="48" t="s">
        <v>2375</v>
      </c>
      <c r="D975" s="49" t="s">
        <v>2581</v>
      </c>
      <c r="E975" s="49" t="s">
        <v>9932</v>
      </c>
      <c r="F975" s="43">
        <v>2011</v>
      </c>
      <c r="G975" s="43" t="s">
        <v>2582</v>
      </c>
      <c r="H975" s="43" t="s">
        <v>8603</v>
      </c>
      <c r="I975" s="49" t="s">
        <v>2583</v>
      </c>
      <c r="J975" s="50" t="s">
        <v>2584</v>
      </c>
      <c r="K975" s="7" t="s">
        <v>9688</v>
      </c>
      <c r="L975" s="7" t="s">
        <v>6774</v>
      </c>
      <c r="M975" s="51" t="s">
        <v>2585</v>
      </c>
      <c r="N975" s="7"/>
    </row>
    <row r="976" spans="1:14" s="73" customFormat="1" ht="13.5">
      <c r="A976" s="31" t="s">
        <v>1016</v>
      </c>
      <c r="B976" s="43">
        <v>975</v>
      </c>
      <c r="C976" s="48" t="s">
        <v>2392</v>
      </c>
      <c r="D976" s="49" t="s">
        <v>2586</v>
      </c>
      <c r="E976" s="49" t="s">
        <v>2461</v>
      </c>
      <c r="F976" s="43">
        <v>2011</v>
      </c>
      <c r="G976" s="43"/>
      <c r="H976" s="43"/>
      <c r="I976" s="49" t="s">
        <v>2461</v>
      </c>
      <c r="J976" s="50" t="s">
        <v>2587</v>
      </c>
      <c r="K976" s="7"/>
      <c r="L976" s="7"/>
      <c r="M976" s="51" t="s">
        <v>2588</v>
      </c>
      <c r="N976" s="7"/>
    </row>
    <row r="977" spans="1:14" s="73" customFormat="1" ht="13.5">
      <c r="A977" s="31" t="s">
        <v>1016</v>
      </c>
      <c r="B977" s="43">
        <v>976</v>
      </c>
      <c r="C977" s="48" t="s">
        <v>2375</v>
      </c>
      <c r="D977" s="49" t="s">
        <v>2589</v>
      </c>
      <c r="E977" s="49" t="s">
        <v>4050</v>
      </c>
      <c r="F977" s="43">
        <v>2009</v>
      </c>
      <c r="G977" s="43"/>
      <c r="H977" s="43" t="s">
        <v>8603</v>
      </c>
      <c r="I977" s="49" t="s">
        <v>2518</v>
      </c>
      <c r="J977" s="50" t="s">
        <v>2590</v>
      </c>
      <c r="K977" s="7" t="s">
        <v>9219</v>
      </c>
      <c r="L977" s="7" t="s">
        <v>2508</v>
      </c>
      <c r="M977" s="51" t="s">
        <v>2591</v>
      </c>
      <c r="N977" s="7"/>
    </row>
    <row r="978" spans="1:14" s="68" customFormat="1" ht="13.5">
      <c r="A978" s="31" t="s">
        <v>1016</v>
      </c>
      <c r="B978" s="43">
        <v>977</v>
      </c>
      <c r="C978" s="48" t="s">
        <v>2375</v>
      </c>
      <c r="D978" s="49" t="s">
        <v>2592</v>
      </c>
      <c r="E978" s="49" t="s">
        <v>6872</v>
      </c>
      <c r="F978" s="43">
        <v>2008</v>
      </c>
      <c r="G978" s="43"/>
      <c r="H978" s="43" t="s">
        <v>8603</v>
      </c>
      <c r="I978" s="49" t="s">
        <v>2593</v>
      </c>
      <c r="J978" s="50" t="s">
        <v>2594</v>
      </c>
      <c r="K978" s="7" t="s">
        <v>5917</v>
      </c>
      <c r="L978" s="7" t="s">
        <v>2430</v>
      </c>
      <c r="M978" s="51" t="s">
        <v>2595</v>
      </c>
      <c r="N978" s="7"/>
    </row>
    <row r="979" spans="1:14" s="68" customFormat="1" ht="13.5">
      <c r="A979" s="31" t="s">
        <v>1016</v>
      </c>
      <c r="B979" s="43">
        <v>978</v>
      </c>
      <c r="C979" s="48" t="s">
        <v>2375</v>
      </c>
      <c r="D979" s="49" t="s">
        <v>2596</v>
      </c>
      <c r="E979" s="49" t="s">
        <v>5390</v>
      </c>
      <c r="F979" s="43">
        <v>2008</v>
      </c>
      <c r="G979" s="43"/>
      <c r="H979" s="43" t="s">
        <v>8603</v>
      </c>
      <c r="I979" s="49" t="s">
        <v>2597</v>
      </c>
      <c r="J979" s="50" t="s">
        <v>2598</v>
      </c>
      <c r="K979" s="7" t="s">
        <v>5917</v>
      </c>
      <c r="L979" s="7" t="s">
        <v>2430</v>
      </c>
      <c r="M979" s="51" t="s">
        <v>2599</v>
      </c>
      <c r="N979" s="13"/>
    </row>
    <row r="980" spans="1:14" s="68" customFormat="1" ht="13.5">
      <c r="A980" s="31" t="s">
        <v>1016</v>
      </c>
      <c r="B980" s="43">
        <v>979</v>
      </c>
      <c r="C980" s="53" t="s">
        <v>2375</v>
      </c>
      <c r="D980" s="54" t="s">
        <v>2600</v>
      </c>
      <c r="E980" s="54" t="s">
        <v>2601</v>
      </c>
      <c r="F980" s="55">
        <v>2006</v>
      </c>
      <c r="G980" s="55"/>
      <c r="H980" s="55" t="s">
        <v>8603</v>
      </c>
      <c r="I980" s="54" t="s">
        <v>2602</v>
      </c>
      <c r="J980" s="56" t="s">
        <v>2603</v>
      </c>
      <c r="K980" s="13" t="s">
        <v>9011</v>
      </c>
      <c r="L980" s="13" t="s">
        <v>9852</v>
      </c>
      <c r="M980" s="51" t="s">
        <v>2604</v>
      </c>
      <c r="N980" s="7"/>
    </row>
    <row r="981" spans="1:14" s="68" customFormat="1" ht="27">
      <c r="A981" s="31" t="s">
        <v>1016</v>
      </c>
      <c r="B981" s="43">
        <v>980</v>
      </c>
      <c r="C981" s="53" t="s">
        <v>2375</v>
      </c>
      <c r="D981" s="54" t="s">
        <v>2605</v>
      </c>
      <c r="E981" s="54" t="s">
        <v>2606</v>
      </c>
      <c r="F981" s="55">
        <v>2011</v>
      </c>
      <c r="G981" s="55"/>
      <c r="H981" s="55"/>
      <c r="I981" s="54" t="s">
        <v>2606</v>
      </c>
      <c r="J981" s="56" t="s">
        <v>2607</v>
      </c>
      <c r="K981" s="13"/>
      <c r="L981" s="13"/>
      <c r="M981" s="51" t="s">
        <v>2608</v>
      </c>
      <c r="N981" s="13"/>
    </row>
    <row r="982" spans="1:14" s="68" customFormat="1" ht="13.5">
      <c r="A982" s="31" t="s">
        <v>1016</v>
      </c>
      <c r="B982" s="43">
        <v>981</v>
      </c>
      <c r="C982" s="53" t="s">
        <v>2375</v>
      </c>
      <c r="D982" s="54" t="s">
        <v>2609</v>
      </c>
      <c r="E982" s="54" t="s">
        <v>2527</v>
      </c>
      <c r="F982" s="55">
        <v>2010</v>
      </c>
      <c r="G982" s="55"/>
      <c r="H982" s="55" t="s">
        <v>8603</v>
      </c>
      <c r="I982" s="54" t="s">
        <v>2610</v>
      </c>
      <c r="J982" s="56" t="s">
        <v>2611</v>
      </c>
      <c r="K982" s="13" t="s">
        <v>5917</v>
      </c>
      <c r="L982" s="13" t="s">
        <v>2467</v>
      </c>
      <c r="M982" s="51" t="s">
        <v>2612</v>
      </c>
      <c r="N982" s="7"/>
    </row>
    <row r="983" spans="1:14" s="68" customFormat="1" ht="13.5">
      <c r="A983" s="31" t="s">
        <v>1016</v>
      </c>
      <c r="B983" s="43">
        <v>982</v>
      </c>
      <c r="C983" s="48" t="s">
        <v>2375</v>
      </c>
      <c r="D983" s="49" t="s">
        <v>2613</v>
      </c>
      <c r="E983" s="49" t="s">
        <v>5529</v>
      </c>
      <c r="F983" s="43">
        <v>2011</v>
      </c>
      <c r="G983" s="43"/>
      <c r="H983" s="43" t="s">
        <v>8603</v>
      </c>
      <c r="I983" s="49" t="s">
        <v>2614</v>
      </c>
      <c r="J983" s="50" t="s">
        <v>2615</v>
      </c>
      <c r="K983" s="7" t="s">
        <v>5917</v>
      </c>
      <c r="L983" s="7" t="s">
        <v>6146</v>
      </c>
      <c r="M983" s="51" t="s">
        <v>2616</v>
      </c>
      <c r="N983" s="7"/>
    </row>
    <row r="984" spans="1:14" s="68" customFormat="1" ht="40.5">
      <c r="A984" s="31" t="s">
        <v>1016</v>
      </c>
      <c r="B984" s="43">
        <v>983</v>
      </c>
      <c r="C984" s="53" t="s">
        <v>2375</v>
      </c>
      <c r="D984" s="54" t="s">
        <v>2617</v>
      </c>
      <c r="E984" s="54" t="s">
        <v>5529</v>
      </c>
      <c r="F984" s="55">
        <v>2011</v>
      </c>
      <c r="G984" s="55"/>
      <c r="H984" s="55" t="s">
        <v>8603</v>
      </c>
      <c r="I984" s="54" t="s">
        <v>2618</v>
      </c>
      <c r="J984" s="56" t="s">
        <v>2619</v>
      </c>
      <c r="K984" s="13" t="s">
        <v>9011</v>
      </c>
      <c r="L984" s="13" t="s">
        <v>7658</v>
      </c>
      <c r="M984" s="51" t="s">
        <v>2620</v>
      </c>
      <c r="N984" s="7"/>
    </row>
    <row r="985" spans="1:14" s="68" customFormat="1" ht="13.5">
      <c r="A985" s="31" t="s">
        <v>1016</v>
      </c>
      <c r="B985" s="43">
        <v>984</v>
      </c>
      <c r="C985" s="48" t="s">
        <v>2375</v>
      </c>
      <c r="D985" s="49" t="s">
        <v>2621</v>
      </c>
      <c r="E985" s="49" t="s">
        <v>2601</v>
      </c>
      <c r="F985" s="43">
        <v>2008</v>
      </c>
      <c r="G985" s="43"/>
      <c r="H985" s="43" t="s">
        <v>8603</v>
      </c>
      <c r="I985" s="49" t="s">
        <v>2622</v>
      </c>
      <c r="J985" s="50" t="s">
        <v>2623</v>
      </c>
      <c r="K985" s="7" t="s">
        <v>5917</v>
      </c>
      <c r="L985" s="7" t="s">
        <v>2467</v>
      </c>
      <c r="M985" s="51" t="s">
        <v>2624</v>
      </c>
      <c r="N985" s="13"/>
    </row>
    <row r="986" spans="1:14" s="68" customFormat="1" ht="13.5">
      <c r="A986" s="31" t="s">
        <v>1016</v>
      </c>
      <c r="B986" s="43">
        <v>985</v>
      </c>
      <c r="C986" s="48" t="s">
        <v>2375</v>
      </c>
      <c r="D986" s="49" t="s">
        <v>2625</v>
      </c>
      <c r="E986" s="49" t="s">
        <v>2626</v>
      </c>
      <c r="F986" s="43">
        <v>2009</v>
      </c>
      <c r="G986" s="43"/>
      <c r="H986" s="43" t="s">
        <v>8603</v>
      </c>
      <c r="I986" s="49" t="s">
        <v>2627</v>
      </c>
      <c r="J986" s="50" t="s">
        <v>2628</v>
      </c>
      <c r="K986" s="7" t="s">
        <v>5917</v>
      </c>
      <c r="L986" s="7" t="s">
        <v>2200</v>
      </c>
      <c r="M986" s="51" t="s">
        <v>2629</v>
      </c>
      <c r="N986" s="7"/>
    </row>
    <row r="987" spans="1:14" s="68" customFormat="1" ht="13.5">
      <c r="A987" s="31" t="s">
        <v>1016</v>
      </c>
      <c r="B987" s="43">
        <v>986</v>
      </c>
      <c r="C987" s="48" t="s">
        <v>8618</v>
      </c>
      <c r="D987" s="49" t="s">
        <v>2630</v>
      </c>
      <c r="E987" s="49" t="s">
        <v>3141</v>
      </c>
      <c r="F987" s="43">
        <v>2009</v>
      </c>
      <c r="G987" s="43"/>
      <c r="H987" s="43"/>
      <c r="I987" s="49" t="s">
        <v>2631</v>
      </c>
      <c r="J987" s="50" t="s">
        <v>2632</v>
      </c>
      <c r="K987" s="7" t="s">
        <v>6751</v>
      </c>
      <c r="L987" s="7" t="s">
        <v>4707</v>
      </c>
      <c r="M987" s="51" t="s">
        <v>2633</v>
      </c>
      <c r="N987" s="7"/>
    </row>
    <row r="988" spans="1:14" s="68" customFormat="1" ht="13.5">
      <c r="A988" s="31" t="s">
        <v>1016</v>
      </c>
      <c r="B988" s="43">
        <v>987</v>
      </c>
      <c r="C988" s="48" t="s">
        <v>8618</v>
      </c>
      <c r="D988" s="49" t="s">
        <v>2634</v>
      </c>
      <c r="E988" s="49" t="s">
        <v>2635</v>
      </c>
      <c r="F988" s="43">
        <v>2012</v>
      </c>
      <c r="G988" s="43"/>
      <c r="H988" s="43"/>
      <c r="I988" s="49" t="s">
        <v>2636</v>
      </c>
      <c r="J988" s="50" t="s">
        <v>2637</v>
      </c>
      <c r="K988" s="7" t="s">
        <v>6927</v>
      </c>
      <c r="L988" s="7" t="s">
        <v>7151</v>
      </c>
      <c r="M988" s="51" t="s">
        <v>2638</v>
      </c>
      <c r="N988" s="7"/>
    </row>
    <row r="989" spans="1:14" s="68" customFormat="1" ht="13.5">
      <c r="A989" s="31" t="s">
        <v>1016</v>
      </c>
      <c r="B989" s="43">
        <v>988</v>
      </c>
      <c r="C989" s="48" t="s">
        <v>8618</v>
      </c>
      <c r="D989" s="49" t="s">
        <v>2639</v>
      </c>
      <c r="E989" s="49" t="s">
        <v>3273</v>
      </c>
      <c r="F989" s="43">
        <v>2006</v>
      </c>
      <c r="G989" s="43"/>
      <c r="H989" s="43" t="s">
        <v>8603</v>
      </c>
      <c r="I989" s="49" t="s">
        <v>2640</v>
      </c>
      <c r="J989" s="50" t="s">
        <v>2641</v>
      </c>
      <c r="K989" s="7" t="s">
        <v>9011</v>
      </c>
      <c r="L989" s="7" t="s">
        <v>9708</v>
      </c>
      <c r="M989" s="51" t="s">
        <v>2642</v>
      </c>
      <c r="N989" s="7"/>
    </row>
    <row r="990" spans="1:14" s="68" customFormat="1" ht="13.5">
      <c r="A990" s="31" t="s">
        <v>1016</v>
      </c>
      <c r="B990" s="43">
        <v>989</v>
      </c>
      <c r="C990" s="48" t="s">
        <v>8618</v>
      </c>
      <c r="D990" s="49" t="s">
        <v>2643</v>
      </c>
      <c r="E990" s="49" t="s">
        <v>3273</v>
      </c>
      <c r="F990" s="43">
        <v>2006</v>
      </c>
      <c r="G990" s="43"/>
      <c r="H990" s="43" t="s">
        <v>8603</v>
      </c>
      <c r="I990" s="49" t="s">
        <v>2644</v>
      </c>
      <c r="J990" s="50" t="s">
        <v>2645</v>
      </c>
      <c r="K990" s="7" t="s">
        <v>9011</v>
      </c>
      <c r="L990" s="7" t="s">
        <v>9708</v>
      </c>
      <c r="M990" s="51" t="s">
        <v>2646</v>
      </c>
      <c r="N990" s="7"/>
    </row>
    <row r="991" spans="1:14" s="68" customFormat="1" ht="13.5">
      <c r="A991" s="31" t="s">
        <v>1016</v>
      </c>
      <c r="B991" s="43">
        <v>990</v>
      </c>
      <c r="C991" s="48" t="s">
        <v>8618</v>
      </c>
      <c r="D991" s="49" t="s">
        <v>2647</v>
      </c>
      <c r="E991" s="49" t="s">
        <v>2648</v>
      </c>
      <c r="F991" s="43">
        <v>2011</v>
      </c>
      <c r="G991" s="43" t="s">
        <v>2649</v>
      </c>
      <c r="H991" s="43" t="s">
        <v>8603</v>
      </c>
      <c r="I991" s="49" t="s">
        <v>2650</v>
      </c>
      <c r="J991" s="50" t="s">
        <v>2651</v>
      </c>
      <c r="K991" s="7" t="s">
        <v>9011</v>
      </c>
      <c r="L991" s="7" t="s">
        <v>9708</v>
      </c>
      <c r="M991" s="51" t="s">
        <v>2652</v>
      </c>
      <c r="N991" s="7"/>
    </row>
    <row r="992" spans="1:14" s="68" customFormat="1" ht="13.5">
      <c r="A992" s="31" t="s">
        <v>1016</v>
      </c>
      <c r="B992" s="43">
        <v>991</v>
      </c>
      <c r="C992" s="48" t="s">
        <v>8618</v>
      </c>
      <c r="D992" s="49" t="s">
        <v>2653</v>
      </c>
      <c r="E992" s="49" t="s">
        <v>2654</v>
      </c>
      <c r="F992" s="43">
        <v>2011</v>
      </c>
      <c r="G992" s="43" t="s">
        <v>2655</v>
      </c>
      <c r="H992" s="43" t="s">
        <v>8603</v>
      </c>
      <c r="I992" s="49" t="s">
        <v>2656</v>
      </c>
      <c r="J992" s="50" t="s">
        <v>2657</v>
      </c>
      <c r="K992" s="7" t="s">
        <v>9011</v>
      </c>
      <c r="L992" s="7" t="s">
        <v>9708</v>
      </c>
      <c r="M992" s="51" t="s">
        <v>2658</v>
      </c>
      <c r="N992" s="13"/>
    </row>
    <row r="993" spans="1:14" s="68" customFormat="1" ht="13.5">
      <c r="A993" s="31" t="s">
        <v>1016</v>
      </c>
      <c r="B993" s="43">
        <v>992</v>
      </c>
      <c r="C993" s="48" t="s">
        <v>8618</v>
      </c>
      <c r="D993" s="49" t="s">
        <v>2659</v>
      </c>
      <c r="E993" s="49" t="s">
        <v>3141</v>
      </c>
      <c r="F993" s="43">
        <v>2011</v>
      </c>
      <c r="G993" s="43"/>
      <c r="H993" s="43"/>
      <c r="I993" s="49" t="s">
        <v>2660</v>
      </c>
      <c r="J993" s="50" t="s">
        <v>2661</v>
      </c>
      <c r="K993" s="7" t="s">
        <v>6702</v>
      </c>
      <c r="L993" s="7" t="s">
        <v>6703</v>
      </c>
      <c r="M993" s="51" t="s">
        <v>2662</v>
      </c>
      <c r="N993" s="7"/>
    </row>
    <row r="994" spans="1:14" s="68" customFormat="1" ht="13.5">
      <c r="A994" s="31" t="s">
        <v>1016</v>
      </c>
      <c r="B994" s="43">
        <v>993</v>
      </c>
      <c r="C994" s="48" t="s">
        <v>8618</v>
      </c>
      <c r="D994" s="49" t="s">
        <v>2663</v>
      </c>
      <c r="E994" s="49" t="s">
        <v>4050</v>
      </c>
      <c r="F994" s="43">
        <v>2010</v>
      </c>
      <c r="G994" s="43"/>
      <c r="H994" s="43" t="s">
        <v>8603</v>
      </c>
      <c r="I994" s="49" t="s">
        <v>2664</v>
      </c>
      <c r="J994" s="50" t="s">
        <v>2665</v>
      </c>
      <c r="K994" s="7" t="s">
        <v>9011</v>
      </c>
      <c r="L994" s="7" t="s">
        <v>9708</v>
      </c>
      <c r="M994" s="51" t="s">
        <v>2666</v>
      </c>
      <c r="N994" s="7"/>
    </row>
    <row r="995" spans="1:14" s="68" customFormat="1" ht="27">
      <c r="A995" s="31" t="s">
        <v>1016</v>
      </c>
      <c r="B995" s="43">
        <v>994</v>
      </c>
      <c r="C995" s="53" t="s">
        <v>8618</v>
      </c>
      <c r="D995" s="54" t="s">
        <v>2667</v>
      </c>
      <c r="E995" s="54" t="s">
        <v>2668</v>
      </c>
      <c r="F995" s="55">
        <v>2010</v>
      </c>
      <c r="G995" s="55" t="s">
        <v>2669</v>
      </c>
      <c r="H995" s="55" t="s">
        <v>8603</v>
      </c>
      <c r="I995" s="54" t="s">
        <v>2670</v>
      </c>
      <c r="J995" s="56" t="s">
        <v>2671</v>
      </c>
      <c r="K995" s="13" t="s">
        <v>9011</v>
      </c>
      <c r="L995" s="13" t="s">
        <v>9852</v>
      </c>
      <c r="M995" s="51" t="s">
        <v>2672</v>
      </c>
      <c r="N995" s="7"/>
    </row>
    <row r="996" spans="1:14" s="68" customFormat="1" ht="13.5">
      <c r="A996" s="31" t="s">
        <v>1016</v>
      </c>
      <c r="B996" s="43">
        <v>995</v>
      </c>
      <c r="C996" s="48" t="s">
        <v>8618</v>
      </c>
      <c r="D996" s="49" t="s">
        <v>2673</v>
      </c>
      <c r="E996" s="49" t="s">
        <v>4050</v>
      </c>
      <c r="F996" s="43">
        <v>2010</v>
      </c>
      <c r="G996" s="43"/>
      <c r="H996" s="43" t="s">
        <v>8603</v>
      </c>
      <c r="I996" s="49" t="s">
        <v>2674</v>
      </c>
      <c r="J996" s="50" t="s">
        <v>2675</v>
      </c>
      <c r="K996" s="7" t="s">
        <v>9011</v>
      </c>
      <c r="L996" s="7" t="s">
        <v>9708</v>
      </c>
      <c r="M996" s="51" t="s">
        <v>2676</v>
      </c>
      <c r="N996" s="7"/>
    </row>
    <row r="997" spans="1:14" s="68" customFormat="1" ht="13.5">
      <c r="A997" s="31" t="s">
        <v>1016</v>
      </c>
      <c r="B997" s="43">
        <v>996</v>
      </c>
      <c r="C997" s="44" t="s">
        <v>7813</v>
      </c>
      <c r="D997" s="46" t="s">
        <v>2677</v>
      </c>
      <c r="E997" s="46" t="s">
        <v>7955</v>
      </c>
      <c r="F997" s="45">
        <v>2010</v>
      </c>
      <c r="G997" s="45"/>
      <c r="H997" s="45" t="s">
        <v>2678</v>
      </c>
      <c r="I997" s="46" t="s">
        <v>2679</v>
      </c>
      <c r="J997" s="47" t="s">
        <v>2680</v>
      </c>
      <c r="K997" s="31" t="s">
        <v>7863</v>
      </c>
      <c r="L997" s="31" t="s">
        <v>7948</v>
      </c>
      <c r="M997" s="51" t="s">
        <v>2681</v>
      </c>
      <c r="N997" s="7"/>
    </row>
    <row r="998" spans="1:14" s="68" customFormat="1" ht="13.5">
      <c r="A998" s="31" t="s">
        <v>1016</v>
      </c>
      <c r="B998" s="43">
        <v>997</v>
      </c>
      <c r="C998" s="48" t="s">
        <v>8618</v>
      </c>
      <c r="D998" s="49" t="s">
        <v>2682</v>
      </c>
      <c r="E998" s="49" t="s">
        <v>4197</v>
      </c>
      <c r="F998" s="43">
        <v>2012</v>
      </c>
      <c r="G998" s="43"/>
      <c r="H998" s="43" t="s">
        <v>8603</v>
      </c>
      <c r="I998" s="49" t="s">
        <v>2683</v>
      </c>
      <c r="J998" s="50" t="s">
        <v>2684</v>
      </c>
      <c r="K998" s="7" t="s">
        <v>9011</v>
      </c>
      <c r="L998" s="7" t="s">
        <v>9852</v>
      </c>
      <c r="M998" s="51" t="s">
        <v>2685</v>
      </c>
      <c r="N998" s="52"/>
    </row>
    <row r="999" spans="1:14" s="68" customFormat="1" ht="13.5">
      <c r="A999" s="31" t="s">
        <v>1016</v>
      </c>
      <c r="B999" s="43">
        <v>998</v>
      </c>
      <c r="C999" s="53" t="s">
        <v>8618</v>
      </c>
      <c r="D999" s="54" t="s">
        <v>2686</v>
      </c>
      <c r="E999" s="54" t="s">
        <v>2687</v>
      </c>
      <c r="F999" s="55">
        <v>2012</v>
      </c>
      <c r="G999" s="55"/>
      <c r="H999" s="55" t="s">
        <v>5019</v>
      </c>
      <c r="I999" s="54" t="s">
        <v>2688</v>
      </c>
      <c r="J999" s="56" t="s">
        <v>2689</v>
      </c>
      <c r="K999" s="13" t="s">
        <v>9011</v>
      </c>
      <c r="L999" s="13" t="s">
        <v>2273</v>
      </c>
      <c r="M999" s="51" t="s">
        <v>2690</v>
      </c>
      <c r="N999" s="13"/>
    </row>
    <row r="1000" spans="1:14" s="68" customFormat="1" ht="13.5">
      <c r="A1000" s="31" t="s">
        <v>1016</v>
      </c>
      <c r="B1000" s="43">
        <v>999</v>
      </c>
      <c r="C1000" s="53" t="s">
        <v>2691</v>
      </c>
      <c r="D1000" s="54" t="s">
        <v>2692</v>
      </c>
      <c r="E1000" s="54" t="s">
        <v>2693</v>
      </c>
      <c r="F1000" s="71">
        <v>2012</v>
      </c>
      <c r="G1000" s="55"/>
      <c r="H1000" s="55"/>
      <c r="I1000" s="54" t="s">
        <v>2693</v>
      </c>
      <c r="J1000" s="56" t="s">
        <v>2694</v>
      </c>
      <c r="K1000" s="13"/>
      <c r="L1000" s="13"/>
      <c r="M1000" s="51" t="s">
        <v>2695</v>
      </c>
      <c r="N1000" s="54" t="s">
        <v>2696</v>
      </c>
    </row>
    <row r="1001" spans="1:14" s="68" customFormat="1" ht="13.5">
      <c r="A1001" s="31" t="s">
        <v>1016</v>
      </c>
      <c r="B1001" s="43">
        <v>1000</v>
      </c>
      <c r="C1001" s="53" t="s">
        <v>8618</v>
      </c>
      <c r="D1001" s="54" t="s">
        <v>2697</v>
      </c>
      <c r="E1001" s="54" t="s">
        <v>5851</v>
      </c>
      <c r="F1001" s="55">
        <v>2008</v>
      </c>
      <c r="G1001" s="55"/>
      <c r="H1001" s="55" t="s">
        <v>8603</v>
      </c>
      <c r="I1001" s="54" t="s">
        <v>2698</v>
      </c>
      <c r="J1001" s="56" t="s">
        <v>2699</v>
      </c>
      <c r="K1001" s="13" t="s">
        <v>6939</v>
      </c>
      <c r="L1001" s="13" t="s">
        <v>6940</v>
      </c>
      <c r="M1001" s="51" t="s">
        <v>2700</v>
      </c>
      <c r="N1001" s="7"/>
    </row>
    <row r="1002" spans="1:14" s="68" customFormat="1" ht="13.5">
      <c r="A1002" s="31" t="s">
        <v>1016</v>
      </c>
      <c r="B1002" s="43">
        <v>1001</v>
      </c>
      <c r="C1002" s="48" t="s">
        <v>8618</v>
      </c>
      <c r="D1002" s="49" t="s">
        <v>2701</v>
      </c>
      <c r="E1002" s="49" t="s">
        <v>2702</v>
      </c>
      <c r="F1002" s="43">
        <v>2012</v>
      </c>
      <c r="G1002" s="43" t="s">
        <v>2703</v>
      </c>
      <c r="H1002" s="43" t="s">
        <v>8603</v>
      </c>
      <c r="I1002" s="49" t="s">
        <v>2704</v>
      </c>
      <c r="J1002" s="50" t="s">
        <v>2705</v>
      </c>
      <c r="K1002" s="7" t="s">
        <v>9011</v>
      </c>
      <c r="L1002" s="7" t="s">
        <v>7658</v>
      </c>
      <c r="M1002" s="51" t="s">
        <v>2706</v>
      </c>
      <c r="N1002" s="7"/>
    </row>
    <row r="1003" spans="1:14" s="68" customFormat="1" ht="13.5">
      <c r="A1003" s="31" t="s">
        <v>1016</v>
      </c>
      <c r="B1003" s="43">
        <v>1002</v>
      </c>
      <c r="C1003" s="48" t="s">
        <v>8618</v>
      </c>
      <c r="D1003" s="49" t="s">
        <v>2707</v>
      </c>
      <c r="E1003" s="49" t="s">
        <v>7015</v>
      </c>
      <c r="F1003" s="43">
        <v>2012</v>
      </c>
      <c r="G1003" s="43" t="s">
        <v>2708</v>
      </c>
      <c r="H1003" s="43" t="s">
        <v>8603</v>
      </c>
      <c r="I1003" s="49" t="s">
        <v>2709</v>
      </c>
      <c r="J1003" s="50" t="s">
        <v>2710</v>
      </c>
      <c r="K1003" s="7" t="s">
        <v>9011</v>
      </c>
      <c r="L1003" s="7" t="s">
        <v>9708</v>
      </c>
      <c r="M1003" s="51" t="s">
        <v>2711</v>
      </c>
      <c r="N1003" s="7"/>
    </row>
    <row r="1004" spans="1:14" s="68" customFormat="1" ht="13.5">
      <c r="A1004" s="31" t="s">
        <v>1016</v>
      </c>
      <c r="B1004" s="43">
        <v>1003</v>
      </c>
      <c r="C1004" s="44" t="s">
        <v>7813</v>
      </c>
      <c r="D1004" s="46" t="s">
        <v>2712</v>
      </c>
      <c r="E1004" s="46" t="s">
        <v>2713</v>
      </c>
      <c r="F1004" s="45">
        <v>2010</v>
      </c>
      <c r="G1004" s="45"/>
      <c r="H1004" s="45" t="s">
        <v>7805</v>
      </c>
      <c r="I1004" s="46" t="s">
        <v>2714</v>
      </c>
      <c r="J1004" s="47" t="s">
        <v>2715</v>
      </c>
      <c r="K1004" s="31" t="s">
        <v>7863</v>
      </c>
      <c r="L1004" s="31" t="s">
        <v>7899</v>
      </c>
      <c r="M1004" s="51" t="s">
        <v>2716</v>
      </c>
      <c r="N1004" s="7"/>
    </row>
    <row r="1005" spans="1:14" s="68" customFormat="1" ht="13.5">
      <c r="A1005" s="31" t="s">
        <v>1016</v>
      </c>
      <c r="B1005" s="43">
        <v>1004</v>
      </c>
      <c r="C1005" s="48" t="s">
        <v>8618</v>
      </c>
      <c r="D1005" s="49" t="s">
        <v>2717</v>
      </c>
      <c r="E1005" s="49" t="s">
        <v>9943</v>
      </c>
      <c r="F1005" s="43">
        <v>2006</v>
      </c>
      <c r="G1005" s="43"/>
      <c r="H1005" s="43" t="s">
        <v>8603</v>
      </c>
      <c r="I1005" s="49" t="s">
        <v>2718</v>
      </c>
      <c r="J1005" s="50" t="s">
        <v>2719</v>
      </c>
      <c r="K1005" s="7" t="s">
        <v>9011</v>
      </c>
      <c r="L1005" s="7" t="s">
        <v>9708</v>
      </c>
      <c r="M1005" s="51" t="s">
        <v>2720</v>
      </c>
      <c r="N1005" s="7"/>
    </row>
    <row r="1006" spans="1:14" s="68" customFormat="1" ht="13.5">
      <c r="A1006" s="31" t="s">
        <v>1016</v>
      </c>
      <c r="B1006" s="43">
        <v>1005</v>
      </c>
      <c r="C1006" s="44" t="s">
        <v>7813</v>
      </c>
      <c r="D1006" s="46" t="s">
        <v>2721</v>
      </c>
      <c r="E1006" s="46" t="s">
        <v>2722</v>
      </c>
      <c r="F1006" s="45">
        <v>2010</v>
      </c>
      <c r="G1006" s="45" t="s">
        <v>2723</v>
      </c>
      <c r="H1006" s="45" t="s">
        <v>7805</v>
      </c>
      <c r="I1006" s="46" t="s">
        <v>2724</v>
      </c>
      <c r="J1006" s="47" t="s">
        <v>2725</v>
      </c>
      <c r="K1006" s="31" t="s">
        <v>7863</v>
      </c>
      <c r="L1006" s="31" t="s">
        <v>7899</v>
      </c>
      <c r="M1006" s="51" t="s">
        <v>2726</v>
      </c>
      <c r="N1006" s="7"/>
    </row>
    <row r="1007" spans="1:14" s="68" customFormat="1" ht="13.5">
      <c r="A1007" s="31" t="s">
        <v>1016</v>
      </c>
      <c r="B1007" s="43">
        <v>1006</v>
      </c>
      <c r="C1007" s="48" t="s">
        <v>8618</v>
      </c>
      <c r="D1007" s="49" t="s">
        <v>2727</v>
      </c>
      <c r="E1007" s="49" t="s">
        <v>2527</v>
      </c>
      <c r="F1007" s="43">
        <v>2008</v>
      </c>
      <c r="G1007" s="43"/>
      <c r="H1007" s="43" t="s">
        <v>8603</v>
      </c>
      <c r="I1007" s="49" t="s">
        <v>2728</v>
      </c>
      <c r="J1007" s="50" t="s">
        <v>2729</v>
      </c>
      <c r="K1007" s="7" t="s">
        <v>9011</v>
      </c>
      <c r="L1007" s="7" t="s">
        <v>9708</v>
      </c>
      <c r="M1007" s="51" t="s">
        <v>2730</v>
      </c>
      <c r="N1007" s="7"/>
    </row>
    <row r="1008" spans="1:14" s="68" customFormat="1" ht="14.25">
      <c r="A1008" s="31" t="s">
        <v>1016</v>
      </c>
      <c r="B1008" s="43">
        <v>1007</v>
      </c>
      <c r="C1008" s="48" t="s">
        <v>8618</v>
      </c>
      <c r="D1008" s="70" t="s">
        <v>2731</v>
      </c>
      <c r="E1008" s="49" t="s">
        <v>5346</v>
      </c>
      <c r="F1008" s="43">
        <v>2012</v>
      </c>
      <c r="G1008" s="43" t="s">
        <v>2732</v>
      </c>
      <c r="H1008" s="43" t="s">
        <v>8603</v>
      </c>
      <c r="I1008" s="49" t="s">
        <v>2733</v>
      </c>
      <c r="J1008" s="50" t="s">
        <v>2734</v>
      </c>
      <c r="K1008" s="6" t="e">
        <v>#N/A</v>
      </c>
      <c r="L1008" s="7" t="s">
        <v>9011</v>
      </c>
      <c r="M1008" s="51" t="s">
        <v>2735</v>
      </c>
      <c r="N1008" s="49" t="s">
        <v>2736</v>
      </c>
    </row>
    <row r="1009" spans="1:14" s="68" customFormat="1" ht="13.5">
      <c r="A1009" s="31" t="s">
        <v>1016</v>
      </c>
      <c r="B1009" s="43">
        <v>1008</v>
      </c>
      <c r="C1009" s="48" t="s">
        <v>8618</v>
      </c>
      <c r="D1009" s="49" t="s">
        <v>2737</v>
      </c>
      <c r="E1009" s="49" t="s">
        <v>2738</v>
      </c>
      <c r="F1009" s="43">
        <v>2012</v>
      </c>
      <c r="G1009" s="43" t="s">
        <v>2739</v>
      </c>
      <c r="H1009" s="43" t="s">
        <v>8603</v>
      </c>
      <c r="I1009" s="49" t="s">
        <v>2740</v>
      </c>
      <c r="J1009" s="50" t="s">
        <v>2741</v>
      </c>
      <c r="K1009" s="7" t="s">
        <v>9011</v>
      </c>
      <c r="L1009" s="7" t="s">
        <v>9935</v>
      </c>
      <c r="M1009" s="51" t="s">
        <v>2742</v>
      </c>
      <c r="N1009" s="7"/>
    </row>
    <row r="1010" spans="1:14" s="68" customFormat="1" ht="13.5">
      <c r="A1010" s="31" t="s">
        <v>1016</v>
      </c>
      <c r="B1010" s="43">
        <v>1009</v>
      </c>
      <c r="C1010" s="48" t="s">
        <v>8618</v>
      </c>
      <c r="D1010" s="49" t="s">
        <v>2743</v>
      </c>
      <c r="E1010" s="49" t="s">
        <v>5235</v>
      </c>
      <c r="F1010" s="43">
        <v>2010</v>
      </c>
      <c r="G1010" s="43"/>
      <c r="H1010" s="43" t="s">
        <v>8603</v>
      </c>
      <c r="I1010" s="49" t="s">
        <v>2744</v>
      </c>
      <c r="J1010" s="50" t="s">
        <v>2745</v>
      </c>
      <c r="K1010" s="7" t="s">
        <v>9011</v>
      </c>
      <c r="L1010" s="7" t="s">
        <v>9012</v>
      </c>
      <c r="M1010" s="51" t="s">
        <v>2746</v>
      </c>
      <c r="N1010" s="7"/>
    </row>
    <row r="1011" spans="1:14" s="68" customFormat="1" ht="13.5">
      <c r="A1011" s="31" t="s">
        <v>1016</v>
      </c>
      <c r="B1011" s="43">
        <v>1010</v>
      </c>
      <c r="C1011" s="48" t="s">
        <v>8618</v>
      </c>
      <c r="D1011" s="49" t="s">
        <v>2747</v>
      </c>
      <c r="E1011" s="49" t="s">
        <v>3273</v>
      </c>
      <c r="F1011" s="43">
        <v>2006</v>
      </c>
      <c r="G1011" s="43"/>
      <c r="H1011" s="43" t="s">
        <v>8603</v>
      </c>
      <c r="I1011" s="49" t="s">
        <v>2748</v>
      </c>
      <c r="J1011" s="50" t="s">
        <v>2749</v>
      </c>
      <c r="K1011" s="7" t="s">
        <v>9011</v>
      </c>
      <c r="L1011" s="7" t="s">
        <v>9708</v>
      </c>
      <c r="M1011" s="51" t="s">
        <v>2750</v>
      </c>
      <c r="N1011" s="7"/>
    </row>
    <row r="1012" spans="1:14" s="68" customFormat="1" ht="13.5">
      <c r="A1012" s="31" t="s">
        <v>1016</v>
      </c>
      <c r="B1012" s="43">
        <v>1011</v>
      </c>
      <c r="C1012" s="53" t="s">
        <v>8618</v>
      </c>
      <c r="D1012" s="54" t="s">
        <v>2751</v>
      </c>
      <c r="E1012" s="54" t="s">
        <v>6802</v>
      </c>
      <c r="F1012" s="55">
        <v>2012</v>
      </c>
      <c r="G1012" s="55" t="s">
        <v>2752</v>
      </c>
      <c r="H1012" s="55" t="s">
        <v>8603</v>
      </c>
      <c r="I1012" s="54" t="s">
        <v>2753</v>
      </c>
      <c r="J1012" s="56" t="s">
        <v>2754</v>
      </c>
      <c r="K1012" s="13" t="s">
        <v>9688</v>
      </c>
      <c r="L1012" s="13" t="s">
        <v>6774</v>
      </c>
      <c r="M1012" s="51" t="s">
        <v>2755</v>
      </c>
      <c r="N1012" s="13"/>
    </row>
    <row r="1013" spans="1:14" s="68" customFormat="1" ht="13.5">
      <c r="A1013" s="31" t="s">
        <v>1016</v>
      </c>
      <c r="B1013" s="43">
        <v>1012</v>
      </c>
      <c r="C1013" s="48" t="s">
        <v>8618</v>
      </c>
      <c r="D1013" s="49" t="s">
        <v>2756</v>
      </c>
      <c r="E1013" s="49" t="s">
        <v>7154</v>
      </c>
      <c r="F1013" s="43">
        <v>2010</v>
      </c>
      <c r="G1013" s="43"/>
      <c r="H1013" s="43" t="s">
        <v>8603</v>
      </c>
      <c r="I1013" s="49" t="s">
        <v>2757</v>
      </c>
      <c r="J1013" s="50" t="s">
        <v>2758</v>
      </c>
      <c r="K1013" s="7" t="s">
        <v>9011</v>
      </c>
      <c r="L1013" s="7" t="s">
        <v>9708</v>
      </c>
      <c r="M1013" s="51" t="s">
        <v>2759</v>
      </c>
      <c r="N1013" s="7"/>
    </row>
    <row r="1014" spans="1:14" s="68" customFormat="1" ht="27">
      <c r="A1014" s="31" t="s">
        <v>1016</v>
      </c>
      <c r="B1014" s="43">
        <v>1013</v>
      </c>
      <c r="C1014" s="48" t="s">
        <v>8618</v>
      </c>
      <c r="D1014" s="49" t="s">
        <v>2760</v>
      </c>
      <c r="E1014" s="49" t="s">
        <v>2761</v>
      </c>
      <c r="F1014" s="43">
        <v>2008</v>
      </c>
      <c r="G1014" s="43" t="s">
        <v>2762</v>
      </c>
      <c r="H1014" s="43" t="s">
        <v>8603</v>
      </c>
      <c r="I1014" s="49" t="s">
        <v>2763</v>
      </c>
      <c r="J1014" s="50" t="s">
        <v>2764</v>
      </c>
      <c r="K1014" s="7" t="s">
        <v>9011</v>
      </c>
      <c r="L1014" s="7" t="s">
        <v>9708</v>
      </c>
      <c r="M1014" s="51" t="s">
        <v>2765</v>
      </c>
      <c r="N1014" s="7"/>
    </row>
    <row r="1015" spans="1:14" s="68" customFormat="1" ht="13.5">
      <c r="A1015" s="31" t="s">
        <v>1016</v>
      </c>
      <c r="B1015" s="43">
        <v>1014</v>
      </c>
      <c r="C1015" s="48" t="s">
        <v>8618</v>
      </c>
      <c r="D1015" s="49" t="s">
        <v>2766</v>
      </c>
      <c r="E1015" s="49" t="s">
        <v>6802</v>
      </c>
      <c r="F1015" s="43">
        <v>2012</v>
      </c>
      <c r="G1015" s="43" t="s">
        <v>2767</v>
      </c>
      <c r="H1015" s="43" t="s">
        <v>8603</v>
      </c>
      <c r="I1015" s="49" t="s">
        <v>2768</v>
      </c>
      <c r="J1015" s="50" t="s">
        <v>2769</v>
      </c>
      <c r="K1015" s="7" t="s">
        <v>9011</v>
      </c>
      <c r="L1015" s="7" t="s">
        <v>5063</v>
      </c>
      <c r="M1015" s="51" t="s">
        <v>2770</v>
      </c>
      <c r="N1015" s="7"/>
    </row>
    <row r="1016" spans="1:14" s="68" customFormat="1" ht="13.5">
      <c r="A1016" s="31" t="s">
        <v>1016</v>
      </c>
      <c r="B1016" s="43">
        <v>1015</v>
      </c>
      <c r="C1016" s="44" t="s">
        <v>7813</v>
      </c>
      <c r="D1016" s="46" t="s">
        <v>2771</v>
      </c>
      <c r="E1016" s="46" t="s">
        <v>2772</v>
      </c>
      <c r="F1016" s="45">
        <v>2007</v>
      </c>
      <c r="G1016" s="45"/>
      <c r="H1016" s="45" t="s">
        <v>7805</v>
      </c>
      <c r="I1016" s="46" t="s">
        <v>2773</v>
      </c>
      <c r="J1016" s="47" t="s">
        <v>2774</v>
      </c>
      <c r="K1016" s="31" t="s">
        <v>7863</v>
      </c>
      <c r="L1016" s="31" t="s">
        <v>7899</v>
      </c>
      <c r="M1016" s="51" t="s">
        <v>2775</v>
      </c>
      <c r="N1016" s="13"/>
    </row>
    <row r="1017" spans="1:14" s="68" customFormat="1" ht="13.5">
      <c r="A1017" s="31" t="s">
        <v>1016</v>
      </c>
      <c r="B1017" s="43">
        <v>1016</v>
      </c>
      <c r="C1017" s="48" t="s">
        <v>8618</v>
      </c>
      <c r="D1017" s="49" t="s">
        <v>2776</v>
      </c>
      <c r="E1017" s="49" t="s">
        <v>2777</v>
      </c>
      <c r="F1017" s="43">
        <v>2006</v>
      </c>
      <c r="G1017" s="43"/>
      <c r="H1017" s="43" t="s">
        <v>8603</v>
      </c>
      <c r="I1017" s="49" t="s">
        <v>2778</v>
      </c>
      <c r="J1017" s="50" t="s">
        <v>2779</v>
      </c>
      <c r="K1017" s="7" t="s">
        <v>7137</v>
      </c>
      <c r="L1017" s="7" t="s">
        <v>4769</v>
      </c>
      <c r="M1017" s="51" t="s">
        <v>2780</v>
      </c>
      <c r="N1017" s="7"/>
    </row>
    <row r="1018" spans="1:14" s="68" customFormat="1" ht="13.5">
      <c r="A1018" s="31" t="s">
        <v>1016</v>
      </c>
      <c r="B1018" s="43">
        <v>1017</v>
      </c>
      <c r="C1018" s="48" t="s">
        <v>8618</v>
      </c>
      <c r="D1018" s="49" t="s">
        <v>2781</v>
      </c>
      <c r="E1018" s="49" t="s">
        <v>2782</v>
      </c>
      <c r="F1018" s="43">
        <v>2009</v>
      </c>
      <c r="G1018" s="43"/>
      <c r="H1018" s="43" t="s">
        <v>8603</v>
      </c>
      <c r="I1018" s="49" t="s">
        <v>2783</v>
      </c>
      <c r="J1018" s="50" t="s">
        <v>2784</v>
      </c>
      <c r="K1018" s="7" t="s">
        <v>9011</v>
      </c>
      <c r="L1018" s="7" t="s">
        <v>9708</v>
      </c>
      <c r="M1018" s="51" t="s">
        <v>2785</v>
      </c>
      <c r="N1018" s="7"/>
    </row>
    <row r="1019" spans="1:14" s="68" customFormat="1" ht="27">
      <c r="A1019" s="31" t="s">
        <v>1016</v>
      </c>
      <c r="B1019" s="43">
        <v>1018</v>
      </c>
      <c r="C1019" s="48" t="s">
        <v>8618</v>
      </c>
      <c r="D1019" s="49" t="s">
        <v>2786</v>
      </c>
      <c r="E1019" s="49" t="s">
        <v>2761</v>
      </c>
      <c r="F1019" s="43">
        <v>2008</v>
      </c>
      <c r="G1019" s="43" t="s">
        <v>2762</v>
      </c>
      <c r="H1019" s="43" t="s">
        <v>8603</v>
      </c>
      <c r="I1019" s="49" t="s">
        <v>2763</v>
      </c>
      <c r="J1019" s="50" t="s">
        <v>2787</v>
      </c>
      <c r="K1019" s="7" t="s">
        <v>9011</v>
      </c>
      <c r="L1019" s="7" t="s">
        <v>9708</v>
      </c>
      <c r="M1019" s="51" t="s">
        <v>2788</v>
      </c>
      <c r="N1019" s="13"/>
    </row>
    <row r="1020" spans="1:14" s="68" customFormat="1" ht="13.5">
      <c r="A1020" s="31" t="s">
        <v>1016</v>
      </c>
      <c r="B1020" s="43">
        <v>1019</v>
      </c>
      <c r="C1020" s="48" t="s">
        <v>8618</v>
      </c>
      <c r="D1020" s="49" t="s">
        <v>2789</v>
      </c>
      <c r="E1020" s="49" t="s">
        <v>2790</v>
      </c>
      <c r="F1020" s="43">
        <v>2011</v>
      </c>
      <c r="G1020" s="43"/>
      <c r="H1020" s="43" t="s">
        <v>8603</v>
      </c>
      <c r="I1020" s="49" t="s">
        <v>2791</v>
      </c>
      <c r="J1020" s="50" t="s">
        <v>2792</v>
      </c>
      <c r="K1020" s="7" t="s">
        <v>9011</v>
      </c>
      <c r="L1020" s="7" t="s">
        <v>9708</v>
      </c>
      <c r="M1020" s="51" t="s">
        <v>2793</v>
      </c>
      <c r="N1020" s="7"/>
    </row>
    <row r="1021" spans="1:14" s="68" customFormat="1" ht="25.5">
      <c r="A1021" s="31" t="s">
        <v>1016</v>
      </c>
      <c r="B1021" s="43">
        <v>1020</v>
      </c>
      <c r="C1021" s="48" t="s">
        <v>2691</v>
      </c>
      <c r="D1021" s="49" t="s">
        <v>2794</v>
      </c>
      <c r="E1021" s="49" t="s">
        <v>2693</v>
      </c>
      <c r="F1021" s="71">
        <v>2012</v>
      </c>
      <c r="G1021" s="43"/>
      <c r="H1021" s="43"/>
      <c r="I1021" s="49" t="s">
        <v>2693</v>
      </c>
      <c r="J1021" s="50" t="s">
        <v>2795</v>
      </c>
      <c r="K1021" s="7"/>
      <c r="L1021" s="7"/>
      <c r="M1021" s="51" t="s">
        <v>2796</v>
      </c>
      <c r="N1021" s="54" t="s">
        <v>3237</v>
      </c>
    </row>
    <row r="1022" spans="1:14" s="68" customFormat="1" ht="13.5">
      <c r="A1022" s="31" t="s">
        <v>1016</v>
      </c>
      <c r="B1022" s="43">
        <v>1021</v>
      </c>
      <c r="C1022" s="53" t="s">
        <v>8618</v>
      </c>
      <c r="D1022" s="54" t="s">
        <v>2797</v>
      </c>
      <c r="E1022" s="54" t="s">
        <v>5346</v>
      </c>
      <c r="F1022" s="55">
        <v>2007</v>
      </c>
      <c r="G1022" s="55" t="s">
        <v>2798</v>
      </c>
      <c r="H1022" s="55" t="s">
        <v>8603</v>
      </c>
      <c r="I1022" s="54" t="s">
        <v>2799</v>
      </c>
      <c r="J1022" s="56" t="s">
        <v>2800</v>
      </c>
      <c r="K1022" s="13" t="s">
        <v>9011</v>
      </c>
      <c r="L1022" s="13" t="s">
        <v>2273</v>
      </c>
      <c r="M1022" s="51" t="s">
        <v>2801</v>
      </c>
      <c r="N1022" s="13"/>
    </row>
    <row r="1023" spans="1:14" s="68" customFormat="1" ht="13.5">
      <c r="A1023" s="31" t="s">
        <v>1016</v>
      </c>
      <c r="B1023" s="43">
        <v>1022</v>
      </c>
      <c r="C1023" s="44" t="s">
        <v>7813</v>
      </c>
      <c r="D1023" s="46" t="s">
        <v>2802</v>
      </c>
      <c r="E1023" s="46" t="s">
        <v>2713</v>
      </c>
      <c r="F1023" s="45">
        <v>2006</v>
      </c>
      <c r="G1023" s="45"/>
      <c r="H1023" s="45" t="s">
        <v>7805</v>
      </c>
      <c r="I1023" s="46" t="s">
        <v>2803</v>
      </c>
      <c r="J1023" s="47" t="s">
        <v>2804</v>
      </c>
      <c r="K1023" s="31" t="s">
        <v>7863</v>
      </c>
      <c r="L1023" s="31" t="s">
        <v>7899</v>
      </c>
      <c r="M1023" s="51" t="s">
        <v>2805</v>
      </c>
      <c r="N1023" s="7"/>
    </row>
    <row r="1024" spans="1:14" s="68" customFormat="1" ht="13.5">
      <c r="A1024" s="31" t="s">
        <v>1016</v>
      </c>
      <c r="B1024" s="43">
        <v>1023</v>
      </c>
      <c r="C1024" s="48" t="s">
        <v>8618</v>
      </c>
      <c r="D1024" s="49" t="s">
        <v>2806</v>
      </c>
      <c r="E1024" s="49" t="s">
        <v>7124</v>
      </c>
      <c r="F1024" s="43">
        <v>2012</v>
      </c>
      <c r="G1024" s="43"/>
      <c r="H1024" s="43" t="s">
        <v>8603</v>
      </c>
      <c r="I1024" s="49" t="s">
        <v>2807</v>
      </c>
      <c r="J1024" s="50" t="s">
        <v>2808</v>
      </c>
      <c r="K1024" s="7" t="s">
        <v>9011</v>
      </c>
      <c r="L1024" s="7" t="s">
        <v>9708</v>
      </c>
      <c r="M1024" s="51" t="s">
        <v>2809</v>
      </c>
      <c r="N1024" s="7"/>
    </row>
    <row r="1025" spans="1:14" s="68" customFormat="1" ht="13.5">
      <c r="A1025" s="31" t="s">
        <v>1016</v>
      </c>
      <c r="B1025" s="43">
        <v>1024</v>
      </c>
      <c r="C1025" s="48" t="s">
        <v>8618</v>
      </c>
      <c r="D1025" s="49" t="s">
        <v>2810</v>
      </c>
      <c r="E1025" s="49" t="s">
        <v>2761</v>
      </c>
      <c r="F1025" s="43">
        <v>2008</v>
      </c>
      <c r="G1025" s="43" t="s">
        <v>2811</v>
      </c>
      <c r="H1025" s="43" t="s">
        <v>8603</v>
      </c>
      <c r="I1025" s="49" t="s">
        <v>2812</v>
      </c>
      <c r="J1025" s="50" t="s">
        <v>2813</v>
      </c>
      <c r="K1025" s="7" t="s">
        <v>9011</v>
      </c>
      <c r="L1025" s="7" t="s">
        <v>9935</v>
      </c>
      <c r="M1025" s="51" t="s">
        <v>2814</v>
      </c>
      <c r="N1025" s="52"/>
    </row>
    <row r="1026" spans="1:14" s="68" customFormat="1" ht="13.5">
      <c r="A1026" s="31" t="s">
        <v>1016</v>
      </c>
      <c r="B1026" s="43">
        <v>1025</v>
      </c>
      <c r="C1026" s="48" t="s">
        <v>8618</v>
      </c>
      <c r="D1026" s="49" t="s">
        <v>2815</v>
      </c>
      <c r="E1026" s="49" t="s">
        <v>2761</v>
      </c>
      <c r="F1026" s="43">
        <v>2008</v>
      </c>
      <c r="G1026" s="43" t="s">
        <v>2811</v>
      </c>
      <c r="H1026" s="43" t="s">
        <v>8603</v>
      </c>
      <c r="I1026" s="49" t="s">
        <v>2812</v>
      </c>
      <c r="J1026" s="50" t="s">
        <v>2816</v>
      </c>
      <c r="K1026" s="7" t="s">
        <v>9011</v>
      </c>
      <c r="L1026" s="7" t="s">
        <v>9935</v>
      </c>
      <c r="M1026" s="51" t="s">
        <v>2817</v>
      </c>
      <c r="N1026" s="13"/>
    </row>
    <row r="1027" spans="1:14" s="68" customFormat="1" ht="13.5">
      <c r="A1027" s="31" t="s">
        <v>1016</v>
      </c>
      <c r="B1027" s="43">
        <v>1026</v>
      </c>
      <c r="C1027" s="44" t="s">
        <v>7813</v>
      </c>
      <c r="D1027" s="46" t="s">
        <v>2818</v>
      </c>
      <c r="E1027" s="46" t="s">
        <v>7976</v>
      </c>
      <c r="F1027" s="45">
        <v>2006</v>
      </c>
      <c r="G1027" s="45"/>
      <c r="H1027" s="45" t="s">
        <v>7805</v>
      </c>
      <c r="I1027" s="46" t="s">
        <v>2819</v>
      </c>
      <c r="J1027" s="47" t="s">
        <v>2820</v>
      </c>
      <c r="K1027" s="31" t="s">
        <v>7807</v>
      </c>
      <c r="L1027" s="31" t="s">
        <v>2821</v>
      </c>
      <c r="M1027" s="51" t="s">
        <v>2822</v>
      </c>
      <c r="N1027" s="52"/>
    </row>
    <row r="1028" spans="1:14" s="68" customFormat="1" ht="13.5">
      <c r="A1028" s="31" t="s">
        <v>1016</v>
      </c>
      <c r="B1028" s="43">
        <v>1027</v>
      </c>
      <c r="C1028" s="48" t="s">
        <v>8618</v>
      </c>
      <c r="D1028" s="49" t="s">
        <v>2823</v>
      </c>
      <c r="E1028" s="49" t="s">
        <v>4944</v>
      </c>
      <c r="F1028" s="43">
        <v>2011</v>
      </c>
      <c r="G1028" s="43" t="s">
        <v>2824</v>
      </c>
      <c r="H1028" s="43" t="s">
        <v>8603</v>
      </c>
      <c r="I1028" s="49" t="s">
        <v>2825</v>
      </c>
      <c r="J1028" s="50" t="s">
        <v>2826</v>
      </c>
      <c r="K1028" s="7" t="s">
        <v>9483</v>
      </c>
      <c r="L1028" s="7" t="s">
        <v>10022</v>
      </c>
      <c r="M1028" s="51" t="s">
        <v>2827</v>
      </c>
      <c r="N1028" s="52"/>
    </row>
    <row r="1029" spans="1:14" s="68" customFormat="1" ht="13.5">
      <c r="A1029" s="31" t="s">
        <v>1016</v>
      </c>
      <c r="B1029" s="43">
        <v>1028</v>
      </c>
      <c r="C1029" s="53" t="s">
        <v>8618</v>
      </c>
      <c r="D1029" s="54" t="s">
        <v>2828</v>
      </c>
      <c r="E1029" s="54" t="s">
        <v>2377</v>
      </c>
      <c r="F1029" s="55">
        <v>2006</v>
      </c>
      <c r="G1029" s="55"/>
      <c r="H1029" s="55" t="s">
        <v>8603</v>
      </c>
      <c r="I1029" s="54" t="s">
        <v>2829</v>
      </c>
      <c r="J1029" s="56" t="s">
        <v>2830</v>
      </c>
      <c r="K1029" s="13" t="s">
        <v>9011</v>
      </c>
      <c r="L1029" s="13" t="s">
        <v>9935</v>
      </c>
      <c r="M1029" s="51" t="s">
        <v>2831</v>
      </c>
      <c r="N1029" s="7"/>
    </row>
    <row r="1030" spans="1:14" s="68" customFormat="1" ht="13.5">
      <c r="A1030" s="31" t="s">
        <v>1016</v>
      </c>
      <c r="B1030" s="43">
        <v>1029</v>
      </c>
      <c r="C1030" s="48" t="s">
        <v>8618</v>
      </c>
      <c r="D1030" s="49" t="s">
        <v>2832</v>
      </c>
      <c r="E1030" s="49" t="s">
        <v>8849</v>
      </c>
      <c r="F1030" s="43">
        <v>2012</v>
      </c>
      <c r="G1030" s="43"/>
      <c r="H1030" s="43" t="s">
        <v>8603</v>
      </c>
      <c r="I1030" s="49" t="s">
        <v>2833</v>
      </c>
      <c r="J1030" s="50" t="s">
        <v>2834</v>
      </c>
      <c r="K1030" s="7" t="s">
        <v>9011</v>
      </c>
      <c r="L1030" s="7" t="s">
        <v>2273</v>
      </c>
      <c r="M1030" s="51" t="s">
        <v>2835</v>
      </c>
      <c r="N1030" s="7"/>
    </row>
    <row r="1031" spans="1:14" s="68" customFormat="1" ht="13.5">
      <c r="A1031" s="31" t="s">
        <v>1016</v>
      </c>
      <c r="B1031" s="43">
        <v>1030</v>
      </c>
      <c r="C1031" s="53" t="s">
        <v>8618</v>
      </c>
      <c r="D1031" s="54" t="s">
        <v>2836</v>
      </c>
      <c r="E1031" s="54" t="s">
        <v>5516</v>
      </c>
      <c r="F1031" s="55">
        <v>2008</v>
      </c>
      <c r="G1031" s="55"/>
      <c r="H1031" s="55" t="s">
        <v>8603</v>
      </c>
      <c r="I1031" s="54" t="s">
        <v>2837</v>
      </c>
      <c r="J1031" s="56" t="s">
        <v>2838</v>
      </c>
      <c r="K1031" s="13" t="s">
        <v>7137</v>
      </c>
      <c r="L1031" s="13" t="s">
        <v>4769</v>
      </c>
      <c r="M1031" s="51" t="s">
        <v>2839</v>
      </c>
      <c r="N1031" s="52"/>
    </row>
    <row r="1032" spans="1:14" s="68" customFormat="1" ht="27">
      <c r="A1032" s="31" t="s">
        <v>1016</v>
      </c>
      <c r="B1032" s="43">
        <v>1031</v>
      </c>
      <c r="C1032" s="48" t="s">
        <v>8618</v>
      </c>
      <c r="D1032" s="49" t="s">
        <v>2840</v>
      </c>
      <c r="E1032" s="49" t="s">
        <v>2841</v>
      </c>
      <c r="F1032" s="43">
        <v>2006</v>
      </c>
      <c r="G1032" s="43"/>
      <c r="H1032" s="43" t="s">
        <v>5019</v>
      </c>
      <c r="I1032" s="49" t="s">
        <v>2842</v>
      </c>
      <c r="J1032" s="50" t="s">
        <v>2843</v>
      </c>
      <c r="K1032" s="7" t="s">
        <v>7137</v>
      </c>
      <c r="L1032" s="7" t="s">
        <v>4769</v>
      </c>
      <c r="M1032" s="51" t="s">
        <v>2844</v>
      </c>
      <c r="N1032" s="65"/>
    </row>
    <row r="1033" spans="1:14" s="68" customFormat="1" ht="13.5">
      <c r="A1033" s="31" t="s">
        <v>1016</v>
      </c>
      <c r="B1033" s="43">
        <v>1032</v>
      </c>
      <c r="C1033" s="48" t="s">
        <v>8618</v>
      </c>
      <c r="D1033" s="49" t="s">
        <v>2845</v>
      </c>
      <c r="E1033" s="49" t="s">
        <v>6872</v>
      </c>
      <c r="F1033" s="43">
        <v>2011</v>
      </c>
      <c r="G1033" s="43"/>
      <c r="H1033" s="43" t="s">
        <v>8603</v>
      </c>
      <c r="I1033" s="49" t="s">
        <v>2846</v>
      </c>
      <c r="J1033" s="50" t="s">
        <v>2847</v>
      </c>
      <c r="K1033" s="7" t="s">
        <v>9011</v>
      </c>
      <c r="L1033" s="7" t="s">
        <v>9708</v>
      </c>
      <c r="M1033" s="51" t="s">
        <v>2848</v>
      </c>
      <c r="N1033" s="65"/>
    </row>
    <row r="1034" spans="1:14" s="68" customFormat="1" ht="13.5">
      <c r="A1034" s="31" t="s">
        <v>1016</v>
      </c>
      <c r="B1034" s="43">
        <v>1033</v>
      </c>
      <c r="C1034" s="44" t="s">
        <v>7813</v>
      </c>
      <c r="D1034" s="46" t="s">
        <v>2849</v>
      </c>
      <c r="E1034" s="46" t="s">
        <v>2850</v>
      </c>
      <c r="F1034" s="45">
        <v>2010</v>
      </c>
      <c r="G1034" s="45"/>
      <c r="H1034" s="45" t="s">
        <v>7805</v>
      </c>
      <c r="I1034" s="46" t="s">
        <v>2851</v>
      </c>
      <c r="J1034" s="47" t="s">
        <v>2852</v>
      </c>
      <c r="K1034" s="31" t="s">
        <v>7863</v>
      </c>
      <c r="L1034" s="31" t="s">
        <v>7899</v>
      </c>
      <c r="M1034" s="51" t="s">
        <v>2853</v>
      </c>
      <c r="N1034" s="7"/>
    </row>
    <row r="1035" spans="1:14" s="68" customFormat="1" ht="27">
      <c r="A1035" s="31" t="s">
        <v>1016</v>
      </c>
      <c r="B1035" s="43">
        <v>1034</v>
      </c>
      <c r="C1035" s="44" t="s">
        <v>7813</v>
      </c>
      <c r="D1035" s="46" t="s">
        <v>2854</v>
      </c>
      <c r="E1035" s="46" t="s">
        <v>2855</v>
      </c>
      <c r="F1035" s="45">
        <v>2009</v>
      </c>
      <c r="G1035" s="45"/>
      <c r="H1035" s="45" t="s">
        <v>7805</v>
      </c>
      <c r="I1035" s="46" t="s">
        <v>2856</v>
      </c>
      <c r="J1035" s="47" t="s">
        <v>2857</v>
      </c>
      <c r="K1035" s="31" t="s">
        <v>7863</v>
      </c>
      <c r="L1035" s="31" t="s">
        <v>7899</v>
      </c>
      <c r="M1035" s="51" t="s">
        <v>2858</v>
      </c>
      <c r="N1035" s="65"/>
    </row>
    <row r="1036" spans="1:14" s="68" customFormat="1" ht="13.5">
      <c r="A1036" s="31" t="s">
        <v>1016</v>
      </c>
      <c r="B1036" s="43">
        <v>1035</v>
      </c>
      <c r="C1036" s="44" t="s">
        <v>7813</v>
      </c>
      <c r="D1036" s="46" t="s">
        <v>2859</v>
      </c>
      <c r="E1036" s="46" t="s">
        <v>7946</v>
      </c>
      <c r="F1036" s="45">
        <v>2011</v>
      </c>
      <c r="G1036" s="45"/>
      <c r="H1036" s="45" t="s">
        <v>7805</v>
      </c>
      <c r="I1036" s="46" t="s">
        <v>2860</v>
      </c>
      <c r="J1036" s="47" t="s">
        <v>2861</v>
      </c>
      <c r="K1036" s="31" t="s">
        <v>7863</v>
      </c>
      <c r="L1036" s="31" t="s">
        <v>7948</v>
      </c>
      <c r="M1036" s="51" t="s">
        <v>2862</v>
      </c>
      <c r="N1036" s="52"/>
    </row>
    <row r="1037" spans="1:14" s="68" customFormat="1" ht="13.5">
      <c r="A1037" s="31" t="s">
        <v>1016</v>
      </c>
      <c r="B1037" s="43">
        <v>1036</v>
      </c>
      <c r="C1037" s="48" t="s">
        <v>8618</v>
      </c>
      <c r="D1037" s="49" t="s">
        <v>2863</v>
      </c>
      <c r="E1037" s="49" t="s">
        <v>4468</v>
      </c>
      <c r="F1037" s="43">
        <v>2009</v>
      </c>
      <c r="G1037" s="43" t="s">
        <v>2864</v>
      </c>
      <c r="H1037" s="43" t="s">
        <v>8603</v>
      </c>
      <c r="I1037" s="49" t="s">
        <v>2865</v>
      </c>
      <c r="J1037" s="50" t="s">
        <v>2866</v>
      </c>
      <c r="K1037" s="7" t="s">
        <v>9483</v>
      </c>
      <c r="L1037" s="7" t="s">
        <v>6934</v>
      </c>
      <c r="M1037" s="51" t="s">
        <v>2867</v>
      </c>
      <c r="N1037" s="52"/>
    </row>
    <row r="1038" spans="1:14" s="68" customFormat="1" ht="13.5">
      <c r="A1038" s="31" t="s">
        <v>1016</v>
      </c>
      <c r="B1038" s="43">
        <v>1037</v>
      </c>
      <c r="C1038" s="48" t="s">
        <v>8618</v>
      </c>
      <c r="D1038" s="49" t="s">
        <v>2868</v>
      </c>
      <c r="E1038" s="49" t="s">
        <v>6106</v>
      </c>
      <c r="F1038" s="43">
        <v>2011</v>
      </c>
      <c r="G1038" s="43" t="s">
        <v>2869</v>
      </c>
      <c r="H1038" s="43" t="s">
        <v>8603</v>
      </c>
      <c r="I1038" s="49" t="s">
        <v>2870</v>
      </c>
      <c r="J1038" s="50" t="s">
        <v>2871</v>
      </c>
      <c r="K1038" s="7" t="s">
        <v>7039</v>
      </c>
      <c r="L1038" s="7" t="s">
        <v>5934</v>
      </c>
      <c r="M1038" s="51" t="s">
        <v>2872</v>
      </c>
      <c r="N1038" s="7"/>
    </row>
    <row r="1039" spans="1:14" s="68" customFormat="1" ht="13.5">
      <c r="A1039" s="31" t="s">
        <v>1016</v>
      </c>
      <c r="B1039" s="43">
        <v>1038</v>
      </c>
      <c r="C1039" s="48" t="s">
        <v>8618</v>
      </c>
      <c r="D1039" s="49" t="s">
        <v>2873</v>
      </c>
      <c r="E1039" s="49" t="s">
        <v>2687</v>
      </c>
      <c r="F1039" s="43">
        <v>2012</v>
      </c>
      <c r="G1039" s="43"/>
      <c r="H1039" s="43" t="s">
        <v>5019</v>
      </c>
      <c r="I1039" s="49" t="s">
        <v>2688</v>
      </c>
      <c r="J1039" s="50" t="s">
        <v>2874</v>
      </c>
      <c r="K1039" s="7" t="s">
        <v>9011</v>
      </c>
      <c r="L1039" s="7" t="s">
        <v>2273</v>
      </c>
      <c r="M1039" s="51" t="s">
        <v>2875</v>
      </c>
      <c r="N1039" s="52"/>
    </row>
    <row r="1040" spans="1:14" s="73" customFormat="1" ht="13.5">
      <c r="A1040" s="31" t="s">
        <v>1016</v>
      </c>
      <c r="B1040" s="43">
        <v>1039</v>
      </c>
      <c r="C1040" s="44" t="s">
        <v>7813</v>
      </c>
      <c r="D1040" s="46" t="s">
        <v>2876</v>
      </c>
      <c r="E1040" s="46" t="s">
        <v>2713</v>
      </c>
      <c r="F1040" s="45">
        <v>2007</v>
      </c>
      <c r="G1040" s="45"/>
      <c r="H1040" s="45" t="s">
        <v>7805</v>
      </c>
      <c r="I1040" s="46" t="s">
        <v>2877</v>
      </c>
      <c r="J1040" s="47" t="s">
        <v>2878</v>
      </c>
      <c r="K1040" s="31" t="s">
        <v>7863</v>
      </c>
      <c r="L1040" s="31" t="s">
        <v>7899</v>
      </c>
      <c r="M1040" s="51" t="s">
        <v>2879</v>
      </c>
      <c r="N1040" s="52"/>
    </row>
    <row r="1041" spans="1:14" s="73" customFormat="1" ht="13.5">
      <c r="A1041" s="31" t="s">
        <v>1016</v>
      </c>
      <c r="B1041" s="43">
        <v>1040</v>
      </c>
      <c r="C1041" s="48" t="s">
        <v>8618</v>
      </c>
      <c r="D1041" s="49" t="s">
        <v>2880</v>
      </c>
      <c r="E1041" s="49" t="s">
        <v>2687</v>
      </c>
      <c r="F1041" s="43">
        <v>2012</v>
      </c>
      <c r="G1041" s="43"/>
      <c r="H1041" s="43" t="s">
        <v>7070</v>
      </c>
      <c r="I1041" s="49" t="s">
        <v>2881</v>
      </c>
      <c r="J1041" s="50" t="s">
        <v>2882</v>
      </c>
      <c r="K1041" s="7" t="s">
        <v>9011</v>
      </c>
      <c r="L1041" s="7" t="s">
        <v>2273</v>
      </c>
      <c r="M1041" s="51" t="s">
        <v>2883</v>
      </c>
      <c r="N1041" s="7"/>
    </row>
    <row r="1042" spans="1:14" s="73" customFormat="1" ht="13.5">
      <c r="A1042" s="31" t="s">
        <v>1016</v>
      </c>
      <c r="B1042" s="43">
        <v>1041</v>
      </c>
      <c r="C1042" s="53" t="s">
        <v>8618</v>
      </c>
      <c r="D1042" s="54" t="s">
        <v>2884</v>
      </c>
      <c r="E1042" s="54" t="s">
        <v>2885</v>
      </c>
      <c r="F1042" s="55">
        <v>2012</v>
      </c>
      <c r="G1042" s="55" t="s">
        <v>2886</v>
      </c>
      <c r="H1042" s="55" t="s">
        <v>8603</v>
      </c>
      <c r="I1042" s="54" t="s">
        <v>2887</v>
      </c>
      <c r="J1042" s="56" t="s">
        <v>2888</v>
      </c>
      <c r="K1042" s="13" t="s">
        <v>9011</v>
      </c>
      <c r="L1042" s="13" t="s">
        <v>5063</v>
      </c>
      <c r="M1042" s="51" t="s">
        <v>2889</v>
      </c>
      <c r="N1042" s="7"/>
    </row>
    <row r="1043" spans="1:14" s="73" customFormat="1" ht="13.5">
      <c r="A1043" s="31" t="s">
        <v>1016</v>
      </c>
      <c r="B1043" s="43">
        <v>1042</v>
      </c>
      <c r="C1043" s="44" t="s">
        <v>7813</v>
      </c>
      <c r="D1043" s="46" t="s">
        <v>2890</v>
      </c>
      <c r="E1043" s="46" t="s">
        <v>2850</v>
      </c>
      <c r="F1043" s="45">
        <v>2010</v>
      </c>
      <c r="G1043" s="45"/>
      <c r="H1043" s="45" t="s">
        <v>7805</v>
      </c>
      <c r="I1043" s="46" t="s">
        <v>2891</v>
      </c>
      <c r="J1043" s="47" t="s">
        <v>2892</v>
      </c>
      <c r="K1043" s="31" t="s">
        <v>7863</v>
      </c>
      <c r="L1043" s="31" t="s">
        <v>7899</v>
      </c>
      <c r="M1043" s="51" t="s">
        <v>2893</v>
      </c>
      <c r="N1043" s="65"/>
    </row>
    <row r="1044" spans="1:14" s="73" customFormat="1" ht="27">
      <c r="A1044" s="31" t="s">
        <v>1016</v>
      </c>
      <c r="B1044" s="43">
        <v>1043</v>
      </c>
      <c r="C1044" s="48" t="s">
        <v>8618</v>
      </c>
      <c r="D1044" s="49" t="s">
        <v>2894</v>
      </c>
      <c r="E1044" s="49" t="s">
        <v>2687</v>
      </c>
      <c r="F1044" s="43">
        <v>2012</v>
      </c>
      <c r="G1044" s="43"/>
      <c r="H1044" s="43" t="s">
        <v>7070</v>
      </c>
      <c r="I1044" s="49" t="s">
        <v>2688</v>
      </c>
      <c r="J1044" s="50" t="s">
        <v>2895</v>
      </c>
      <c r="K1044" s="7" t="s">
        <v>9011</v>
      </c>
      <c r="L1044" s="7" t="s">
        <v>9708</v>
      </c>
      <c r="M1044" s="51" t="s">
        <v>2896</v>
      </c>
      <c r="N1044" s="65"/>
    </row>
    <row r="1045" spans="1:14" s="73" customFormat="1" ht="13.5">
      <c r="A1045" s="31" t="s">
        <v>1016</v>
      </c>
      <c r="B1045" s="43">
        <v>1044</v>
      </c>
      <c r="C1045" s="48" t="s">
        <v>8618</v>
      </c>
      <c r="D1045" s="49" t="s">
        <v>2897</v>
      </c>
      <c r="E1045" s="49" t="s">
        <v>2687</v>
      </c>
      <c r="F1045" s="43">
        <v>2012</v>
      </c>
      <c r="G1045" s="43"/>
      <c r="H1045" s="43" t="s">
        <v>7070</v>
      </c>
      <c r="I1045" s="49" t="s">
        <v>2688</v>
      </c>
      <c r="J1045" s="50" t="s">
        <v>2898</v>
      </c>
      <c r="K1045" s="7" t="s">
        <v>9011</v>
      </c>
      <c r="L1045" s="7" t="s">
        <v>2273</v>
      </c>
      <c r="M1045" s="51" t="s">
        <v>2899</v>
      </c>
      <c r="N1045" s="7"/>
    </row>
    <row r="1046" spans="1:14" s="73" customFormat="1" ht="13.5">
      <c r="A1046" s="31" t="s">
        <v>1016</v>
      </c>
      <c r="B1046" s="43">
        <v>1045</v>
      </c>
      <c r="C1046" s="44" t="s">
        <v>7813</v>
      </c>
      <c r="D1046" s="46" t="s">
        <v>2900</v>
      </c>
      <c r="E1046" s="46" t="s">
        <v>2901</v>
      </c>
      <c r="F1046" s="45">
        <v>2008</v>
      </c>
      <c r="G1046" s="45"/>
      <c r="H1046" s="45" t="s">
        <v>2902</v>
      </c>
      <c r="I1046" s="46" t="s">
        <v>2903</v>
      </c>
      <c r="J1046" s="47" t="s">
        <v>2904</v>
      </c>
      <c r="K1046" s="31" t="s">
        <v>7817</v>
      </c>
      <c r="L1046" s="31" t="s">
        <v>7818</v>
      </c>
      <c r="M1046" s="51" t="s">
        <v>2905</v>
      </c>
      <c r="N1046" s="65"/>
    </row>
    <row r="1047" spans="1:14" s="73" customFormat="1" ht="13.5">
      <c r="A1047" s="31" t="s">
        <v>1016</v>
      </c>
      <c r="B1047" s="43">
        <v>1046</v>
      </c>
      <c r="C1047" s="53" t="s">
        <v>8574</v>
      </c>
      <c r="D1047" s="54" t="s">
        <v>2906</v>
      </c>
      <c r="E1047" s="54" t="s">
        <v>4729</v>
      </c>
      <c r="F1047" s="55">
        <v>2012</v>
      </c>
      <c r="G1047" s="55" t="s">
        <v>2907</v>
      </c>
      <c r="H1047" s="55" t="s">
        <v>8603</v>
      </c>
      <c r="I1047" s="54" t="s">
        <v>2908</v>
      </c>
      <c r="J1047" s="56" t="s">
        <v>2909</v>
      </c>
      <c r="K1047" s="13" t="s">
        <v>9219</v>
      </c>
      <c r="L1047" s="13" t="s">
        <v>9220</v>
      </c>
      <c r="M1047" s="51" t="s">
        <v>2910</v>
      </c>
      <c r="N1047" s="13"/>
    </row>
    <row r="1048" spans="1:14" s="73" customFormat="1" ht="13.5">
      <c r="A1048" s="31" t="s">
        <v>1016</v>
      </c>
      <c r="B1048" s="43">
        <v>1047</v>
      </c>
      <c r="C1048" s="48" t="s">
        <v>2911</v>
      </c>
      <c r="D1048" s="49" t="s">
        <v>2912</v>
      </c>
      <c r="E1048" s="49" t="s">
        <v>2913</v>
      </c>
      <c r="F1048" s="43">
        <v>2013</v>
      </c>
      <c r="G1048" s="43"/>
      <c r="H1048" s="43"/>
      <c r="I1048" s="49" t="s">
        <v>2914</v>
      </c>
      <c r="J1048" s="50" t="s">
        <v>2915</v>
      </c>
      <c r="K1048" s="7" t="s">
        <v>2916</v>
      </c>
      <c r="L1048" s="7" t="s">
        <v>2917</v>
      </c>
      <c r="M1048" s="51" t="s">
        <v>2918</v>
      </c>
      <c r="N1048" s="65"/>
    </row>
    <row r="1049" spans="1:14" s="73" customFormat="1" ht="27">
      <c r="A1049" s="31" t="s">
        <v>1016</v>
      </c>
      <c r="B1049" s="43">
        <v>1048</v>
      </c>
      <c r="C1049" s="48" t="s">
        <v>2911</v>
      </c>
      <c r="D1049" s="49" t="s">
        <v>2919</v>
      </c>
      <c r="E1049" s="49" t="s">
        <v>2522</v>
      </c>
      <c r="F1049" s="43">
        <v>2012</v>
      </c>
      <c r="G1049" s="43"/>
      <c r="H1049" s="43"/>
      <c r="I1049" s="49" t="s">
        <v>2920</v>
      </c>
      <c r="J1049" s="50" t="s">
        <v>2921</v>
      </c>
      <c r="K1049" s="7" t="s">
        <v>9011</v>
      </c>
      <c r="L1049" s="7" t="s">
        <v>9852</v>
      </c>
      <c r="M1049" s="51" t="s">
        <v>2922</v>
      </c>
      <c r="N1049" s="13"/>
    </row>
    <row r="1050" spans="1:14" s="73" customFormat="1" ht="27">
      <c r="A1050" s="31" t="s">
        <v>1016</v>
      </c>
      <c r="B1050" s="43">
        <v>1049</v>
      </c>
      <c r="C1050" s="48" t="s">
        <v>2911</v>
      </c>
      <c r="D1050" s="49" t="s">
        <v>2923</v>
      </c>
      <c r="E1050" s="49" t="s">
        <v>9866</v>
      </c>
      <c r="F1050" s="43">
        <v>2012</v>
      </c>
      <c r="G1050" s="43"/>
      <c r="H1050" s="43"/>
      <c r="I1050" s="49" t="s">
        <v>2924</v>
      </c>
      <c r="J1050" s="50" t="s">
        <v>2925</v>
      </c>
      <c r="K1050" s="7" t="s">
        <v>9219</v>
      </c>
      <c r="L1050" s="7" t="s">
        <v>9220</v>
      </c>
      <c r="M1050" s="51" t="s">
        <v>2926</v>
      </c>
      <c r="N1050" s="13"/>
    </row>
    <row r="1051" spans="1:14" s="73" customFormat="1" ht="13.5">
      <c r="A1051" s="31" t="s">
        <v>1016</v>
      </c>
      <c r="B1051" s="43">
        <v>1050</v>
      </c>
      <c r="C1051" s="48" t="s">
        <v>8574</v>
      </c>
      <c r="D1051" s="49" t="s">
        <v>2927</v>
      </c>
      <c r="E1051" s="49" t="s">
        <v>4729</v>
      </c>
      <c r="F1051" s="43">
        <v>2012</v>
      </c>
      <c r="G1051" s="43" t="s">
        <v>2928</v>
      </c>
      <c r="H1051" s="43" t="s">
        <v>8603</v>
      </c>
      <c r="I1051" s="49" t="s">
        <v>2929</v>
      </c>
      <c r="J1051" s="50" t="s">
        <v>2930</v>
      </c>
      <c r="K1051" s="7" t="s">
        <v>9688</v>
      </c>
      <c r="L1051" s="7" t="s">
        <v>9914</v>
      </c>
      <c r="M1051" s="51" t="s">
        <v>2931</v>
      </c>
      <c r="N1051" s="7"/>
    </row>
    <row r="1052" spans="1:14" s="73" customFormat="1" ht="13.5">
      <c r="A1052" s="31" t="s">
        <v>1016</v>
      </c>
      <c r="B1052" s="43">
        <v>1051</v>
      </c>
      <c r="C1052" s="48" t="s">
        <v>8574</v>
      </c>
      <c r="D1052" s="49" t="s">
        <v>2932</v>
      </c>
      <c r="E1052" s="49" t="s">
        <v>4729</v>
      </c>
      <c r="F1052" s="43">
        <v>2012</v>
      </c>
      <c r="G1052" s="43" t="s">
        <v>2933</v>
      </c>
      <c r="H1052" s="43" t="s">
        <v>8603</v>
      </c>
      <c r="I1052" s="49" t="s">
        <v>2934</v>
      </c>
      <c r="J1052" s="50" t="s">
        <v>2935</v>
      </c>
      <c r="K1052" s="7" t="s">
        <v>9219</v>
      </c>
      <c r="L1052" s="7" t="s">
        <v>9220</v>
      </c>
      <c r="M1052" s="51" t="s">
        <v>2936</v>
      </c>
      <c r="N1052" s="65"/>
    </row>
    <row r="1053" spans="1:14" s="73" customFormat="1" ht="13.5">
      <c r="A1053" s="31" t="s">
        <v>1016</v>
      </c>
      <c r="B1053" s="43">
        <v>1052</v>
      </c>
      <c r="C1053" s="48" t="s">
        <v>8574</v>
      </c>
      <c r="D1053" s="49" t="s">
        <v>2937</v>
      </c>
      <c r="E1053" s="49" t="s">
        <v>2938</v>
      </c>
      <c r="F1053" s="43">
        <v>2012</v>
      </c>
      <c r="G1053" s="43" t="s">
        <v>2939</v>
      </c>
      <c r="H1053" s="43" t="s">
        <v>8603</v>
      </c>
      <c r="I1053" s="49" t="s">
        <v>2940</v>
      </c>
      <c r="J1053" s="50" t="s">
        <v>2941</v>
      </c>
      <c r="K1053" s="7" t="s">
        <v>9219</v>
      </c>
      <c r="L1053" s="7" t="s">
        <v>9220</v>
      </c>
      <c r="M1053" s="51" t="s">
        <v>2942</v>
      </c>
      <c r="N1053" s="52"/>
    </row>
    <row r="1054" spans="1:14" s="73" customFormat="1" ht="27">
      <c r="A1054" s="31" t="s">
        <v>1016</v>
      </c>
      <c r="B1054" s="43">
        <v>1053</v>
      </c>
      <c r="C1054" s="48" t="s">
        <v>8574</v>
      </c>
      <c r="D1054" s="49" t="s">
        <v>2943</v>
      </c>
      <c r="E1054" s="49" t="s">
        <v>7124</v>
      </c>
      <c r="F1054" s="43">
        <v>2012</v>
      </c>
      <c r="G1054" s="43"/>
      <c r="H1054" s="43" t="s">
        <v>8603</v>
      </c>
      <c r="I1054" s="49" t="s">
        <v>2944</v>
      </c>
      <c r="J1054" s="50" t="s">
        <v>2945</v>
      </c>
      <c r="K1054" s="7" t="s">
        <v>9011</v>
      </c>
      <c r="L1054" s="7" t="s">
        <v>9852</v>
      </c>
      <c r="M1054" s="51" t="s">
        <v>2946</v>
      </c>
      <c r="N1054" s="7"/>
    </row>
    <row r="1055" spans="1:14" s="73" customFormat="1" ht="13.5">
      <c r="A1055" s="31" t="s">
        <v>1016</v>
      </c>
      <c r="B1055" s="43">
        <v>1054</v>
      </c>
      <c r="C1055" s="48" t="s">
        <v>2911</v>
      </c>
      <c r="D1055" s="49" t="s">
        <v>2947</v>
      </c>
      <c r="E1055" s="49" t="s">
        <v>2948</v>
      </c>
      <c r="F1055" s="43">
        <v>2012</v>
      </c>
      <c r="G1055" s="43"/>
      <c r="H1055" s="43"/>
      <c r="I1055" s="49" t="s">
        <v>2949</v>
      </c>
      <c r="J1055" s="50" t="s">
        <v>2950</v>
      </c>
      <c r="K1055" s="7"/>
      <c r="L1055" s="7"/>
      <c r="M1055" s="51" t="s">
        <v>2951</v>
      </c>
      <c r="N1055" s="7"/>
    </row>
    <row r="1056" spans="1:14" s="73" customFormat="1" ht="40.5">
      <c r="A1056" s="31" t="s">
        <v>1016</v>
      </c>
      <c r="B1056" s="43">
        <v>1055</v>
      </c>
      <c r="C1056" s="48" t="s">
        <v>8574</v>
      </c>
      <c r="D1056" s="49" t="s">
        <v>2952</v>
      </c>
      <c r="E1056" s="49" t="s">
        <v>2953</v>
      </c>
      <c r="F1056" s="43">
        <v>2012</v>
      </c>
      <c r="G1056" s="43" t="s">
        <v>2954</v>
      </c>
      <c r="H1056" s="43" t="s">
        <v>2955</v>
      </c>
      <c r="I1056" s="49" t="s">
        <v>2956</v>
      </c>
      <c r="J1056" s="50" t="s">
        <v>2957</v>
      </c>
      <c r="K1056" s="7" t="s">
        <v>9011</v>
      </c>
      <c r="L1056" s="7" t="s">
        <v>5063</v>
      </c>
      <c r="M1056" s="51" t="s">
        <v>2958</v>
      </c>
      <c r="N1056" s="7"/>
    </row>
    <row r="1057" spans="1:14" s="73" customFormat="1" ht="13.5">
      <c r="A1057" s="31" t="s">
        <v>1016</v>
      </c>
      <c r="B1057" s="43">
        <v>1056</v>
      </c>
      <c r="C1057" s="48" t="s">
        <v>2911</v>
      </c>
      <c r="D1057" s="49" t="s">
        <v>2959</v>
      </c>
      <c r="E1057" s="49" t="s">
        <v>9866</v>
      </c>
      <c r="F1057" s="43">
        <v>2012</v>
      </c>
      <c r="G1057" s="43"/>
      <c r="H1057" s="43"/>
      <c r="I1057" s="49" t="s">
        <v>2924</v>
      </c>
      <c r="J1057" s="50" t="s">
        <v>2960</v>
      </c>
      <c r="K1057" s="7" t="s">
        <v>9219</v>
      </c>
      <c r="L1057" s="7" t="s">
        <v>9220</v>
      </c>
      <c r="M1057" s="51" t="s">
        <v>2961</v>
      </c>
      <c r="N1057" s="7"/>
    </row>
    <row r="1058" spans="1:14" s="73" customFormat="1" ht="27">
      <c r="A1058" s="31" t="s">
        <v>1016</v>
      </c>
      <c r="B1058" s="43">
        <v>1057</v>
      </c>
      <c r="C1058" s="48" t="s">
        <v>8574</v>
      </c>
      <c r="D1058" s="49" t="s">
        <v>2962</v>
      </c>
      <c r="E1058" s="49" t="s">
        <v>7160</v>
      </c>
      <c r="F1058" s="43">
        <v>2012</v>
      </c>
      <c r="G1058" s="43" t="s">
        <v>2963</v>
      </c>
      <c r="H1058" s="43" t="s">
        <v>8603</v>
      </c>
      <c r="I1058" s="49" t="s">
        <v>2964</v>
      </c>
      <c r="J1058" s="50" t="s">
        <v>2965</v>
      </c>
      <c r="K1058" s="7" t="s">
        <v>9219</v>
      </c>
      <c r="L1058" s="7" t="s">
        <v>9220</v>
      </c>
      <c r="M1058" s="51" t="s">
        <v>2966</v>
      </c>
      <c r="N1058" s="65"/>
    </row>
    <row r="1059" spans="1:14" s="73" customFormat="1" ht="13.5">
      <c r="A1059" s="31" t="s">
        <v>1016</v>
      </c>
      <c r="B1059" s="43">
        <v>1058</v>
      </c>
      <c r="C1059" s="48" t="s">
        <v>8574</v>
      </c>
      <c r="D1059" s="49" t="s">
        <v>2967</v>
      </c>
      <c r="E1059" s="49" t="s">
        <v>4729</v>
      </c>
      <c r="F1059" s="43">
        <v>2012</v>
      </c>
      <c r="G1059" s="43" t="s">
        <v>2968</v>
      </c>
      <c r="H1059" s="43" t="s">
        <v>8603</v>
      </c>
      <c r="I1059" s="49" t="s">
        <v>2969</v>
      </c>
      <c r="J1059" s="50" t="s">
        <v>2970</v>
      </c>
      <c r="K1059" s="7" t="s">
        <v>9219</v>
      </c>
      <c r="L1059" s="7" t="s">
        <v>9220</v>
      </c>
      <c r="M1059" s="51" t="s">
        <v>2971</v>
      </c>
      <c r="N1059" s="7"/>
    </row>
    <row r="1060" spans="1:14" s="73" customFormat="1" ht="13.5">
      <c r="A1060" s="31" t="s">
        <v>1016</v>
      </c>
      <c r="B1060" s="43">
        <v>1059</v>
      </c>
      <c r="C1060" s="53" t="s">
        <v>2911</v>
      </c>
      <c r="D1060" s="54" t="s">
        <v>2972</v>
      </c>
      <c r="E1060" s="54" t="s">
        <v>4619</v>
      </c>
      <c r="F1060" s="55">
        <v>2012</v>
      </c>
      <c r="G1060" s="55"/>
      <c r="H1060" s="55"/>
      <c r="I1060" s="54" t="s">
        <v>2973</v>
      </c>
      <c r="J1060" s="56" t="s">
        <v>2974</v>
      </c>
      <c r="K1060" s="13" t="s">
        <v>9688</v>
      </c>
      <c r="L1060" s="13" t="s">
        <v>9914</v>
      </c>
      <c r="M1060" s="51" t="s">
        <v>2975</v>
      </c>
      <c r="N1060" s="13"/>
    </row>
    <row r="1061" spans="1:14" s="73" customFormat="1" ht="14.25">
      <c r="A1061" s="31" t="s">
        <v>1016</v>
      </c>
      <c r="B1061" s="43">
        <v>1060</v>
      </c>
      <c r="C1061" s="53" t="s">
        <v>2911</v>
      </c>
      <c r="D1061" s="54" t="s">
        <v>2976</v>
      </c>
      <c r="E1061" s="54" t="s">
        <v>2394</v>
      </c>
      <c r="F1061" s="55">
        <v>2013</v>
      </c>
      <c r="G1061" s="55"/>
      <c r="H1061" s="55"/>
      <c r="I1061" s="54" t="s">
        <v>2977</v>
      </c>
      <c r="J1061" s="85" t="s">
        <v>2978</v>
      </c>
      <c r="K1061" s="13" t="s">
        <v>9688</v>
      </c>
      <c r="L1061" s="13" t="s">
        <v>9914</v>
      </c>
      <c r="M1061" s="51" t="s">
        <v>2979</v>
      </c>
      <c r="N1061" s="49" t="s">
        <v>3545</v>
      </c>
    </row>
    <row r="1062" spans="1:14" s="73" customFormat="1" ht="13.5">
      <c r="A1062" s="31" t="s">
        <v>1016</v>
      </c>
      <c r="B1062" s="43">
        <v>1061</v>
      </c>
      <c r="C1062" s="48" t="s">
        <v>8574</v>
      </c>
      <c r="D1062" s="49" t="s">
        <v>2980</v>
      </c>
      <c r="E1062" s="49" t="s">
        <v>4729</v>
      </c>
      <c r="F1062" s="43">
        <v>2012</v>
      </c>
      <c r="G1062" s="43" t="s">
        <v>2981</v>
      </c>
      <c r="H1062" s="43" t="s">
        <v>8603</v>
      </c>
      <c r="I1062" s="49" t="s">
        <v>2969</v>
      </c>
      <c r="J1062" s="50" t="s">
        <v>2982</v>
      </c>
      <c r="K1062" s="7" t="s">
        <v>9219</v>
      </c>
      <c r="L1062" s="7" t="s">
        <v>9220</v>
      </c>
      <c r="M1062" s="51" t="s">
        <v>2983</v>
      </c>
      <c r="N1062" s="65"/>
    </row>
    <row r="1063" spans="1:14" s="73" customFormat="1" ht="13.5">
      <c r="A1063" s="31" t="s">
        <v>1016</v>
      </c>
      <c r="B1063" s="43">
        <v>1062</v>
      </c>
      <c r="C1063" s="48" t="s">
        <v>8574</v>
      </c>
      <c r="D1063" s="49" t="s">
        <v>2984</v>
      </c>
      <c r="E1063" s="49" t="s">
        <v>4020</v>
      </c>
      <c r="F1063" s="43">
        <v>2012</v>
      </c>
      <c r="G1063" s="43" t="s">
        <v>2985</v>
      </c>
      <c r="H1063" s="43" t="s">
        <v>8603</v>
      </c>
      <c r="I1063" s="49" t="s">
        <v>2986</v>
      </c>
      <c r="J1063" s="50" t="s">
        <v>2987</v>
      </c>
      <c r="K1063" s="7" t="s">
        <v>9219</v>
      </c>
      <c r="L1063" s="7" t="s">
        <v>9220</v>
      </c>
      <c r="M1063" s="51" t="s">
        <v>2988</v>
      </c>
      <c r="N1063" s="65"/>
    </row>
    <row r="1064" spans="1:14" s="73" customFormat="1" ht="13.5">
      <c r="A1064" s="31" t="s">
        <v>1016</v>
      </c>
      <c r="B1064" s="43">
        <v>1063</v>
      </c>
      <c r="C1064" s="48" t="s">
        <v>8574</v>
      </c>
      <c r="D1064" s="49" t="s">
        <v>2989</v>
      </c>
      <c r="E1064" s="49" t="s">
        <v>4020</v>
      </c>
      <c r="F1064" s="43">
        <v>2012</v>
      </c>
      <c r="G1064" s="43" t="s">
        <v>2990</v>
      </c>
      <c r="H1064" s="43" t="s">
        <v>2991</v>
      </c>
      <c r="I1064" s="49" t="s">
        <v>2992</v>
      </c>
      <c r="J1064" s="50" t="s">
        <v>2993</v>
      </c>
      <c r="K1064" s="7" t="s">
        <v>9219</v>
      </c>
      <c r="L1064" s="7" t="s">
        <v>9220</v>
      </c>
      <c r="M1064" s="51" t="s">
        <v>2994</v>
      </c>
      <c r="N1064" s="7"/>
    </row>
    <row r="1065" spans="1:14" s="73" customFormat="1" ht="13.5">
      <c r="A1065" s="31" t="s">
        <v>1016</v>
      </c>
      <c r="B1065" s="43">
        <v>1064</v>
      </c>
      <c r="C1065" s="48" t="s">
        <v>8574</v>
      </c>
      <c r="D1065" s="49" t="s">
        <v>2995</v>
      </c>
      <c r="E1065" s="49" t="s">
        <v>4020</v>
      </c>
      <c r="F1065" s="43">
        <v>2012</v>
      </c>
      <c r="G1065" s="43" t="s">
        <v>2996</v>
      </c>
      <c r="H1065" s="43" t="s">
        <v>8603</v>
      </c>
      <c r="I1065" s="49" t="s">
        <v>2997</v>
      </c>
      <c r="J1065" s="50" t="s">
        <v>2998</v>
      </c>
      <c r="K1065" s="7" t="s">
        <v>9219</v>
      </c>
      <c r="L1065" s="7" t="s">
        <v>9220</v>
      </c>
      <c r="M1065" s="51" t="s">
        <v>2999</v>
      </c>
      <c r="N1065" s="7"/>
    </row>
    <row r="1066" spans="1:14" s="73" customFormat="1" ht="13.5">
      <c r="A1066" s="31" t="s">
        <v>1016</v>
      </c>
      <c r="B1066" s="43">
        <v>1065</v>
      </c>
      <c r="C1066" s="48" t="s">
        <v>8574</v>
      </c>
      <c r="D1066" s="49" t="s">
        <v>3000</v>
      </c>
      <c r="E1066" s="49" t="s">
        <v>3001</v>
      </c>
      <c r="F1066" s="43">
        <v>2012</v>
      </c>
      <c r="G1066" s="43"/>
      <c r="H1066" s="43"/>
      <c r="I1066" s="49" t="s">
        <v>3002</v>
      </c>
      <c r="J1066" s="50" t="s">
        <v>3003</v>
      </c>
      <c r="K1066" s="7" t="s">
        <v>6751</v>
      </c>
      <c r="L1066" s="7" t="s">
        <v>6752</v>
      </c>
      <c r="M1066" s="51" t="s">
        <v>3004</v>
      </c>
      <c r="N1066" s="65"/>
    </row>
    <row r="1067" spans="1:14" s="73" customFormat="1" ht="13.5">
      <c r="A1067" s="31" t="s">
        <v>1016</v>
      </c>
      <c r="B1067" s="43">
        <v>1066</v>
      </c>
      <c r="C1067" s="48" t="s">
        <v>2911</v>
      </c>
      <c r="D1067" s="54" t="s">
        <v>3005</v>
      </c>
      <c r="E1067" s="49" t="s">
        <v>3006</v>
      </c>
      <c r="F1067" s="43">
        <v>2011</v>
      </c>
      <c r="G1067" s="43"/>
      <c r="H1067" s="43"/>
      <c r="I1067" s="49" t="s">
        <v>3006</v>
      </c>
      <c r="J1067" s="50" t="s">
        <v>3007</v>
      </c>
      <c r="K1067" s="7"/>
      <c r="L1067" s="7"/>
      <c r="M1067" s="51" t="s">
        <v>3008</v>
      </c>
      <c r="N1067" s="65"/>
    </row>
    <row r="1068" spans="1:14" s="73" customFormat="1" ht="13.5">
      <c r="A1068" s="31" t="s">
        <v>1016</v>
      </c>
      <c r="B1068" s="43">
        <v>1067</v>
      </c>
      <c r="C1068" s="48" t="s">
        <v>8574</v>
      </c>
      <c r="D1068" s="49" t="s">
        <v>3009</v>
      </c>
      <c r="E1068" s="49" t="s">
        <v>3010</v>
      </c>
      <c r="F1068" s="43">
        <v>2012</v>
      </c>
      <c r="G1068" s="43" t="s">
        <v>3011</v>
      </c>
      <c r="H1068" s="43" t="s">
        <v>8603</v>
      </c>
      <c r="I1068" s="49" t="s">
        <v>3012</v>
      </c>
      <c r="J1068" s="50" t="s">
        <v>3013</v>
      </c>
      <c r="K1068" s="7" t="s">
        <v>9688</v>
      </c>
      <c r="L1068" s="7" t="s">
        <v>9914</v>
      </c>
      <c r="M1068" s="51" t="s">
        <v>3014</v>
      </c>
      <c r="N1068" s="7"/>
    </row>
    <row r="1069" spans="1:14" s="73" customFormat="1" ht="13.5">
      <c r="A1069" s="31" t="s">
        <v>1016</v>
      </c>
      <c r="B1069" s="43">
        <v>1068</v>
      </c>
      <c r="C1069" s="48" t="s">
        <v>8574</v>
      </c>
      <c r="D1069" s="49" t="s">
        <v>3015</v>
      </c>
      <c r="E1069" s="49" t="s">
        <v>4836</v>
      </c>
      <c r="F1069" s="43">
        <v>2011</v>
      </c>
      <c r="G1069" s="43"/>
      <c r="H1069" s="43" t="s">
        <v>8603</v>
      </c>
      <c r="I1069" s="49" t="s">
        <v>5133</v>
      </c>
      <c r="J1069" s="50" t="s">
        <v>3016</v>
      </c>
      <c r="K1069" s="7" t="s">
        <v>9688</v>
      </c>
      <c r="L1069" s="7" t="s">
        <v>6774</v>
      </c>
      <c r="M1069" s="51" t="s">
        <v>3017</v>
      </c>
      <c r="N1069" s="13"/>
    </row>
    <row r="1070" spans="1:14" s="73" customFormat="1" ht="27">
      <c r="A1070" s="31" t="s">
        <v>1016</v>
      </c>
      <c r="B1070" s="43">
        <v>1069</v>
      </c>
      <c r="C1070" s="48" t="s">
        <v>8574</v>
      </c>
      <c r="D1070" s="49" t="s">
        <v>3018</v>
      </c>
      <c r="E1070" s="49" t="s">
        <v>4836</v>
      </c>
      <c r="F1070" s="43">
        <v>2011</v>
      </c>
      <c r="G1070" s="43"/>
      <c r="H1070" s="43" t="s">
        <v>8603</v>
      </c>
      <c r="I1070" s="49" t="s">
        <v>3430</v>
      </c>
      <c r="J1070" s="50" t="s">
        <v>3019</v>
      </c>
      <c r="K1070" s="7" t="s">
        <v>9688</v>
      </c>
      <c r="L1070" s="7" t="s">
        <v>9914</v>
      </c>
      <c r="M1070" s="51" t="s">
        <v>3020</v>
      </c>
      <c r="N1070" s="7"/>
    </row>
    <row r="1071" spans="1:14" s="73" customFormat="1" ht="13.5">
      <c r="A1071" s="31" t="s">
        <v>1016</v>
      </c>
      <c r="B1071" s="43">
        <v>1070</v>
      </c>
      <c r="C1071" s="48" t="s">
        <v>2911</v>
      </c>
      <c r="D1071" s="49" t="s">
        <v>3021</v>
      </c>
      <c r="E1071" s="49" t="s">
        <v>4704</v>
      </c>
      <c r="F1071" s="43">
        <v>2012</v>
      </c>
      <c r="G1071" s="43"/>
      <c r="H1071" s="43"/>
      <c r="I1071" s="49" t="s">
        <v>4821</v>
      </c>
      <c r="J1071" s="50" t="s">
        <v>3022</v>
      </c>
      <c r="K1071" s="7" t="s">
        <v>6927</v>
      </c>
      <c r="L1071" s="7" t="s">
        <v>2335</v>
      </c>
      <c r="M1071" s="51" t="s">
        <v>3023</v>
      </c>
      <c r="N1071" s="7"/>
    </row>
    <row r="1072" spans="1:14" s="73" customFormat="1" ht="13.5">
      <c r="A1072" s="31" t="s">
        <v>1016</v>
      </c>
      <c r="B1072" s="43">
        <v>1071</v>
      </c>
      <c r="C1072" s="48" t="s">
        <v>8574</v>
      </c>
      <c r="D1072" s="49" t="s">
        <v>3024</v>
      </c>
      <c r="E1072" s="49" t="s">
        <v>3454</v>
      </c>
      <c r="F1072" s="43">
        <v>2012</v>
      </c>
      <c r="G1072" s="43" t="s">
        <v>3025</v>
      </c>
      <c r="H1072" s="43" t="s">
        <v>8603</v>
      </c>
      <c r="I1072" s="49" t="s">
        <v>3456</v>
      </c>
      <c r="J1072" s="50" t="s">
        <v>3026</v>
      </c>
      <c r="K1072" s="7" t="s">
        <v>9011</v>
      </c>
      <c r="L1072" s="7" t="s">
        <v>5063</v>
      </c>
      <c r="M1072" s="51" t="s">
        <v>3027</v>
      </c>
      <c r="N1072" s="7"/>
    </row>
    <row r="1073" spans="1:14" s="73" customFormat="1" ht="13.5">
      <c r="A1073" s="31" t="s">
        <v>1016</v>
      </c>
      <c r="B1073" s="43">
        <v>1072</v>
      </c>
      <c r="C1073" s="48" t="s">
        <v>8574</v>
      </c>
      <c r="D1073" s="49" t="s">
        <v>3028</v>
      </c>
      <c r="E1073" s="49" t="s">
        <v>4729</v>
      </c>
      <c r="F1073" s="43">
        <v>2012</v>
      </c>
      <c r="G1073" s="43" t="s">
        <v>2907</v>
      </c>
      <c r="H1073" s="43" t="s">
        <v>8603</v>
      </c>
      <c r="I1073" s="49" t="s">
        <v>4741</v>
      </c>
      <c r="J1073" s="50" t="s">
        <v>3029</v>
      </c>
      <c r="K1073" s="7" t="s">
        <v>9688</v>
      </c>
      <c r="L1073" s="7" t="s">
        <v>9914</v>
      </c>
      <c r="M1073" s="51" t="s">
        <v>3030</v>
      </c>
      <c r="N1073" s="7"/>
    </row>
    <row r="1074" spans="1:14" s="73" customFormat="1" ht="27">
      <c r="A1074" s="31" t="s">
        <v>1016</v>
      </c>
      <c r="B1074" s="43">
        <v>1073</v>
      </c>
      <c r="C1074" s="48" t="s">
        <v>8574</v>
      </c>
      <c r="D1074" s="49" t="s">
        <v>3031</v>
      </c>
      <c r="E1074" s="49" t="s">
        <v>6016</v>
      </c>
      <c r="F1074" s="43">
        <v>2011</v>
      </c>
      <c r="G1074" s="43" t="s">
        <v>3032</v>
      </c>
      <c r="H1074" s="43" t="s">
        <v>8603</v>
      </c>
      <c r="I1074" s="49" t="s">
        <v>3033</v>
      </c>
      <c r="J1074" s="50" t="s">
        <v>3034</v>
      </c>
      <c r="K1074" s="7" t="s">
        <v>9219</v>
      </c>
      <c r="L1074" s="7" t="s">
        <v>9220</v>
      </c>
      <c r="M1074" s="51" t="s">
        <v>3035</v>
      </c>
      <c r="N1074" s="65"/>
    </row>
    <row r="1075" spans="1:14" s="73" customFormat="1" ht="27">
      <c r="A1075" s="31" t="s">
        <v>1016</v>
      </c>
      <c r="B1075" s="43">
        <v>1074</v>
      </c>
      <c r="C1075" s="53" t="s">
        <v>8574</v>
      </c>
      <c r="D1075" s="54" t="s">
        <v>3036</v>
      </c>
      <c r="E1075" s="54" t="s">
        <v>7160</v>
      </c>
      <c r="F1075" s="55">
        <v>2012</v>
      </c>
      <c r="G1075" s="55" t="s">
        <v>3037</v>
      </c>
      <c r="H1075" s="55" t="s">
        <v>8603</v>
      </c>
      <c r="I1075" s="54" t="s">
        <v>4652</v>
      </c>
      <c r="J1075" s="56" t="s">
        <v>3038</v>
      </c>
      <c r="K1075" s="13" t="s">
        <v>9688</v>
      </c>
      <c r="L1075" s="13" t="s">
        <v>9914</v>
      </c>
      <c r="M1075" s="51" t="s">
        <v>3039</v>
      </c>
      <c r="N1075" s="13"/>
    </row>
    <row r="1076" spans="1:14" s="73" customFormat="1" ht="13.5">
      <c r="A1076" s="31" t="s">
        <v>1016</v>
      </c>
      <c r="B1076" s="43">
        <v>1075</v>
      </c>
      <c r="C1076" s="53" t="s">
        <v>8574</v>
      </c>
      <c r="D1076" s="54" t="s">
        <v>3040</v>
      </c>
      <c r="E1076" s="54" t="s">
        <v>10047</v>
      </c>
      <c r="F1076" s="55">
        <v>2012</v>
      </c>
      <c r="G1076" s="55" t="s">
        <v>3041</v>
      </c>
      <c r="H1076" s="55" t="s">
        <v>8603</v>
      </c>
      <c r="I1076" s="54" t="s">
        <v>5342</v>
      </c>
      <c r="J1076" s="56" t="s">
        <v>3042</v>
      </c>
      <c r="K1076" s="13" t="s">
        <v>9688</v>
      </c>
      <c r="L1076" s="13" t="s">
        <v>6774</v>
      </c>
      <c r="M1076" s="51" t="s">
        <v>3043</v>
      </c>
      <c r="N1076" s="7"/>
    </row>
    <row r="1077" spans="1:14" s="73" customFormat="1" ht="13.5">
      <c r="A1077" s="31" t="s">
        <v>1016</v>
      </c>
      <c r="B1077" s="43">
        <v>1076</v>
      </c>
      <c r="C1077" s="48" t="s">
        <v>8574</v>
      </c>
      <c r="D1077" s="49" t="s">
        <v>3044</v>
      </c>
      <c r="E1077" s="49" t="s">
        <v>4729</v>
      </c>
      <c r="F1077" s="43">
        <v>2012</v>
      </c>
      <c r="G1077" s="43" t="s">
        <v>3045</v>
      </c>
      <c r="H1077" s="43" t="s">
        <v>8603</v>
      </c>
      <c r="I1077" s="49" t="s">
        <v>4897</v>
      </c>
      <c r="J1077" s="50" t="s">
        <v>3046</v>
      </c>
      <c r="K1077" s="7" t="s">
        <v>9219</v>
      </c>
      <c r="L1077" s="7" t="s">
        <v>9220</v>
      </c>
      <c r="M1077" s="51" t="s">
        <v>3047</v>
      </c>
      <c r="N1077" s="52"/>
    </row>
    <row r="1078" spans="1:14" s="73" customFormat="1" ht="13.5">
      <c r="A1078" s="31" t="s">
        <v>1016</v>
      </c>
      <c r="B1078" s="43">
        <v>1077</v>
      </c>
      <c r="C1078" s="48" t="s">
        <v>2911</v>
      </c>
      <c r="D1078" s="49" t="s">
        <v>3048</v>
      </c>
      <c r="E1078" s="49" t="s">
        <v>3049</v>
      </c>
      <c r="F1078" s="43">
        <v>2012</v>
      </c>
      <c r="G1078" s="43"/>
      <c r="H1078" s="43"/>
      <c r="I1078" s="49" t="s">
        <v>2924</v>
      </c>
      <c r="J1078" s="50" t="s">
        <v>3050</v>
      </c>
      <c r="K1078" s="7" t="s">
        <v>9011</v>
      </c>
      <c r="L1078" s="7" t="s">
        <v>5063</v>
      </c>
      <c r="M1078" s="51" t="s">
        <v>3051</v>
      </c>
      <c r="N1078" s="7"/>
    </row>
    <row r="1079" spans="1:14" s="73" customFormat="1" ht="13.5">
      <c r="A1079" s="31" t="s">
        <v>1016</v>
      </c>
      <c r="B1079" s="43">
        <v>1078</v>
      </c>
      <c r="C1079" s="48" t="s">
        <v>8574</v>
      </c>
      <c r="D1079" s="49" t="s">
        <v>3052</v>
      </c>
      <c r="E1079" s="49" t="s">
        <v>6730</v>
      </c>
      <c r="F1079" s="43">
        <v>2012</v>
      </c>
      <c r="G1079" s="43"/>
      <c r="H1079" s="43"/>
      <c r="I1079" s="49" t="s">
        <v>3053</v>
      </c>
      <c r="J1079" s="50" t="s">
        <v>3054</v>
      </c>
      <c r="K1079" s="7" t="s">
        <v>6927</v>
      </c>
      <c r="L1079" s="7" t="s">
        <v>4179</v>
      </c>
      <c r="M1079" s="51" t="s">
        <v>3055</v>
      </c>
      <c r="N1079" s="7"/>
    </row>
    <row r="1080" spans="1:14" s="73" customFormat="1" ht="27">
      <c r="A1080" s="31" t="s">
        <v>1016</v>
      </c>
      <c r="B1080" s="43">
        <v>1079</v>
      </c>
      <c r="C1080" s="48" t="s">
        <v>8574</v>
      </c>
      <c r="D1080" s="49" t="s">
        <v>3056</v>
      </c>
      <c r="E1080" s="49" t="s">
        <v>2668</v>
      </c>
      <c r="F1080" s="43">
        <v>2009</v>
      </c>
      <c r="G1080" s="43" t="s">
        <v>3057</v>
      </c>
      <c r="H1080" s="43" t="s">
        <v>8603</v>
      </c>
      <c r="I1080" s="49" t="s">
        <v>3058</v>
      </c>
      <c r="J1080" s="50" t="s">
        <v>3059</v>
      </c>
      <c r="K1080" s="7" t="s">
        <v>9219</v>
      </c>
      <c r="L1080" s="7" t="s">
        <v>9220</v>
      </c>
      <c r="M1080" s="51" t="s">
        <v>3060</v>
      </c>
      <c r="N1080" s="7"/>
    </row>
    <row r="1081" spans="1:14" s="73" customFormat="1" ht="27">
      <c r="A1081" s="31" t="s">
        <v>1016</v>
      </c>
      <c r="B1081" s="43">
        <v>1080</v>
      </c>
      <c r="C1081" s="53" t="s">
        <v>8574</v>
      </c>
      <c r="D1081" s="54" t="s">
        <v>3061</v>
      </c>
      <c r="E1081" s="54" t="s">
        <v>3062</v>
      </c>
      <c r="F1081" s="55">
        <v>2012</v>
      </c>
      <c r="G1081" s="55" t="s">
        <v>3063</v>
      </c>
      <c r="H1081" s="55" t="s">
        <v>8603</v>
      </c>
      <c r="I1081" s="54" t="s">
        <v>3064</v>
      </c>
      <c r="J1081" s="56" t="s">
        <v>3065</v>
      </c>
      <c r="K1081" s="13" t="s">
        <v>9219</v>
      </c>
      <c r="L1081" s="13" t="s">
        <v>9220</v>
      </c>
      <c r="M1081" s="51" t="s">
        <v>3066</v>
      </c>
      <c r="N1081" s="7"/>
    </row>
    <row r="1082" spans="1:14" s="73" customFormat="1" ht="27">
      <c r="A1082" s="31" t="s">
        <v>1016</v>
      </c>
      <c r="B1082" s="43">
        <v>1081</v>
      </c>
      <c r="C1082" s="53" t="s">
        <v>8574</v>
      </c>
      <c r="D1082" s="54" t="s">
        <v>3067</v>
      </c>
      <c r="E1082" s="54" t="s">
        <v>3062</v>
      </c>
      <c r="F1082" s="55">
        <v>2012</v>
      </c>
      <c r="G1082" s="55" t="s">
        <v>3068</v>
      </c>
      <c r="H1082" s="55" t="s">
        <v>8603</v>
      </c>
      <c r="I1082" s="54" t="s">
        <v>3064</v>
      </c>
      <c r="J1082" s="56" t="s">
        <v>3069</v>
      </c>
      <c r="K1082" s="13" t="s">
        <v>9219</v>
      </c>
      <c r="L1082" s="13" t="s">
        <v>9220</v>
      </c>
      <c r="M1082" s="51" t="s">
        <v>3070</v>
      </c>
      <c r="N1082" s="7"/>
    </row>
    <row r="1083" spans="1:14" s="73" customFormat="1" ht="27">
      <c r="A1083" s="31" t="s">
        <v>1016</v>
      </c>
      <c r="B1083" s="43">
        <v>1082</v>
      </c>
      <c r="C1083" s="48" t="s">
        <v>8574</v>
      </c>
      <c r="D1083" s="49" t="s">
        <v>3071</v>
      </c>
      <c r="E1083" s="49" t="s">
        <v>10047</v>
      </c>
      <c r="F1083" s="43">
        <v>2012</v>
      </c>
      <c r="G1083" s="43" t="s">
        <v>3072</v>
      </c>
      <c r="H1083" s="43" t="s">
        <v>8603</v>
      </c>
      <c r="I1083" s="49" t="s">
        <v>3073</v>
      </c>
      <c r="J1083" s="50" t="s">
        <v>3074</v>
      </c>
      <c r="K1083" s="7" t="s">
        <v>9688</v>
      </c>
      <c r="L1083" s="7" t="s">
        <v>9914</v>
      </c>
      <c r="M1083" s="51" t="s">
        <v>3075</v>
      </c>
      <c r="N1083" s="7"/>
    </row>
    <row r="1084" spans="1:14" s="73" customFormat="1" ht="13.5">
      <c r="A1084" s="31" t="s">
        <v>1016</v>
      </c>
      <c r="B1084" s="43">
        <v>1083</v>
      </c>
      <c r="C1084" s="53" t="s">
        <v>8574</v>
      </c>
      <c r="D1084" s="54" t="s">
        <v>3076</v>
      </c>
      <c r="E1084" s="54" t="s">
        <v>2938</v>
      </c>
      <c r="F1084" s="55">
        <v>2012</v>
      </c>
      <c r="G1084" s="55" t="s">
        <v>3077</v>
      </c>
      <c r="H1084" s="55" t="s">
        <v>4373</v>
      </c>
      <c r="I1084" s="54" t="s">
        <v>3078</v>
      </c>
      <c r="J1084" s="56" t="s">
        <v>3079</v>
      </c>
      <c r="K1084" s="13" t="s">
        <v>9219</v>
      </c>
      <c r="L1084" s="13" t="s">
        <v>9220</v>
      </c>
      <c r="M1084" s="51" t="s">
        <v>3080</v>
      </c>
      <c r="N1084" s="7"/>
    </row>
    <row r="1085" spans="1:14" s="73" customFormat="1" ht="13.5">
      <c r="A1085" s="31" t="s">
        <v>1016</v>
      </c>
      <c r="B1085" s="43">
        <v>1084</v>
      </c>
      <c r="C1085" s="48" t="s">
        <v>8574</v>
      </c>
      <c r="D1085" s="49" t="s">
        <v>3081</v>
      </c>
      <c r="E1085" s="49" t="s">
        <v>3082</v>
      </c>
      <c r="F1085" s="43">
        <v>2011</v>
      </c>
      <c r="G1085" s="43" t="s">
        <v>3083</v>
      </c>
      <c r="H1085" s="43" t="s">
        <v>8603</v>
      </c>
      <c r="I1085" s="49" t="s">
        <v>3084</v>
      </c>
      <c r="J1085" s="50" t="s">
        <v>3085</v>
      </c>
      <c r="K1085" s="7" t="s">
        <v>9219</v>
      </c>
      <c r="L1085" s="7" t="s">
        <v>9220</v>
      </c>
      <c r="M1085" s="51" t="s">
        <v>3086</v>
      </c>
      <c r="N1085" s="13"/>
    </row>
    <row r="1086" spans="1:14" s="73" customFormat="1" ht="13.5">
      <c r="A1086" s="31" t="s">
        <v>1016</v>
      </c>
      <c r="B1086" s="43">
        <v>1085</v>
      </c>
      <c r="C1086" s="53" t="s">
        <v>8574</v>
      </c>
      <c r="D1086" s="54" t="s">
        <v>3087</v>
      </c>
      <c r="E1086" s="54" t="s">
        <v>7035</v>
      </c>
      <c r="F1086" s="55">
        <v>2012</v>
      </c>
      <c r="G1086" s="55" t="s">
        <v>3088</v>
      </c>
      <c r="H1086" s="55" t="s">
        <v>8603</v>
      </c>
      <c r="I1086" s="54" t="s">
        <v>3727</v>
      </c>
      <c r="J1086" s="56" t="s">
        <v>3089</v>
      </c>
      <c r="K1086" s="13" t="s">
        <v>9688</v>
      </c>
      <c r="L1086" s="13" t="s">
        <v>9914</v>
      </c>
      <c r="M1086" s="51" t="s">
        <v>3090</v>
      </c>
      <c r="N1086" s="13"/>
    </row>
    <row r="1087" spans="1:14" s="73" customFormat="1" ht="13.5">
      <c r="A1087" s="31" t="s">
        <v>1016</v>
      </c>
      <c r="B1087" s="43">
        <v>1086</v>
      </c>
      <c r="C1087" s="48" t="s">
        <v>2911</v>
      </c>
      <c r="D1087" s="49" t="s">
        <v>3091</v>
      </c>
      <c r="E1087" s="49" t="s">
        <v>4619</v>
      </c>
      <c r="F1087" s="43">
        <v>2012</v>
      </c>
      <c r="G1087" s="43"/>
      <c r="H1087" s="43"/>
      <c r="I1087" s="49" t="s">
        <v>2973</v>
      </c>
      <c r="J1087" s="50" t="s">
        <v>3092</v>
      </c>
      <c r="K1087" s="7" t="s">
        <v>9219</v>
      </c>
      <c r="L1087" s="7" t="s">
        <v>9220</v>
      </c>
      <c r="M1087" s="51" t="s">
        <v>3093</v>
      </c>
      <c r="N1087" s="13"/>
    </row>
    <row r="1088" spans="1:14" s="73" customFormat="1" ht="13.5">
      <c r="A1088" s="31" t="s">
        <v>1016</v>
      </c>
      <c r="B1088" s="43">
        <v>1087</v>
      </c>
      <c r="C1088" s="48" t="s">
        <v>8574</v>
      </c>
      <c r="D1088" s="49" t="s">
        <v>3094</v>
      </c>
      <c r="E1088" s="49" t="s">
        <v>6802</v>
      </c>
      <c r="F1088" s="43">
        <v>2012</v>
      </c>
      <c r="G1088" s="43" t="s">
        <v>3095</v>
      </c>
      <c r="H1088" s="43" t="s">
        <v>8603</v>
      </c>
      <c r="I1088" s="49" t="s">
        <v>3096</v>
      </c>
      <c r="J1088" s="50" t="s">
        <v>3097</v>
      </c>
      <c r="K1088" s="7" t="s">
        <v>9688</v>
      </c>
      <c r="L1088" s="7" t="s">
        <v>3098</v>
      </c>
      <c r="M1088" s="51" t="s">
        <v>3099</v>
      </c>
      <c r="N1088" s="52"/>
    </row>
    <row r="1089" spans="1:14" s="73" customFormat="1" ht="13.5">
      <c r="A1089" s="31" t="s">
        <v>1016</v>
      </c>
      <c r="B1089" s="43">
        <v>1088</v>
      </c>
      <c r="C1089" s="48" t="s">
        <v>2911</v>
      </c>
      <c r="D1089" s="49" t="s">
        <v>3100</v>
      </c>
      <c r="E1089" s="49" t="s">
        <v>3101</v>
      </c>
      <c r="F1089" s="43">
        <v>2012</v>
      </c>
      <c r="G1089" s="43"/>
      <c r="H1089" s="43"/>
      <c r="I1089" s="49" t="s">
        <v>3102</v>
      </c>
      <c r="J1089" s="50" t="s">
        <v>3103</v>
      </c>
      <c r="K1089" s="7" t="s">
        <v>9011</v>
      </c>
      <c r="L1089" s="7" t="s">
        <v>5063</v>
      </c>
      <c r="M1089" s="51" t="s">
        <v>3104</v>
      </c>
      <c r="N1089" s="13"/>
    </row>
    <row r="1090" spans="1:14" s="73" customFormat="1" ht="13.5">
      <c r="A1090" s="31" t="s">
        <v>1016</v>
      </c>
      <c r="B1090" s="43">
        <v>1089</v>
      </c>
      <c r="C1090" s="48" t="s">
        <v>2911</v>
      </c>
      <c r="D1090" s="49" t="s">
        <v>3105</v>
      </c>
      <c r="E1090" s="49" t="s">
        <v>5999</v>
      </c>
      <c r="F1090" s="43">
        <v>2011</v>
      </c>
      <c r="G1090" s="43"/>
      <c r="H1090" s="43"/>
      <c r="I1090" s="49" t="s">
        <v>3106</v>
      </c>
      <c r="J1090" s="50" t="s">
        <v>3107</v>
      </c>
      <c r="K1090" s="6" t="e">
        <v>#N/A</v>
      </c>
      <c r="L1090" s="7"/>
      <c r="M1090" s="51" t="s">
        <v>3108</v>
      </c>
      <c r="N1090" s="52"/>
    </row>
    <row r="1091" spans="1:14" s="73" customFormat="1" ht="25.5">
      <c r="A1091" s="31" t="s">
        <v>1016</v>
      </c>
      <c r="B1091" s="43">
        <v>1090</v>
      </c>
      <c r="C1091" s="48" t="s">
        <v>2911</v>
      </c>
      <c r="D1091" s="49" t="s">
        <v>3109</v>
      </c>
      <c r="E1091" s="49" t="s">
        <v>6841</v>
      </c>
      <c r="F1091" s="43">
        <v>2011</v>
      </c>
      <c r="G1091" s="43"/>
      <c r="H1091" s="43"/>
      <c r="I1091" s="49" t="s">
        <v>3110</v>
      </c>
      <c r="J1091" s="50" t="s">
        <v>3111</v>
      </c>
      <c r="K1091" s="7"/>
      <c r="L1091" s="7"/>
      <c r="M1091" s="51" t="s">
        <v>3112</v>
      </c>
      <c r="N1091" s="52"/>
    </row>
    <row r="1092" spans="1:14" s="73" customFormat="1" ht="54">
      <c r="A1092" s="31" t="s">
        <v>1016</v>
      </c>
      <c r="B1092" s="43">
        <v>1091</v>
      </c>
      <c r="C1092" s="48" t="s">
        <v>8574</v>
      </c>
      <c r="D1092" s="49" t="s">
        <v>3113</v>
      </c>
      <c r="E1092" s="49" t="s">
        <v>3114</v>
      </c>
      <c r="F1092" s="43">
        <v>2011</v>
      </c>
      <c r="G1092" s="43" t="s">
        <v>3115</v>
      </c>
      <c r="H1092" s="43" t="s">
        <v>8603</v>
      </c>
      <c r="I1092" s="49" t="s">
        <v>3116</v>
      </c>
      <c r="J1092" s="50" t="s">
        <v>3117</v>
      </c>
      <c r="K1092" s="7" t="s">
        <v>9219</v>
      </c>
      <c r="L1092" s="7" t="s">
        <v>9220</v>
      </c>
      <c r="M1092" s="51" t="s">
        <v>3118</v>
      </c>
      <c r="N1092" s="13"/>
    </row>
    <row r="1093" spans="1:14" s="73" customFormat="1" ht="13.5">
      <c r="A1093" s="31" t="s">
        <v>1016</v>
      </c>
      <c r="B1093" s="43">
        <v>1092</v>
      </c>
      <c r="C1093" s="48" t="s">
        <v>8574</v>
      </c>
      <c r="D1093" s="49" t="s">
        <v>3119</v>
      </c>
      <c r="E1093" s="49" t="s">
        <v>4729</v>
      </c>
      <c r="F1093" s="43">
        <v>2011</v>
      </c>
      <c r="G1093" s="43" t="s">
        <v>3120</v>
      </c>
      <c r="H1093" s="43" t="s">
        <v>8603</v>
      </c>
      <c r="I1093" s="49" t="s">
        <v>3121</v>
      </c>
      <c r="J1093" s="50" t="s">
        <v>3122</v>
      </c>
      <c r="K1093" s="7" t="s">
        <v>9219</v>
      </c>
      <c r="L1093" s="7" t="s">
        <v>9220</v>
      </c>
      <c r="M1093" s="51" t="s">
        <v>3123</v>
      </c>
      <c r="N1093" s="13"/>
    </row>
    <row r="1094" spans="1:14" s="73" customFormat="1" ht="27">
      <c r="A1094" s="31" t="s">
        <v>1016</v>
      </c>
      <c r="B1094" s="43">
        <v>1093</v>
      </c>
      <c r="C1094" s="48" t="s">
        <v>8574</v>
      </c>
      <c r="D1094" s="49" t="s">
        <v>3124</v>
      </c>
      <c r="E1094" s="49" t="s">
        <v>2668</v>
      </c>
      <c r="F1094" s="43">
        <v>2009</v>
      </c>
      <c r="G1094" s="43" t="s">
        <v>3125</v>
      </c>
      <c r="H1094" s="43" t="s">
        <v>8603</v>
      </c>
      <c r="I1094" s="49" t="s">
        <v>3126</v>
      </c>
      <c r="J1094" s="50" t="s">
        <v>3127</v>
      </c>
      <c r="K1094" s="7" t="s">
        <v>9219</v>
      </c>
      <c r="L1094" s="7" t="s">
        <v>4849</v>
      </c>
      <c r="M1094" s="51" t="s">
        <v>3128</v>
      </c>
      <c r="N1094" s="13"/>
    </row>
    <row r="1095" spans="1:14" s="73" customFormat="1" ht="27">
      <c r="A1095" s="31" t="s">
        <v>1016</v>
      </c>
      <c r="B1095" s="43">
        <v>1094</v>
      </c>
      <c r="C1095" s="48" t="s">
        <v>8574</v>
      </c>
      <c r="D1095" s="49" t="s">
        <v>3129</v>
      </c>
      <c r="E1095" s="49" t="s">
        <v>2668</v>
      </c>
      <c r="F1095" s="43">
        <v>2009</v>
      </c>
      <c r="G1095" s="43" t="s">
        <v>3130</v>
      </c>
      <c r="H1095" s="43" t="s">
        <v>8603</v>
      </c>
      <c r="I1095" s="49" t="s">
        <v>3131</v>
      </c>
      <c r="J1095" s="50" t="s">
        <v>3132</v>
      </c>
      <c r="K1095" s="7" t="s">
        <v>9011</v>
      </c>
      <c r="L1095" s="7" t="s">
        <v>5063</v>
      </c>
      <c r="M1095" s="51" t="s">
        <v>3133</v>
      </c>
      <c r="N1095" s="7"/>
    </row>
    <row r="1096" spans="1:14" s="73" customFormat="1" ht="27">
      <c r="A1096" s="31" t="s">
        <v>1016</v>
      </c>
      <c r="B1096" s="43">
        <v>1095</v>
      </c>
      <c r="C1096" s="48" t="s">
        <v>8574</v>
      </c>
      <c r="D1096" s="49" t="s">
        <v>3134</v>
      </c>
      <c r="E1096" s="49" t="s">
        <v>2668</v>
      </c>
      <c r="F1096" s="43">
        <v>2009</v>
      </c>
      <c r="G1096" s="43" t="s">
        <v>3135</v>
      </c>
      <c r="H1096" s="43" t="s">
        <v>8603</v>
      </c>
      <c r="I1096" s="49" t="s">
        <v>3136</v>
      </c>
      <c r="J1096" s="50" t="s">
        <v>3137</v>
      </c>
      <c r="K1096" s="7" t="s">
        <v>9219</v>
      </c>
      <c r="L1096" s="7" t="s">
        <v>9220</v>
      </c>
      <c r="M1096" s="51" t="s">
        <v>3138</v>
      </c>
      <c r="N1096" s="52"/>
    </row>
    <row r="1097" spans="1:14" s="73" customFormat="1" ht="27">
      <c r="A1097" s="31" t="s">
        <v>1016</v>
      </c>
      <c r="B1097" s="43">
        <v>1096</v>
      </c>
      <c r="C1097" s="48" t="s">
        <v>8574</v>
      </c>
      <c r="D1097" s="49" t="s">
        <v>3139</v>
      </c>
      <c r="E1097" s="49" t="s">
        <v>2668</v>
      </c>
      <c r="F1097" s="43">
        <v>2009</v>
      </c>
      <c r="G1097" s="43" t="s">
        <v>1017</v>
      </c>
      <c r="H1097" s="43" t="s">
        <v>8603</v>
      </c>
      <c r="I1097" s="49" t="s">
        <v>1018</v>
      </c>
      <c r="J1097" s="50" t="s">
        <v>1019</v>
      </c>
      <c r="K1097" s="7" t="s">
        <v>9219</v>
      </c>
      <c r="L1097" s="7" t="s">
        <v>9220</v>
      </c>
      <c r="M1097" s="51" t="s">
        <v>1020</v>
      </c>
      <c r="N1097" s="13"/>
    </row>
    <row r="1098" spans="1:14" s="73" customFormat="1" ht="27">
      <c r="A1098" s="31" t="s">
        <v>1016</v>
      </c>
      <c r="B1098" s="43">
        <v>1097</v>
      </c>
      <c r="C1098" s="48" t="s">
        <v>8574</v>
      </c>
      <c r="D1098" s="49" t="s">
        <v>1021</v>
      </c>
      <c r="E1098" s="49" t="s">
        <v>2668</v>
      </c>
      <c r="F1098" s="43">
        <v>2009</v>
      </c>
      <c r="G1098" s="43" t="s">
        <v>1022</v>
      </c>
      <c r="H1098" s="43" t="s">
        <v>8603</v>
      </c>
      <c r="I1098" s="49" t="s">
        <v>1023</v>
      </c>
      <c r="J1098" s="50" t="s">
        <v>1024</v>
      </c>
      <c r="K1098" s="7" t="s">
        <v>9219</v>
      </c>
      <c r="L1098" s="7" t="s">
        <v>9220</v>
      </c>
      <c r="M1098" s="51" t="s">
        <v>1025</v>
      </c>
      <c r="N1098" s="7"/>
    </row>
    <row r="1099" spans="1:14" s="73" customFormat="1" ht="27">
      <c r="A1099" s="31" t="s">
        <v>1016</v>
      </c>
      <c r="B1099" s="43">
        <v>1098</v>
      </c>
      <c r="C1099" s="53" t="s">
        <v>2911</v>
      </c>
      <c r="D1099" s="54" t="s">
        <v>1026</v>
      </c>
      <c r="E1099" s="54" t="s">
        <v>1027</v>
      </c>
      <c r="F1099" s="55">
        <v>2013</v>
      </c>
      <c r="G1099" s="55"/>
      <c r="H1099" s="55"/>
      <c r="I1099" s="54" t="s">
        <v>1028</v>
      </c>
      <c r="J1099" s="56" t="s">
        <v>1029</v>
      </c>
      <c r="K1099" s="13" t="s">
        <v>6927</v>
      </c>
      <c r="L1099" s="13" t="s">
        <v>2335</v>
      </c>
      <c r="M1099" s="51" t="s">
        <v>1030</v>
      </c>
      <c r="N1099" s="52"/>
    </row>
    <row r="1100" spans="1:14" s="73" customFormat="1" ht="13.5">
      <c r="A1100" s="31" t="s">
        <v>1016</v>
      </c>
      <c r="B1100" s="43">
        <v>1099</v>
      </c>
      <c r="C1100" s="48" t="s">
        <v>8574</v>
      </c>
      <c r="D1100" s="49" t="s">
        <v>1031</v>
      </c>
      <c r="E1100" s="49" t="s">
        <v>4020</v>
      </c>
      <c r="F1100" s="43">
        <v>2012</v>
      </c>
      <c r="G1100" s="43" t="s">
        <v>1032</v>
      </c>
      <c r="H1100" s="43" t="s">
        <v>1033</v>
      </c>
      <c r="I1100" s="49" t="s">
        <v>1034</v>
      </c>
      <c r="J1100" s="50" t="s">
        <v>1035</v>
      </c>
      <c r="K1100" s="7" t="s">
        <v>9219</v>
      </c>
      <c r="L1100" s="7" t="s">
        <v>9220</v>
      </c>
      <c r="M1100" s="51" t="s">
        <v>1036</v>
      </c>
      <c r="N1100" s="7"/>
    </row>
    <row r="1101" spans="1:14" s="73" customFormat="1" ht="13.5">
      <c r="A1101" s="31" t="s">
        <v>1016</v>
      </c>
      <c r="B1101" s="43">
        <v>1100</v>
      </c>
      <c r="C1101" s="48" t="s">
        <v>8574</v>
      </c>
      <c r="D1101" s="49" t="s">
        <v>1037</v>
      </c>
      <c r="E1101" s="49" t="s">
        <v>4020</v>
      </c>
      <c r="F1101" s="43">
        <v>2012</v>
      </c>
      <c r="G1101" s="43" t="s">
        <v>1038</v>
      </c>
      <c r="H1101" s="43" t="s">
        <v>8603</v>
      </c>
      <c r="I1101" s="49" t="s">
        <v>1039</v>
      </c>
      <c r="J1101" s="50" t="s">
        <v>1040</v>
      </c>
      <c r="K1101" s="7" t="s">
        <v>9219</v>
      </c>
      <c r="L1101" s="7" t="s">
        <v>9220</v>
      </c>
      <c r="M1101" s="51" t="s">
        <v>1041</v>
      </c>
      <c r="N1101" s="52"/>
    </row>
    <row r="1102" spans="1:14" s="73" customFormat="1" ht="13.5">
      <c r="A1102" s="31" t="s">
        <v>1016</v>
      </c>
      <c r="B1102" s="43">
        <v>1101</v>
      </c>
      <c r="C1102" s="48" t="s">
        <v>8574</v>
      </c>
      <c r="D1102" s="49" t="s">
        <v>1042</v>
      </c>
      <c r="E1102" s="49" t="s">
        <v>4020</v>
      </c>
      <c r="F1102" s="43">
        <v>2011</v>
      </c>
      <c r="G1102" s="43" t="s">
        <v>1043</v>
      </c>
      <c r="H1102" s="43" t="s">
        <v>8603</v>
      </c>
      <c r="I1102" s="49" t="s">
        <v>1044</v>
      </c>
      <c r="J1102" s="50" t="s">
        <v>1045</v>
      </c>
      <c r="K1102" s="7" t="s">
        <v>9219</v>
      </c>
      <c r="L1102" s="7" t="s">
        <v>9220</v>
      </c>
      <c r="M1102" s="51" t="s">
        <v>1046</v>
      </c>
      <c r="N1102" s="7"/>
    </row>
    <row r="1103" spans="1:14" s="73" customFormat="1" ht="13.5">
      <c r="A1103" s="31" t="s">
        <v>1016</v>
      </c>
      <c r="B1103" s="43">
        <v>1102</v>
      </c>
      <c r="C1103" s="48" t="s">
        <v>8574</v>
      </c>
      <c r="D1103" s="49" t="s">
        <v>1047</v>
      </c>
      <c r="E1103" s="49" t="s">
        <v>4020</v>
      </c>
      <c r="F1103" s="43">
        <v>2009</v>
      </c>
      <c r="G1103" s="43" t="s">
        <v>1048</v>
      </c>
      <c r="H1103" s="43" t="s">
        <v>8603</v>
      </c>
      <c r="I1103" s="49" t="s">
        <v>1049</v>
      </c>
      <c r="J1103" s="50" t="s">
        <v>1050</v>
      </c>
      <c r="K1103" s="7" t="s">
        <v>9219</v>
      </c>
      <c r="L1103" s="7" t="s">
        <v>9220</v>
      </c>
      <c r="M1103" s="51" t="s">
        <v>1051</v>
      </c>
      <c r="N1103" s="7"/>
    </row>
    <row r="1104" spans="1:14" s="73" customFormat="1" ht="27">
      <c r="A1104" s="31" t="s">
        <v>1016</v>
      </c>
      <c r="B1104" s="43">
        <v>1103</v>
      </c>
      <c r="C1104" s="48" t="s">
        <v>8574</v>
      </c>
      <c r="D1104" s="49" t="s">
        <v>1052</v>
      </c>
      <c r="E1104" s="49" t="s">
        <v>2668</v>
      </c>
      <c r="F1104" s="43">
        <v>2009</v>
      </c>
      <c r="G1104" s="43" t="s">
        <v>1053</v>
      </c>
      <c r="H1104" s="43" t="s">
        <v>8603</v>
      </c>
      <c r="I1104" s="49" t="s">
        <v>1054</v>
      </c>
      <c r="J1104" s="50" t="s">
        <v>1055</v>
      </c>
      <c r="K1104" s="7" t="s">
        <v>9011</v>
      </c>
      <c r="L1104" s="7" t="s">
        <v>5063</v>
      </c>
      <c r="M1104" s="51" t="s">
        <v>1056</v>
      </c>
      <c r="N1104" s="7"/>
    </row>
    <row r="1105" spans="1:14" s="11" customFormat="1" ht="27">
      <c r="A1105" s="31" t="s">
        <v>1016</v>
      </c>
      <c r="B1105" s="43">
        <v>1104</v>
      </c>
      <c r="C1105" s="48" t="s">
        <v>8574</v>
      </c>
      <c r="D1105" s="49" t="s">
        <v>1057</v>
      </c>
      <c r="E1105" s="49" t="s">
        <v>3001</v>
      </c>
      <c r="F1105" s="43">
        <v>2012</v>
      </c>
      <c r="G1105" s="43"/>
      <c r="H1105" s="43"/>
      <c r="I1105" s="49" t="s">
        <v>1058</v>
      </c>
      <c r="J1105" s="50" t="s">
        <v>1059</v>
      </c>
      <c r="K1105" s="7" t="s">
        <v>6751</v>
      </c>
      <c r="L1105" s="7" t="s">
        <v>6752</v>
      </c>
      <c r="M1105" s="51" t="s">
        <v>1060</v>
      </c>
      <c r="N1105" s="13"/>
    </row>
    <row r="1106" spans="1:14" s="11" customFormat="1" ht="27">
      <c r="A1106" s="31" t="s">
        <v>1016</v>
      </c>
      <c r="B1106" s="43">
        <v>1105</v>
      </c>
      <c r="C1106" s="48" t="s">
        <v>8574</v>
      </c>
      <c r="D1106" s="49" t="s">
        <v>1061</v>
      </c>
      <c r="E1106" s="49" t="s">
        <v>3001</v>
      </c>
      <c r="F1106" s="43">
        <v>2012</v>
      </c>
      <c r="G1106" s="43"/>
      <c r="H1106" s="43"/>
      <c r="I1106" s="49" t="s">
        <v>1058</v>
      </c>
      <c r="J1106" s="50" t="s">
        <v>1062</v>
      </c>
      <c r="K1106" s="7" t="s">
        <v>6751</v>
      </c>
      <c r="L1106" s="7" t="s">
        <v>6752</v>
      </c>
      <c r="M1106" s="51" t="s">
        <v>1063</v>
      </c>
      <c r="N1106" s="13"/>
    </row>
    <row r="1107" spans="1:14" s="11" customFormat="1" ht="13.5">
      <c r="A1107" s="31" t="s">
        <v>1016</v>
      </c>
      <c r="B1107" s="43">
        <v>1106</v>
      </c>
      <c r="C1107" s="48" t="s">
        <v>8574</v>
      </c>
      <c r="D1107" s="49" t="s">
        <v>1064</v>
      </c>
      <c r="E1107" s="49" t="s">
        <v>2953</v>
      </c>
      <c r="F1107" s="43">
        <v>2012</v>
      </c>
      <c r="G1107" s="43" t="s">
        <v>1065</v>
      </c>
      <c r="H1107" s="43" t="s">
        <v>2955</v>
      </c>
      <c r="I1107" s="49" t="s">
        <v>1066</v>
      </c>
      <c r="J1107" s="50" t="s">
        <v>1067</v>
      </c>
      <c r="K1107" s="7" t="s">
        <v>9011</v>
      </c>
      <c r="L1107" s="7" t="s">
        <v>5063</v>
      </c>
      <c r="M1107" s="51" t="s">
        <v>1068</v>
      </c>
      <c r="N1107" s="52"/>
    </row>
    <row r="1108" spans="1:14" s="11" customFormat="1" ht="13.5">
      <c r="A1108" s="31" t="s">
        <v>1016</v>
      </c>
      <c r="B1108" s="43">
        <v>1107</v>
      </c>
      <c r="C1108" s="48" t="s">
        <v>2911</v>
      </c>
      <c r="D1108" s="49" t="s">
        <v>1069</v>
      </c>
      <c r="E1108" s="49" t="s">
        <v>1070</v>
      </c>
      <c r="F1108" s="43">
        <v>2011</v>
      </c>
      <c r="G1108" s="43"/>
      <c r="H1108" s="43"/>
      <c r="I1108" s="49" t="s">
        <v>1070</v>
      </c>
      <c r="J1108" s="50" t="s">
        <v>1071</v>
      </c>
      <c r="K1108" s="7"/>
      <c r="L1108" s="7"/>
      <c r="M1108" s="51" t="s">
        <v>1072</v>
      </c>
      <c r="N1108" s="13"/>
    </row>
    <row r="1109" spans="1:14" s="11" customFormat="1" ht="13.5">
      <c r="A1109" s="31" t="s">
        <v>1016</v>
      </c>
      <c r="B1109" s="43">
        <v>1108</v>
      </c>
      <c r="C1109" s="48" t="s">
        <v>8574</v>
      </c>
      <c r="D1109" s="49" t="s">
        <v>1073</v>
      </c>
      <c r="E1109" s="49" t="s">
        <v>3268</v>
      </c>
      <c r="F1109" s="43">
        <v>2012</v>
      </c>
      <c r="G1109" s="43"/>
      <c r="H1109" s="43" t="s">
        <v>8603</v>
      </c>
      <c r="I1109" s="49" t="s">
        <v>3269</v>
      </c>
      <c r="J1109" s="50" t="s">
        <v>1074</v>
      </c>
      <c r="K1109" s="7" t="s">
        <v>9688</v>
      </c>
      <c r="L1109" s="7" t="s">
        <v>9914</v>
      </c>
      <c r="M1109" s="51" t="s">
        <v>1075</v>
      </c>
      <c r="N1109" s="7"/>
    </row>
    <row r="1110" spans="1:14" s="11" customFormat="1" ht="13.5">
      <c r="A1110" s="31" t="s">
        <v>1016</v>
      </c>
      <c r="B1110" s="43">
        <v>1109</v>
      </c>
      <c r="C1110" s="48" t="s">
        <v>8574</v>
      </c>
      <c r="D1110" s="49" t="s">
        <v>1076</v>
      </c>
      <c r="E1110" s="49" t="s">
        <v>9932</v>
      </c>
      <c r="F1110" s="43">
        <v>2007</v>
      </c>
      <c r="G1110" s="43"/>
      <c r="H1110" s="43" t="s">
        <v>8603</v>
      </c>
      <c r="I1110" s="49" t="s">
        <v>1077</v>
      </c>
      <c r="J1110" s="50" t="s">
        <v>1078</v>
      </c>
      <c r="K1110" s="7" t="s">
        <v>9219</v>
      </c>
      <c r="L1110" s="7" t="s">
        <v>9220</v>
      </c>
      <c r="M1110" s="51" t="s">
        <v>1079</v>
      </c>
      <c r="N1110" s="7"/>
    </row>
    <row r="1111" spans="1:14" s="11" customFormat="1" ht="13.5">
      <c r="A1111" s="31" t="s">
        <v>1016</v>
      </c>
      <c r="B1111" s="43">
        <v>1110</v>
      </c>
      <c r="C1111" s="48" t="s">
        <v>8574</v>
      </c>
      <c r="D1111" s="49" t="s">
        <v>1080</v>
      </c>
      <c r="E1111" s="49" t="s">
        <v>9932</v>
      </c>
      <c r="F1111" s="43">
        <v>2007</v>
      </c>
      <c r="G1111" s="43"/>
      <c r="H1111" s="43" t="s">
        <v>8603</v>
      </c>
      <c r="I1111" s="49" t="s">
        <v>1077</v>
      </c>
      <c r="J1111" s="50" t="s">
        <v>1081</v>
      </c>
      <c r="K1111" s="7" t="s">
        <v>9219</v>
      </c>
      <c r="L1111" s="7" t="s">
        <v>9220</v>
      </c>
      <c r="M1111" s="51" t="s">
        <v>1082</v>
      </c>
      <c r="N1111" s="52"/>
    </row>
    <row r="1112" spans="1:14" s="11" customFormat="1" ht="13.5">
      <c r="A1112" s="31" t="s">
        <v>1016</v>
      </c>
      <c r="B1112" s="43">
        <v>1111</v>
      </c>
      <c r="C1112" s="48" t="s">
        <v>8574</v>
      </c>
      <c r="D1112" s="49" t="s">
        <v>1083</v>
      </c>
      <c r="E1112" s="49" t="s">
        <v>4385</v>
      </c>
      <c r="F1112" s="43">
        <v>2012</v>
      </c>
      <c r="G1112" s="43"/>
      <c r="H1112" s="43" t="s">
        <v>8603</v>
      </c>
      <c r="I1112" s="49" t="s">
        <v>1084</v>
      </c>
      <c r="J1112" s="50" t="s">
        <v>1085</v>
      </c>
      <c r="K1112" s="7" t="s">
        <v>9219</v>
      </c>
      <c r="L1112" s="7" t="s">
        <v>4849</v>
      </c>
      <c r="M1112" s="51" t="s">
        <v>1086</v>
      </c>
      <c r="N1112" s="7"/>
    </row>
    <row r="1113" spans="1:14" s="11" customFormat="1" ht="13.5">
      <c r="A1113" s="31" t="s">
        <v>1016</v>
      </c>
      <c r="B1113" s="43">
        <v>1112</v>
      </c>
      <c r="C1113" s="48" t="s">
        <v>8574</v>
      </c>
      <c r="D1113" s="49" t="s">
        <v>1087</v>
      </c>
      <c r="E1113" s="49" t="s">
        <v>7015</v>
      </c>
      <c r="F1113" s="43">
        <v>2012</v>
      </c>
      <c r="G1113" s="43" t="s">
        <v>1088</v>
      </c>
      <c r="H1113" s="43" t="s">
        <v>8603</v>
      </c>
      <c r="I1113" s="49" t="s">
        <v>1089</v>
      </c>
      <c r="J1113" s="50" t="s">
        <v>1090</v>
      </c>
      <c r="K1113" s="7" t="s">
        <v>9219</v>
      </c>
      <c r="L1113" s="7" t="s">
        <v>9220</v>
      </c>
      <c r="M1113" s="51" t="s">
        <v>1091</v>
      </c>
      <c r="N1113" s="7"/>
    </row>
    <row r="1114" spans="1:14" s="11" customFormat="1" ht="13.5">
      <c r="A1114" s="31" t="s">
        <v>1016</v>
      </c>
      <c r="B1114" s="43">
        <v>1113</v>
      </c>
      <c r="C1114" s="48" t="s">
        <v>8574</v>
      </c>
      <c r="D1114" s="49" t="s">
        <v>1092</v>
      </c>
      <c r="E1114" s="49" t="s">
        <v>7015</v>
      </c>
      <c r="F1114" s="43">
        <v>2012</v>
      </c>
      <c r="G1114" s="43" t="s">
        <v>1093</v>
      </c>
      <c r="H1114" s="43" t="s">
        <v>8603</v>
      </c>
      <c r="I1114" s="49" t="s">
        <v>1094</v>
      </c>
      <c r="J1114" s="50" t="s">
        <v>1095</v>
      </c>
      <c r="K1114" s="6" t="e">
        <v>#N/A</v>
      </c>
      <c r="L1114" s="7" t="s">
        <v>9011</v>
      </c>
      <c r="M1114" s="51" t="s">
        <v>1096</v>
      </c>
      <c r="N1114" s="52"/>
    </row>
    <row r="1115" spans="1:14" s="11" customFormat="1" ht="13.5">
      <c r="A1115" s="31" t="s">
        <v>1016</v>
      </c>
      <c r="B1115" s="43">
        <v>1114</v>
      </c>
      <c r="C1115" s="48" t="s">
        <v>8574</v>
      </c>
      <c r="D1115" s="49" t="s">
        <v>1097</v>
      </c>
      <c r="E1115" s="49" t="s">
        <v>4825</v>
      </c>
      <c r="F1115" s="43">
        <v>2010</v>
      </c>
      <c r="G1115" s="43" t="s">
        <v>1098</v>
      </c>
      <c r="H1115" s="43" t="s">
        <v>8603</v>
      </c>
      <c r="I1115" s="49" t="s">
        <v>1099</v>
      </c>
      <c r="J1115" s="50" t="s">
        <v>1100</v>
      </c>
      <c r="K1115" s="7" t="s">
        <v>9688</v>
      </c>
      <c r="L1115" s="7" t="s">
        <v>6774</v>
      </c>
      <c r="M1115" s="51" t="s">
        <v>1101</v>
      </c>
      <c r="N1115" s="13"/>
    </row>
    <row r="1116" spans="1:14" s="11" customFormat="1" ht="13.5">
      <c r="A1116" s="31" t="s">
        <v>1016</v>
      </c>
      <c r="B1116" s="43">
        <v>1115</v>
      </c>
      <c r="C1116" s="53" t="s">
        <v>2911</v>
      </c>
      <c r="D1116" s="54" t="s">
        <v>1102</v>
      </c>
      <c r="E1116" s="54" t="s">
        <v>3010</v>
      </c>
      <c r="F1116" s="55">
        <v>2012</v>
      </c>
      <c r="G1116" s="55"/>
      <c r="H1116" s="55"/>
      <c r="I1116" s="54" t="s">
        <v>1103</v>
      </c>
      <c r="J1116" s="56" t="s">
        <v>1104</v>
      </c>
      <c r="K1116" s="13" t="s">
        <v>9219</v>
      </c>
      <c r="L1116" s="13" t="s">
        <v>9220</v>
      </c>
      <c r="M1116" s="51" t="s">
        <v>1105</v>
      </c>
      <c r="N1116" s="13"/>
    </row>
    <row r="1117" spans="1:14" s="11" customFormat="1" ht="13.5">
      <c r="A1117" s="31" t="s">
        <v>1016</v>
      </c>
      <c r="B1117" s="43">
        <v>1116</v>
      </c>
      <c r="C1117" s="48" t="s">
        <v>2911</v>
      </c>
      <c r="D1117" s="49" t="s">
        <v>1106</v>
      </c>
      <c r="E1117" s="49" t="s">
        <v>3010</v>
      </c>
      <c r="F1117" s="43">
        <v>2012</v>
      </c>
      <c r="G1117" s="43"/>
      <c r="H1117" s="43"/>
      <c r="I1117" s="49" t="s">
        <v>1103</v>
      </c>
      <c r="J1117" s="50" t="s">
        <v>1107</v>
      </c>
      <c r="K1117" s="7" t="s">
        <v>9219</v>
      </c>
      <c r="L1117" s="7" t="s">
        <v>9220</v>
      </c>
      <c r="M1117" s="51" t="s">
        <v>1108</v>
      </c>
      <c r="N1117" s="13"/>
    </row>
    <row r="1118" spans="1:14" s="11" customFormat="1" ht="13.5">
      <c r="A1118" s="31" t="s">
        <v>1016</v>
      </c>
      <c r="B1118" s="43">
        <v>1117</v>
      </c>
      <c r="C1118" s="48" t="s">
        <v>8574</v>
      </c>
      <c r="D1118" s="49" t="s">
        <v>1109</v>
      </c>
      <c r="E1118" s="49" t="s">
        <v>4836</v>
      </c>
      <c r="F1118" s="43">
        <v>2011</v>
      </c>
      <c r="G1118" s="43"/>
      <c r="H1118" s="43" t="s">
        <v>8603</v>
      </c>
      <c r="I1118" s="49" t="s">
        <v>5133</v>
      </c>
      <c r="J1118" s="50" t="s">
        <v>1110</v>
      </c>
      <c r="K1118" s="7" t="s">
        <v>9688</v>
      </c>
      <c r="L1118" s="7" t="s">
        <v>6774</v>
      </c>
      <c r="M1118" s="51" t="s">
        <v>1111</v>
      </c>
      <c r="N1118" s="7"/>
    </row>
    <row r="1119" spans="1:14" s="11" customFormat="1" ht="13.5">
      <c r="A1119" s="31" t="s">
        <v>1016</v>
      </c>
      <c r="B1119" s="43">
        <v>1118</v>
      </c>
      <c r="C1119" s="48" t="s">
        <v>8574</v>
      </c>
      <c r="D1119" s="49" t="s">
        <v>1112</v>
      </c>
      <c r="E1119" s="49" t="s">
        <v>4836</v>
      </c>
      <c r="F1119" s="43">
        <v>2011</v>
      </c>
      <c r="G1119" s="43"/>
      <c r="H1119" s="43" t="s">
        <v>8603</v>
      </c>
      <c r="I1119" s="49" t="s">
        <v>5133</v>
      </c>
      <c r="J1119" s="50" t="s">
        <v>1113</v>
      </c>
      <c r="K1119" s="7" t="s">
        <v>9688</v>
      </c>
      <c r="L1119" s="7" t="s">
        <v>6774</v>
      </c>
      <c r="M1119" s="51" t="s">
        <v>1114</v>
      </c>
      <c r="N1119" s="13"/>
    </row>
    <row r="1120" spans="1:14" s="11" customFormat="1" ht="27">
      <c r="A1120" s="31" t="s">
        <v>1016</v>
      </c>
      <c r="B1120" s="43">
        <v>1119</v>
      </c>
      <c r="C1120" s="48" t="s">
        <v>8574</v>
      </c>
      <c r="D1120" s="49" t="s">
        <v>1115</v>
      </c>
      <c r="E1120" s="49" t="s">
        <v>4836</v>
      </c>
      <c r="F1120" s="43">
        <v>2011</v>
      </c>
      <c r="G1120" s="43"/>
      <c r="H1120" s="43" t="s">
        <v>8603</v>
      </c>
      <c r="I1120" s="49" t="s">
        <v>3430</v>
      </c>
      <c r="J1120" s="50" t="s">
        <v>1116</v>
      </c>
      <c r="K1120" s="7" t="s">
        <v>9219</v>
      </c>
      <c r="L1120" s="7" t="s">
        <v>9220</v>
      </c>
      <c r="M1120" s="51" t="s">
        <v>1117</v>
      </c>
      <c r="N1120" s="7"/>
    </row>
    <row r="1121" spans="1:14" s="11" customFormat="1" ht="27">
      <c r="A1121" s="31" t="s">
        <v>1016</v>
      </c>
      <c r="B1121" s="43">
        <v>1120</v>
      </c>
      <c r="C1121" s="48" t="s">
        <v>8574</v>
      </c>
      <c r="D1121" s="49" t="s">
        <v>1118</v>
      </c>
      <c r="E1121" s="49" t="s">
        <v>4836</v>
      </c>
      <c r="F1121" s="43">
        <v>2011</v>
      </c>
      <c r="G1121" s="43"/>
      <c r="H1121" s="43" t="s">
        <v>8603</v>
      </c>
      <c r="I1121" s="49" t="s">
        <v>3430</v>
      </c>
      <c r="J1121" s="50" t="s">
        <v>1119</v>
      </c>
      <c r="K1121" s="7" t="s">
        <v>9688</v>
      </c>
      <c r="L1121" s="7" t="s">
        <v>9914</v>
      </c>
      <c r="M1121" s="51" t="s">
        <v>1120</v>
      </c>
      <c r="N1121" s="7"/>
    </row>
    <row r="1122" spans="1:14" s="11" customFormat="1" ht="13.5">
      <c r="A1122" s="31" t="s">
        <v>1016</v>
      </c>
      <c r="B1122" s="43">
        <v>1121</v>
      </c>
      <c r="C1122" s="48" t="s">
        <v>8574</v>
      </c>
      <c r="D1122" s="49" t="s">
        <v>1121</v>
      </c>
      <c r="E1122" s="49" t="s">
        <v>4836</v>
      </c>
      <c r="F1122" s="43">
        <v>2011</v>
      </c>
      <c r="G1122" s="43"/>
      <c r="H1122" s="43" t="s">
        <v>8603</v>
      </c>
      <c r="I1122" s="49" t="s">
        <v>5133</v>
      </c>
      <c r="J1122" s="50" t="s">
        <v>1122</v>
      </c>
      <c r="K1122" s="7" t="s">
        <v>9219</v>
      </c>
      <c r="L1122" s="7" t="s">
        <v>9220</v>
      </c>
      <c r="M1122" s="51" t="s">
        <v>1123</v>
      </c>
      <c r="N1122" s="52"/>
    </row>
    <row r="1123" spans="1:14" s="11" customFormat="1" ht="13.5">
      <c r="A1123" s="31" t="s">
        <v>1016</v>
      </c>
      <c r="B1123" s="43">
        <v>1122</v>
      </c>
      <c r="C1123" s="53" t="s">
        <v>8574</v>
      </c>
      <c r="D1123" s="54" t="s">
        <v>1124</v>
      </c>
      <c r="E1123" s="54" t="s">
        <v>4729</v>
      </c>
      <c r="F1123" s="55">
        <v>2012</v>
      </c>
      <c r="G1123" s="55" t="s">
        <v>1125</v>
      </c>
      <c r="H1123" s="55" t="s">
        <v>8603</v>
      </c>
      <c r="I1123" s="54" t="s">
        <v>6853</v>
      </c>
      <c r="J1123" s="56" t="s">
        <v>1126</v>
      </c>
      <c r="K1123" s="13" t="s">
        <v>9219</v>
      </c>
      <c r="L1123" s="13" t="s">
        <v>9220</v>
      </c>
      <c r="M1123" s="51" t="s">
        <v>1127</v>
      </c>
      <c r="N1123" s="52"/>
    </row>
    <row r="1124" spans="1:14" s="11" customFormat="1" ht="13.5">
      <c r="A1124" s="31" t="s">
        <v>1016</v>
      </c>
      <c r="B1124" s="43">
        <v>1123</v>
      </c>
      <c r="C1124" s="53" t="s">
        <v>8574</v>
      </c>
      <c r="D1124" s="54" t="s">
        <v>1128</v>
      </c>
      <c r="E1124" s="54" t="s">
        <v>9943</v>
      </c>
      <c r="F1124" s="55">
        <v>2012</v>
      </c>
      <c r="G1124" s="55"/>
      <c r="H1124" s="55" t="s">
        <v>8603</v>
      </c>
      <c r="I1124" s="54" t="s">
        <v>1129</v>
      </c>
      <c r="J1124" s="56" t="s">
        <v>1130</v>
      </c>
      <c r="K1124" s="13" t="s">
        <v>9219</v>
      </c>
      <c r="L1124" s="13" t="s">
        <v>9220</v>
      </c>
      <c r="M1124" s="51" t="s">
        <v>1131</v>
      </c>
      <c r="N1124" s="7"/>
    </row>
    <row r="1125" spans="1:14" s="11" customFormat="1" ht="13.5">
      <c r="A1125" s="31" t="s">
        <v>1016</v>
      </c>
      <c r="B1125" s="43">
        <v>1124</v>
      </c>
      <c r="C1125" s="48" t="s">
        <v>8574</v>
      </c>
      <c r="D1125" s="49" t="s">
        <v>1132</v>
      </c>
      <c r="E1125" s="49" t="s">
        <v>4729</v>
      </c>
      <c r="F1125" s="43">
        <v>2011</v>
      </c>
      <c r="G1125" s="43" t="s">
        <v>1133</v>
      </c>
      <c r="H1125" s="43" t="s">
        <v>8603</v>
      </c>
      <c r="I1125" s="49" t="s">
        <v>5342</v>
      </c>
      <c r="J1125" s="50" t="s">
        <v>1134</v>
      </c>
      <c r="K1125" s="7" t="s">
        <v>9219</v>
      </c>
      <c r="L1125" s="7" t="s">
        <v>9220</v>
      </c>
      <c r="M1125" s="51" t="s">
        <v>1135</v>
      </c>
      <c r="N1125" s="7"/>
    </row>
    <row r="1126" spans="1:14" s="11" customFormat="1" ht="27">
      <c r="A1126" s="31" t="s">
        <v>1016</v>
      </c>
      <c r="B1126" s="43">
        <v>1125</v>
      </c>
      <c r="C1126" s="48" t="s">
        <v>8574</v>
      </c>
      <c r="D1126" s="49" t="s">
        <v>1136</v>
      </c>
      <c r="E1126" s="49" t="s">
        <v>5405</v>
      </c>
      <c r="F1126" s="43">
        <v>2010</v>
      </c>
      <c r="G1126" s="43" t="s">
        <v>1137</v>
      </c>
      <c r="H1126" s="43" t="s">
        <v>8603</v>
      </c>
      <c r="I1126" s="49" t="s">
        <v>1138</v>
      </c>
      <c r="J1126" s="50" t="s">
        <v>1139</v>
      </c>
      <c r="K1126" s="7" t="s">
        <v>9688</v>
      </c>
      <c r="L1126" s="7" t="s">
        <v>6774</v>
      </c>
      <c r="M1126" s="51" t="s">
        <v>1140</v>
      </c>
      <c r="N1126" s="52"/>
    </row>
    <row r="1127" spans="1:14" s="11" customFormat="1" ht="27">
      <c r="A1127" s="31" t="s">
        <v>1016</v>
      </c>
      <c r="B1127" s="43">
        <v>1126</v>
      </c>
      <c r="C1127" s="48" t="s">
        <v>8574</v>
      </c>
      <c r="D1127" s="49" t="s">
        <v>1141</v>
      </c>
      <c r="E1127" s="49" t="s">
        <v>2668</v>
      </c>
      <c r="F1127" s="43">
        <v>2009</v>
      </c>
      <c r="G1127" s="43" t="s">
        <v>1142</v>
      </c>
      <c r="H1127" s="43" t="s">
        <v>8603</v>
      </c>
      <c r="I1127" s="49" t="s">
        <v>1143</v>
      </c>
      <c r="J1127" s="50" t="s">
        <v>1144</v>
      </c>
      <c r="K1127" s="7" t="s">
        <v>9219</v>
      </c>
      <c r="L1127" s="7" t="s">
        <v>9220</v>
      </c>
      <c r="M1127" s="51" t="s">
        <v>1145</v>
      </c>
      <c r="N1127" s="7"/>
    </row>
    <row r="1128" spans="1:14" s="11" customFormat="1" ht="13.5">
      <c r="A1128" s="31" t="s">
        <v>1016</v>
      </c>
      <c r="B1128" s="43">
        <v>1127</v>
      </c>
      <c r="C1128" s="53" t="s">
        <v>8574</v>
      </c>
      <c r="D1128" s="54" t="s">
        <v>1146</v>
      </c>
      <c r="E1128" s="54" t="s">
        <v>7406</v>
      </c>
      <c r="F1128" s="55">
        <v>2012</v>
      </c>
      <c r="G1128" s="55" t="s">
        <v>1147</v>
      </c>
      <c r="H1128" s="55" t="s">
        <v>8603</v>
      </c>
      <c r="I1128" s="54" t="s">
        <v>1148</v>
      </c>
      <c r="J1128" s="56" t="s">
        <v>1149</v>
      </c>
      <c r="K1128" s="13" t="s">
        <v>9219</v>
      </c>
      <c r="L1128" s="13" t="s">
        <v>9220</v>
      </c>
      <c r="M1128" s="51" t="s">
        <v>1150</v>
      </c>
      <c r="N1128" s="7"/>
    </row>
    <row r="1129" spans="1:14" s="11" customFormat="1" ht="13.5">
      <c r="A1129" s="31" t="s">
        <v>1016</v>
      </c>
      <c r="B1129" s="43">
        <v>1128</v>
      </c>
      <c r="C1129" s="53" t="s">
        <v>2911</v>
      </c>
      <c r="D1129" s="54" t="s">
        <v>1151</v>
      </c>
      <c r="E1129" s="54" t="s">
        <v>4704</v>
      </c>
      <c r="F1129" s="55">
        <v>2012</v>
      </c>
      <c r="G1129" s="55"/>
      <c r="H1129" s="55"/>
      <c r="I1129" s="54" t="s">
        <v>1152</v>
      </c>
      <c r="J1129" s="56" t="s">
        <v>1153</v>
      </c>
      <c r="K1129" s="13" t="s">
        <v>6716</v>
      </c>
      <c r="L1129" s="13" t="s">
        <v>6717</v>
      </c>
      <c r="M1129" s="51" t="s">
        <v>1154</v>
      </c>
      <c r="N1129" s="7"/>
    </row>
    <row r="1130" spans="1:14" s="11" customFormat="1" ht="27">
      <c r="A1130" s="31" t="s">
        <v>1016</v>
      </c>
      <c r="B1130" s="43">
        <v>1129</v>
      </c>
      <c r="C1130" s="48" t="s">
        <v>8574</v>
      </c>
      <c r="D1130" s="49" t="s">
        <v>1155</v>
      </c>
      <c r="E1130" s="49" t="s">
        <v>1156</v>
      </c>
      <c r="F1130" s="43">
        <v>2011</v>
      </c>
      <c r="G1130" s="43"/>
      <c r="H1130" s="43" t="s">
        <v>8603</v>
      </c>
      <c r="I1130" s="49" t="s">
        <v>5407</v>
      </c>
      <c r="J1130" s="50" t="s">
        <v>1157</v>
      </c>
      <c r="K1130" s="7" t="s">
        <v>9219</v>
      </c>
      <c r="L1130" s="7" t="s">
        <v>9220</v>
      </c>
      <c r="M1130" s="51" t="s">
        <v>1158</v>
      </c>
      <c r="N1130" s="52"/>
    </row>
    <row r="1131" spans="1:14" s="11" customFormat="1" ht="13.5">
      <c r="A1131" s="31" t="s">
        <v>1016</v>
      </c>
      <c r="B1131" s="43">
        <v>1130</v>
      </c>
      <c r="C1131" s="48" t="s">
        <v>8574</v>
      </c>
      <c r="D1131" s="49" t="s">
        <v>1159</v>
      </c>
      <c r="E1131" s="49" t="s">
        <v>5405</v>
      </c>
      <c r="F1131" s="43">
        <v>2010</v>
      </c>
      <c r="G1131" s="43" t="s">
        <v>1160</v>
      </c>
      <c r="H1131" s="43" t="s">
        <v>8603</v>
      </c>
      <c r="I1131" s="49" t="s">
        <v>1161</v>
      </c>
      <c r="J1131" s="50" t="s">
        <v>1162</v>
      </c>
      <c r="K1131" s="7" t="s">
        <v>9688</v>
      </c>
      <c r="L1131" s="7" t="s">
        <v>6774</v>
      </c>
      <c r="M1131" s="51" t="s">
        <v>1163</v>
      </c>
      <c r="N1131" s="7"/>
    </row>
    <row r="1132" spans="1:14" s="11" customFormat="1" ht="13.5">
      <c r="A1132" s="31" t="s">
        <v>1016</v>
      </c>
      <c r="B1132" s="43">
        <v>1131</v>
      </c>
      <c r="C1132" s="48" t="s">
        <v>8574</v>
      </c>
      <c r="D1132" s="49" t="s">
        <v>1164</v>
      </c>
      <c r="E1132" s="49" t="s">
        <v>1165</v>
      </c>
      <c r="F1132" s="43">
        <v>2010</v>
      </c>
      <c r="G1132" s="43"/>
      <c r="H1132" s="43" t="s">
        <v>8603</v>
      </c>
      <c r="I1132" s="49" t="s">
        <v>1166</v>
      </c>
      <c r="J1132" s="50" t="s">
        <v>1167</v>
      </c>
      <c r="K1132" s="7" t="s">
        <v>9219</v>
      </c>
      <c r="L1132" s="7" t="s">
        <v>9220</v>
      </c>
      <c r="M1132" s="51" t="s">
        <v>1168</v>
      </c>
      <c r="N1132" s="7"/>
    </row>
    <row r="1133" spans="1:14" s="11" customFormat="1" ht="13.5">
      <c r="A1133" s="31" t="s">
        <v>1016</v>
      </c>
      <c r="B1133" s="43">
        <v>1132</v>
      </c>
      <c r="C1133" s="48" t="s">
        <v>8574</v>
      </c>
      <c r="D1133" s="49" t="s">
        <v>1169</v>
      </c>
      <c r="E1133" s="49" t="s">
        <v>7035</v>
      </c>
      <c r="F1133" s="43">
        <v>2010</v>
      </c>
      <c r="G1133" s="43" t="s">
        <v>1170</v>
      </c>
      <c r="H1133" s="43" t="s">
        <v>8603</v>
      </c>
      <c r="I1133" s="49" t="s">
        <v>1171</v>
      </c>
      <c r="J1133" s="50" t="s">
        <v>1172</v>
      </c>
      <c r="K1133" s="7" t="s">
        <v>9219</v>
      </c>
      <c r="L1133" s="7" t="s">
        <v>9220</v>
      </c>
      <c r="M1133" s="51" t="s">
        <v>1173</v>
      </c>
      <c r="N1133" s="52"/>
    </row>
    <row r="1134" spans="1:14" s="11" customFormat="1" ht="13.5">
      <c r="A1134" s="31" t="s">
        <v>1016</v>
      </c>
      <c r="B1134" s="43">
        <v>1133</v>
      </c>
      <c r="C1134" s="48" t="s">
        <v>8574</v>
      </c>
      <c r="D1134" s="49" t="s">
        <v>1174</v>
      </c>
      <c r="E1134" s="49" t="s">
        <v>7035</v>
      </c>
      <c r="F1134" s="43">
        <v>2010</v>
      </c>
      <c r="G1134" s="43" t="s">
        <v>1175</v>
      </c>
      <c r="H1134" s="43" t="s">
        <v>8603</v>
      </c>
      <c r="I1134" s="49" t="s">
        <v>1176</v>
      </c>
      <c r="J1134" s="50" t="s">
        <v>1177</v>
      </c>
      <c r="K1134" s="7" t="s">
        <v>9219</v>
      </c>
      <c r="L1134" s="7" t="s">
        <v>9220</v>
      </c>
      <c r="M1134" s="51" t="s">
        <v>1178</v>
      </c>
      <c r="N1134" s="52"/>
    </row>
    <row r="1135" spans="1:14" s="11" customFormat="1" ht="13.5">
      <c r="A1135" s="31" t="s">
        <v>1016</v>
      </c>
      <c r="B1135" s="43">
        <v>1134</v>
      </c>
      <c r="C1135" s="53" t="s">
        <v>8574</v>
      </c>
      <c r="D1135" s="54" t="s">
        <v>1179</v>
      </c>
      <c r="E1135" s="54" t="s">
        <v>9849</v>
      </c>
      <c r="F1135" s="55">
        <v>2006</v>
      </c>
      <c r="G1135" s="55"/>
      <c r="H1135" s="55" t="s">
        <v>8603</v>
      </c>
      <c r="I1135" s="54" t="s">
        <v>1180</v>
      </c>
      <c r="J1135" s="56" t="s">
        <v>1181</v>
      </c>
      <c r="K1135" s="13" t="s">
        <v>9219</v>
      </c>
      <c r="L1135" s="13" t="s">
        <v>9220</v>
      </c>
      <c r="M1135" s="51" t="s">
        <v>1182</v>
      </c>
      <c r="N1135" s="52"/>
    </row>
    <row r="1136" spans="1:14" s="11" customFormat="1" ht="13.5">
      <c r="A1136" s="31" t="s">
        <v>1016</v>
      </c>
      <c r="B1136" s="43">
        <v>1135</v>
      </c>
      <c r="C1136" s="48" t="s">
        <v>8574</v>
      </c>
      <c r="D1136" s="49" t="s">
        <v>1183</v>
      </c>
      <c r="E1136" s="49" t="s">
        <v>7154</v>
      </c>
      <c r="F1136" s="43">
        <v>2011</v>
      </c>
      <c r="G1136" s="43" t="s">
        <v>1184</v>
      </c>
      <c r="H1136" s="43" t="s">
        <v>8603</v>
      </c>
      <c r="I1136" s="49" t="s">
        <v>1185</v>
      </c>
      <c r="J1136" s="50" t="s">
        <v>1186</v>
      </c>
      <c r="K1136" s="7" t="s">
        <v>9011</v>
      </c>
      <c r="L1136" s="7" t="s">
        <v>9852</v>
      </c>
      <c r="M1136" s="51" t="s">
        <v>1187</v>
      </c>
      <c r="N1136" s="52"/>
    </row>
    <row r="1137" spans="1:14" s="11" customFormat="1" ht="13.5">
      <c r="A1137" s="31" t="s">
        <v>1016</v>
      </c>
      <c r="B1137" s="43">
        <v>1136</v>
      </c>
      <c r="C1137" s="53" t="s">
        <v>8574</v>
      </c>
      <c r="D1137" s="54" t="s">
        <v>1188</v>
      </c>
      <c r="E1137" s="54" t="s">
        <v>7154</v>
      </c>
      <c r="F1137" s="55">
        <v>2009</v>
      </c>
      <c r="G1137" s="55" t="s">
        <v>1189</v>
      </c>
      <c r="H1137" s="55" t="s">
        <v>8603</v>
      </c>
      <c r="I1137" s="54" t="s">
        <v>1190</v>
      </c>
      <c r="J1137" s="56" t="s">
        <v>1191</v>
      </c>
      <c r="K1137" s="13" t="s">
        <v>9219</v>
      </c>
      <c r="L1137" s="13" t="s">
        <v>9220</v>
      </c>
      <c r="M1137" s="51" t="s">
        <v>1192</v>
      </c>
      <c r="N1137" s="7"/>
    </row>
    <row r="1138" spans="1:14" s="11" customFormat="1" ht="13.5">
      <c r="A1138" s="31" t="s">
        <v>1016</v>
      </c>
      <c r="B1138" s="43">
        <v>1137</v>
      </c>
      <c r="C1138" s="53" t="s">
        <v>8574</v>
      </c>
      <c r="D1138" s="54" t="s">
        <v>1193</v>
      </c>
      <c r="E1138" s="54" t="s">
        <v>6016</v>
      </c>
      <c r="F1138" s="55">
        <v>2007</v>
      </c>
      <c r="G1138" s="55" t="s">
        <v>1194</v>
      </c>
      <c r="H1138" s="55" t="s">
        <v>8603</v>
      </c>
      <c r="I1138" s="54" t="s">
        <v>1195</v>
      </c>
      <c r="J1138" s="56" t="s">
        <v>1196</v>
      </c>
      <c r="K1138" s="13" t="s">
        <v>9011</v>
      </c>
      <c r="L1138" s="13" t="s">
        <v>5063</v>
      </c>
      <c r="M1138" s="51" t="s">
        <v>1197</v>
      </c>
      <c r="N1138" s="7"/>
    </row>
    <row r="1139" spans="1:14" s="11" customFormat="1" ht="13.5">
      <c r="A1139" s="31" t="s">
        <v>1016</v>
      </c>
      <c r="B1139" s="43">
        <v>1138</v>
      </c>
      <c r="C1139" s="48" t="s">
        <v>8574</v>
      </c>
      <c r="D1139" s="49" t="s">
        <v>1198</v>
      </c>
      <c r="E1139" s="49" t="s">
        <v>5045</v>
      </c>
      <c r="F1139" s="43">
        <v>2012</v>
      </c>
      <c r="G1139" s="43" t="s">
        <v>1199</v>
      </c>
      <c r="H1139" s="43" t="s">
        <v>8603</v>
      </c>
      <c r="I1139" s="49" t="s">
        <v>4837</v>
      </c>
      <c r="J1139" s="50" t="s">
        <v>1200</v>
      </c>
      <c r="K1139" s="7" t="s">
        <v>9688</v>
      </c>
      <c r="L1139" s="7" t="s">
        <v>6774</v>
      </c>
      <c r="M1139" s="51" t="s">
        <v>1201</v>
      </c>
      <c r="N1139" s="7"/>
    </row>
    <row r="1140" spans="1:14" s="11" customFormat="1" ht="13.5">
      <c r="A1140" s="31" t="s">
        <v>1016</v>
      </c>
      <c r="B1140" s="43">
        <v>1139</v>
      </c>
      <c r="C1140" s="48" t="s">
        <v>2911</v>
      </c>
      <c r="D1140" s="49" t="s">
        <v>1202</v>
      </c>
      <c r="E1140" s="49" t="s">
        <v>1203</v>
      </c>
      <c r="F1140" s="71">
        <v>2012</v>
      </c>
      <c r="G1140" s="43"/>
      <c r="H1140" s="43"/>
      <c r="I1140" s="49" t="s">
        <v>1203</v>
      </c>
      <c r="J1140" s="50" t="s">
        <v>1204</v>
      </c>
      <c r="K1140" s="7"/>
      <c r="L1140" s="7"/>
      <c r="M1140" s="51" t="s">
        <v>1205</v>
      </c>
      <c r="N1140" s="54" t="s">
        <v>3237</v>
      </c>
    </row>
    <row r="1141" spans="1:14" s="11" customFormat="1" ht="27">
      <c r="A1141" s="31" t="s">
        <v>1016</v>
      </c>
      <c r="B1141" s="43">
        <v>1140</v>
      </c>
      <c r="C1141" s="48" t="s">
        <v>8574</v>
      </c>
      <c r="D1141" s="49" t="s">
        <v>1206</v>
      </c>
      <c r="E1141" s="49" t="s">
        <v>9907</v>
      </c>
      <c r="F1141" s="43">
        <v>2011</v>
      </c>
      <c r="G1141" s="43" t="s">
        <v>1207</v>
      </c>
      <c r="H1141" s="43" t="s">
        <v>8603</v>
      </c>
      <c r="I1141" s="49" t="s">
        <v>1208</v>
      </c>
      <c r="J1141" s="50" t="s">
        <v>1209</v>
      </c>
      <c r="K1141" s="7" t="s">
        <v>9219</v>
      </c>
      <c r="L1141" s="7" t="s">
        <v>9220</v>
      </c>
      <c r="M1141" s="51" t="s">
        <v>1210</v>
      </c>
      <c r="N1141" s="7"/>
    </row>
    <row r="1142" spans="1:14" s="11" customFormat="1" ht="13.5">
      <c r="A1142" s="31" t="s">
        <v>1016</v>
      </c>
      <c r="B1142" s="43">
        <v>1141</v>
      </c>
      <c r="C1142" s="48" t="s">
        <v>2911</v>
      </c>
      <c r="D1142" s="49" t="s">
        <v>1211</v>
      </c>
      <c r="E1142" s="49" t="s">
        <v>1212</v>
      </c>
      <c r="F1142" s="43">
        <v>2011</v>
      </c>
      <c r="G1142" s="43"/>
      <c r="H1142" s="43"/>
      <c r="I1142" s="49" t="s">
        <v>1213</v>
      </c>
      <c r="J1142" s="50" t="s">
        <v>1214</v>
      </c>
      <c r="K1142" s="7"/>
      <c r="L1142" s="7"/>
      <c r="M1142" s="51" t="s">
        <v>1215</v>
      </c>
      <c r="N1142" s="7"/>
    </row>
    <row r="1143" spans="1:14" s="11" customFormat="1" ht="13.5">
      <c r="A1143" s="31" t="s">
        <v>1016</v>
      </c>
      <c r="B1143" s="43">
        <v>1142</v>
      </c>
      <c r="C1143" s="48" t="s">
        <v>2911</v>
      </c>
      <c r="D1143" s="49" t="s">
        <v>1216</v>
      </c>
      <c r="E1143" s="49" t="s">
        <v>1217</v>
      </c>
      <c r="F1143" s="43">
        <v>2011</v>
      </c>
      <c r="G1143" s="43"/>
      <c r="H1143" s="43"/>
      <c r="I1143" s="49" t="s">
        <v>1217</v>
      </c>
      <c r="J1143" s="50" t="s">
        <v>1218</v>
      </c>
      <c r="K1143" s="7"/>
      <c r="L1143" s="7"/>
      <c r="M1143" s="51" t="s">
        <v>1219</v>
      </c>
      <c r="N1143" s="7"/>
    </row>
    <row r="1144" spans="1:14" s="11" customFormat="1" ht="27">
      <c r="A1144" s="31" t="s">
        <v>1016</v>
      </c>
      <c r="B1144" s="43">
        <v>1143</v>
      </c>
      <c r="C1144" s="53" t="s">
        <v>8574</v>
      </c>
      <c r="D1144" s="54" t="s">
        <v>1220</v>
      </c>
      <c r="E1144" s="54" t="s">
        <v>1221</v>
      </c>
      <c r="F1144" s="55">
        <v>2010</v>
      </c>
      <c r="G1144" s="55"/>
      <c r="H1144" s="55" t="s">
        <v>8603</v>
      </c>
      <c r="I1144" s="54" t="s">
        <v>1222</v>
      </c>
      <c r="J1144" s="56" t="s">
        <v>1223</v>
      </c>
      <c r="K1144" s="13" t="s">
        <v>9688</v>
      </c>
      <c r="L1144" s="13" t="s">
        <v>6774</v>
      </c>
      <c r="M1144" s="51" t="s">
        <v>1224</v>
      </c>
      <c r="N1144" s="7"/>
    </row>
    <row r="1145" spans="1:14" s="11" customFormat="1" ht="27">
      <c r="A1145" s="31" t="s">
        <v>1016</v>
      </c>
      <c r="B1145" s="43">
        <v>1144</v>
      </c>
      <c r="C1145" s="53" t="s">
        <v>8574</v>
      </c>
      <c r="D1145" s="54" t="s">
        <v>1225</v>
      </c>
      <c r="E1145" s="54" t="s">
        <v>1221</v>
      </c>
      <c r="F1145" s="55">
        <v>2010</v>
      </c>
      <c r="G1145" s="55"/>
      <c r="H1145" s="55" t="s">
        <v>8603</v>
      </c>
      <c r="I1145" s="54" t="s">
        <v>1222</v>
      </c>
      <c r="J1145" s="56" t="s">
        <v>1226</v>
      </c>
      <c r="K1145" s="13" t="s">
        <v>9688</v>
      </c>
      <c r="L1145" s="13" t="s">
        <v>6774</v>
      </c>
      <c r="M1145" s="51" t="s">
        <v>1227</v>
      </c>
      <c r="N1145" s="52"/>
    </row>
    <row r="1146" spans="1:14" s="11" customFormat="1" ht="27">
      <c r="A1146" s="31" t="s">
        <v>1016</v>
      </c>
      <c r="B1146" s="43">
        <v>1145</v>
      </c>
      <c r="C1146" s="53" t="s">
        <v>8574</v>
      </c>
      <c r="D1146" s="54" t="s">
        <v>1228</v>
      </c>
      <c r="E1146" s="54" t="s">
        <v>1221</v>
      </c>
      <c r="F1146" s="55">
        <v>2010</v>
      </c>
      <c r="G1146" s="55"/>
      <c r="H1146" s="55" t="s">
        <v>8603</v>
      </c>
      <c r="I1146" s="54" t="s">
        <v>1222</v>
      </c>
      <c r="J1146" s="56" t="s">
        <v>1229</v>
      </c>
      <c r="K1146" s="13" t="s">
        <v>9688</v>
      </c>
      <c r="L1146" s="13" t="s">
        <v>9914</v>
      </c>
      <c r="M1146" s="51" t="s">
        <v>1230</v>
      </c>
      <c r="N1146" s="7"/>
    </row>
    <row r="1147" spans="1:14" s="11" customFormat="1" ht="27">
      <c r="A1147" s="31" t="s">
        <v>1016</v>
      </c>
      <c r="B1147" s="43">
        <v>1146</v>
      </c>
      <c r="C1147" s="48" t="s">
        <v>8574</v>
      </c>
      <c r="D1147" s="49" t="s">
        <v>1231</v>
      </c>
      <c r="E1147" s="49" t="s">
        <v>5333</v>
      </c>
      <c r="F1147" s="43">
        <v>2010</v>
      </c>
      <c r="G1147" s="43"/>
      <c r="H1147" s="43" t="s">
        <v>8603</v>
      </c>
      <c r="I1147" s="49" t="s">
        <v>1232</v>
      </c>
      <c r="J1147" s="50" t="s">
        <v>1233</v>
      </c>
      <c r="K1147" s="7" t="s">
        <v>6939</v>
      </c>
      <c r="L1147" s="7" t="s">
        <v>6940</v>
      </c>
      <c r="M1147" s="51" t="s">
        <v>1234</v>
      </c>
      <c r="N1147" s="7"/>
    </row>
    <row r="1148" spans="1:14" s="11" customFormat="1" ht="27">
      <c r="A1148" s="31" t="s">
        <v>1016</v>
      </c>
      <c r="B1148" s="43">
        <v>1147</v>
      </c>
      <c r="C1148" s="48" t="s">
        <v>8574</v>
      </c>
      <c r="D1148" s="49" t="s">
        <v>1235</v>
      </c>
      <c r="E1148" s="49" t="s">
        <v>5333</v>
      </c>
      <c r="F1148" s="43">
        <v>2010</v>
      </c>
      <c r="G1148" s="43"/>
      <c r="H1148" s="43" t="s">
        <v>8603</v>
      </c>
      <c r="I1148" s="49" t="s">
        <v>1236</v>
      </c>
      <c r="J1148" s="50" t="s">
        <v>1237</v>
      </c>
      <c r="K1148" s="7" t="s">
        <v>9219</v>
      </c>
      <c r="L1148" s="7" t="s">
        <v>9220</v>
      </c>
      <c r="M1148" s="51" t="s">
        <v>1238</v>
      </c>
      <c r="N1148" s="7"/>
    </row>
    <row r="1149" spans="1:14" s="11" customFormat="1" ht="27">
      <c r="A1149" s="31" t="s">
        <v>1016</v>
      </c>
      <c r="B1149" s="43">
        <v>1148</v>
      </c>
      <c r="C1149" s="48" t="s">
        <v>2911</v>
      </c>
      <c r="D1149" s="49" t="s">
        <v>1239</v>
      </c>
      <c r="E1149" s="49" t="s">
        <v>6841</v>
      </c>
      <c r="F1149" s="43">
        <v>2012</v>
      </c>
      <c r="G1149" s="43"/>
      <c r="H1149" s="43"/>
      <c r="I1149" s="49" t="s">
        <v>1240</v>
      </c>
      <c r="J1149" s="50" t="s">
        <v>1241</v>
      </c>
      <c r="K1149" s="7"/>
      <c r="L1149" s="7"/>
      <c r="M1149" s="51" t="s">
        <v>1242</v>
      </c>
      <c r="N1149" s="7"/>
    </row>
    <row r="1150" spans="1:14" s="11" customFormat="1" ht="27">
      <c r="A1150" s="31" t="s">
        <v>1016</v>
      </c>
      <c r="B1150" s="43">
        <v>1149</v>
      </c>
      <c r="C1150" s="48" t="s">
        <v>8574</v>
      </c>
      <c r="D1150" s="49" t="s">
        <v>1243</v>
      </c>
      <c r="E1150" s="49" t="s">
        <v>7080</v>
      </c>
      <c r="F1150" s="43">
        <v>2012</v>
      </c>
      <c r="G1150" s="43"/>
      <c r="H1150" s="43" t="s">
        <v>8603</v>
      </c>
      <c r="I1150" s="49" t="s">
        <v>1244</v>
      </c>
      <c r="J1150" s="50" t="s">
        <v>1245</v>
      </c>
      <c r="K1150" s="6" t="e">
        <v>#N/A</v>
      </c>
      <c r="L1150" s="7" t="s">
        <v>9011</v>
      </c>
      <c r="M1150" s="51" t="s">
        <v>1246</v>
      </c>
      <c r="N1150" s="7"/>
    </row>
    <row r="1151" spans="1:14" s="68" customFormat="1" ht="13.5">
      <c r="A1151" s="31" t="s">
        <v>1016</v>
      </c>
      <c r="B1151" s="43">
        <v>1150</v>
      </c>
      <c r="C1151" s="48" t="s">
        <v>8574</v>
      </c>
      <c r="D1151" s="49" t="s">
        <v>1247</v>
      </c>
      <c r="E1151" s="49" t="s">
        <v>7133</v>
      </c>
      <c r="F1151" s="43">
        <v>2011</v>
      </c>
      <c r="G1151" s="43" t="s">
        <v>1248</v>
      </c>
      <c r="H1151" s="43" t="s">
        <v>8603</v>
      </c>
      <c r="I1151" s="49" t="s">
        <v>1249</v>
      </c>
      <c r="J1151" s="50" t="s">
        <v>1250</v>
      </c>
      <c r="K1151" s="7" t="s">
        <v>9219</v>
      </c>
      <c r="L1151" s="7" t="s">
        <v>9220</v>
      </c>
      <c r="M1151" s="51" t="s">
        <v>1251</v>
      </c>
      <c r="N1151" s="7"/>
    </row>
    <row r="1152" spans="1:14" s="68" customFormat="1" ht="13.5">
      <c r="A1152" s="31" t="s">
        <v>1016</v>
      </c>
      <c r="B1152" s="43">
        <v>1151</v>
      </c>
      <c r="C1152" s="48" t="s">
        <v>2911</v>
      </c>
      <c r="D1152" s="49" t="s">
        <v>1252</v>
      </c>
      <c r="E1152" s="49" t="s">
        <v>7154</v>
      </c>
      <c r="F1152" s="43">
        <v>2011</v>
      </c>
      <c r="G1152" s="43"/>
      <c r="H1152" s="43"/>
      <c r="I1152" s="49" t="s">
        <v>1253</v>
      </c>
      <c r="J1152" s="50" t="s">
        <v>1254</v>
      </c>
      <c r="K1152" s="7"/>
      <c r="L1152" s="7"/>
      <c r="M1152" s="51" t="s">
        <v>1255</v>
      </c>
      <c r="N1152" s="7"/>
    </row>
    <row r="1153" spans="1:14" s="68" customFormat="1" ht="13.5">
      <c r="A1153" s="31" t="s">
        <v>1016</v>
      </c>
      <c r="B1153" s="43">
        <v>1152</v>
      </c>
      <c r="C1153" s="48" t="s">
        <v>8574</v>
      </c>
      <c r="D1153" s="49" t="s">
        <v>1256</v>
      </c>
      <c r="E1153" s="49" t="s">
        <v>4729</v>
      </c>
      <c r="F1153" s="43">
        <v>2011</v>
      </c>
      <c r="G1153" s="43" t="s">
        <v>1257</v>
      </c>
      <c r="H1153" s="43" t="s">
        <v>8603</v>
      </c>
      <c r="I1153" s="49" t="s">
        <v>1258</v>
      </c>
      <c r="J1153" s="50" t="s">
        <v>1259</v>
      </c>
      <c r="K1153" s="7" t="s">
        <v>9219</v>
      </c>
      <c r="L1153" s="7" t="s">
        <v>9220</v>
      </c>
      <c r="M1153" s="51" t="s">
        <v>1260</v>
      </c>
      <c r="N1153" s="7"/>
    </row>
    <row r="1154" spans="1:14" s="68" customFormat="1" ht="13.5">
      <c r="A1154" s="31" t="s">
        <v>1016</v>
      </c>
      <c r="B1154" s="43">
        <v>1153</v>
      </c>
      <c r="C1154" s="53" t="s">
        <v>8574</v>
      </c>
      <c r="D1154" s="54" t="s">
        <v>1261</v>
      </c>
      <c r="E1154" s="54" t="s">
        <v>1262</v>
      </c>
      <c r="F1154" s="55">
        <v>2007</v>
      </c>
      <c r="G1154" s="55" t="s">
        <v>1263</v>
      </c>
      <c r="H1154" s="55" t="s">
        <v>4225</v>
      </c>
      <c r="I1154" s="54" t="s">
        <v>1264</v>
      </c>
      <c r="J1154" s="56" t="s">
        <v>1265</v>
      </c>
      <c r="K1154" s="13" t="s">
        <v>9219</v>
      </c>
      <c r="L1154" s="13" t="s">
        <v>9220</v>
      </c>
      <c r="M1154" s="51" t="s">
        <v>1266</v>
      </c>
      <c r="N1154" s="7"/>
    </row>
    <row r="1155" spans="1:14" s="68" customFormat="1" ht="27">
      <c r="A1155" s="31" t="s">
        <v>1016</v>
      </c>
      <c r="B1155" s="43">
        <v>1154</v>
      </c>
      <c r="C1155" s="53" t="s">
        <v>8574</v>
      </c>
      <c r="D1155" s="54" t="s">
        <v>1267</v>
      </c>
      <c r="E1155" s="54" t="s">
        <v>1268</v>
      </c>
      <c r="F1155" s="55">
        <v>2007</v>
      </c>
      <c r="G1155" s="55"/>
      <c r="H1155" s="55" t="s">
        <v>8603</v>
      </c>
      <c r="I1155" s="54" t="s">
        <v>1269</v>
      </c>
      <c r="J1155" s="56" t="s">
        <v>1270</v>
      </c>
      <c r="K1155" s="13" t="s">
        <v>9219</v>
      </c>
      <c r="L1155" s="13" t="s">
        <v>9220</v>
      </c>
      <c r="M1155" s="51" t="s">
        <v>1271</v>
      </c>
      <c r="N1155" s="7"/>
    </row>
    <row r="1156" spans="1:14" s="68" customFormat="1" ht="13.5">
      <c r="A1156" s="31" t="s">
        <v>1016</v>
      </c>
      <c r="B1156" s="43">
        <v>1155</v>
      </c>
      <c r="C1156" s="48" t="s">
        <v>8574</v>
      </c>
      <c r="D1156" s="49" t="s">
        <v>1272</v>
      </c>
      <c r="E1156" s="49" t="s">
        <v>9932</v>
      </c>
      <c r="F1156" s="43">
        <v>2010</v>
      </c>
      <c r="G1156" s="43"/>
      <c r="H1156" s="43" t="s">
        <v>8603</v>
      </c>
      <c r="I1156" s="49" t="s">
        <v>1077</v>
      </c>
      <c r="J1156" s="50" t="s">
        <v>1273</v>
      </c>
      <c r="K1156" s="7" t="s">
        <v>9219</v>
      </c>
      <c r="L1156" s="7" t="s">
        <v>9220</v>
      </c>
      <c r="M1156" s="51" t="s">
        <v>1274</v>
      </c>
      <c r="N1156" s="7"/>
    </row>
    <row r="1157" spans="1:14" s="68" customFormat="1" ht="13.5">
      <c r="A1157" s="31" t="s">
        <v>1016</v>
      </c>
      <c r="B1157" s="43">
        <v>1156</v>
      </c>
      <c r="C1157" s="48" t="s">
        <v>8574</v>
      </c>
      <c r="D1157" s="49" t="s">
        <v>1275</v>
      </c>
      <c r="E1157" s="49" t="s">
        <v>1262</v>
      </c>
      <c r="F1157" s="43">
        <v>2009</v>
      </c>
      <c r="G1157" s="43"/>
      <c r="H1157" s="43" t="s">
        <v>8603</v>
      </c>
      <c r="I1157" s="49" t="s">
        <v>1264</v>
      </c>
      <c r="J1157" s="50" t="s">
        <v>1276</v>
      </c>
      <c r="K1157" s="6" t="e">
        <v>#N/A</v>
      </c>
      <c r="L1157" s="7" t="s">
        <v>9011</v>
      </c>
      <c r="M1157" s="51" t="s">
        <v>1277</v>
      </c>
      <c r="N1157" s="7"/>
    </row>
    <row r="1158" spans="1:14" s="68" customFormat="1" ht="13.5">
      <c r="A1158" s="31" t="s">
        <v>1016</v>
      </c>
      <c r="B1158" s="43">
        <v>1157</v>
      </c>
      <c r="C1158" s="53" t="s">
        <v>8574</v>
      </c>
      <c r="D1158" s="54" t="s">
        <v>1278</v>
      </c>
      <c r="E1158" s="54" t="s">
        <v>1279</v>
      </c>
      <c r="F1158" s="55">
        <v>2012</v>
      </c>
      <c r="G1158" s="55"/>
      <c r="H1158" s="55"/>
      <c r="I1158" s="54" t="s">
        <v>1280</v>
      </c>
      <c r="J1158" s="56" t="s">
        <v>1281</v>
      </c>
      <c r="K1158" s="13" t="s">
        <v>6927</v>
      </c>
      <c r="L1158" s="13" t="s">
        <v>2335</v>
      </c>
      <c r="M1158" s="51" t="s">
        <v>1282</v>
      </c>
      <c r="N1158" s="7"/>
    </row>
    <row r="1159" spans="1:14" s="68" customFormat="1" ht="13.5">
      <c r="A1159" s="31" t="s">
        <v>1016</v>
      </c>
      <c r="B1159" s="43">
        <v>1158</v>
      </c>
      <c r="C1159" s="48" t="s">
        <v>8574</v>
      </c>
      <c r="D1159" s="49" t="s">
        <v>1283</v>
      </c>
      <c r="E1159" s="49" t="s">
        <v>2938</v>
      </c>
      <c r="F1159" s="43">
        <v>2012</v>
      </c>
      <c r="G1159" s="43" t="s">
        <v>1284</v>
      </c>
      <c r="H1159" s="43" t="s">
        <v>8603</v>
      </c>
      <c r="I1159" s="49" t="s">
        <v>1285</v>
      </c>
      <c r="J1159" s="50" t="s">
        <v>1286</v>
      </c>
      <c r="K1159" s="7" t="s">
        <v>9688</v>
      </c>
      <c r="L1159" s="7" t="s">
        <v>6774</v>
      </c>
      <c r="M1159" s="51" t="s">
        <v>1287</v>
      </c>
      <c r="N1159" s="7"/>
    </row>
    <row r="1160" spans="1:14" s="68" customFormat="1" ht="13.5">
      <c r="A1160" s="31" t="s">
        <v>1016</v>
      </c>
      <c r="B1160" s="43">
        <v>1159</v>
      </c>
      <c r="C1160" s="53" t="s">
        <v>8574</v>
      </c>
      <c r="D1160" s="54" t="s">
        <v>1288</v>
      </c>
      <c r="E1160" s="54" t="s">
        <v>2938</v>
      </c>
      <c r="F1160" s="55">
        <v>2012</v>
      </c>
      <c r="G1160" s="55" t="s">
        <v>1289</v>
      </c>
      <c r="H1160" s="55" t="s">
        <v>7142</v>
      </c>
      <c r="I1160" s="54" t="s">
        <v>1290</v>
      </c>
      <c r="J1160" s="56" t="s">
        <v>1291</v>
      </c>
      <c r="K1160" s="13" t="s">
        <v>9219</v>
      </c>
      <c r="L1160" s="13" t="s">
        <v>9220</v>
      </c>
      <c r="M1160" s="51" t="s">
        <v>1292</v>
      </c>
      <c r="N1160" s="7"/>
    </row>
    <row r="1161" spans="1:14" s="68" customFormat="1" ht="13.5">
      <c r="A1161" s="31" t="s">
        <v>1016</v>
      </c>
      <c r="B1161" s="43">
        <v>1160</v>
      </c>
      <c r="C1161" s="53" t="s">
        <v>8574</v>
      </c>
      <c r="D1161" s="54" t="s">
        <v>1293</v>
      </c>
      <c r="E1161" s="54" t="s">
        <v>4729</v>
      </c>
      <c r="F1161" s="55">
        <v>2012</v>
      </c>
      <c r="G1161" s="55" t="s">
        <v>1294</v>
      </c>
      <c r="H1161" s="55" t="s">
        <v>8603</v>
      </c>
      <c r="I1161" s="54" t="s">
        <v>1295</v>
      </c>
      <c r="J1161" s="56" t="s">
        <v>1296</v>
      </c>
      <c r="K1161" s="13" t="s">
        <v>9219</v>
      </c>
      <c r="L1161" s="13" t="s">
        <v>9220</v>
      </c>
      <c r="M1161" s="51" t="s">
        <v>1297</v>
      </c>
      <c r="N1161" s="7"/>
    </row>
    <row r="1162" spans="1:14" s="68" customFormat="1" ht="13.5">
      <c r="A1162" s="31" t="s">
        <v>1016</v>
      </c>
      <c r="B1162" s="43">
        <v>1161</v>
      </c>
      <c r="C1162" s="48" t="s">
        <v>8574</v>
      </c>
      <c r="D1162" s="49" t="s">
        <v>1298</v>
      </c>
      <c r="E1162" s="49" t="s">
        <v>7035</v>
      </c>
      <c r="F1162" s="43">
        <v>2010</v>
      </c>
      <c r="G1162" s="43" t="s">
        <v>1299</v>
      </c>
      <c r="H1162" s="43" t="s">
        <v>8603</v>
      </c>
      <c r="I1162" s="49" t="s">
        <v>1300</v>
      </c>
      <c r="J1162" s="50" t="s">
        <v>1301</v>
      </c>
      <c r="K1162" s="7" t="s">
        <v>9219</v>
      </c>
      <c r="L1162" s="7" t="s">
        <v>9220</v>
      </c>
      <c r="M1162" s="51" t="s">
        <v>1302</v>
      </c>
      <c r="N1162" s="7"/>
    </row>
    <row r="1163" spans="1:14" s="68" customFormat="1" ht="13.5">
      <c r="A1163" s="31" t="s">
        <v>1016</v>
      </c>
      <c r="B1163" s="43">
        <v>1162</v>
      </c>
      <c r="C1163" s="48" t="s">
        <v>8574</v>
      </c>
      <c r="D1163" s="49" t="s">
        <v>1303</v>
      </c>
      <c r="E1163" s="49" t="s">
        <v>1304</v>
      </c>
      <c r="F1163" s="43">
        <v>2010</v>
      </c>
      <c r="G1163" s="43" t="s">
        <v>1305</v>
      </c>
      <c r="H1163" s="43" t="s">
        <v>8603</v>
      </c>
      <c r="I1163" s="49" t="s">
        <v>1306</v>
      </c>
      <c r="J1163" s="50" t="s">
        <v>1307</v>
      </c>
      <c r="K1163" s="7" t="s">
        <v>9483</v>
      </c>
      <c r="L1163" s="7" t="s">
        <v>6934</v>
      </c>
      <c r="M1163" s="51" t="s">
        <v>1308</v>
      </c>
      <c r="N1163" s="13"/>
    </row>
    <row r="1164" spans="1:14" s="68" customFormat="1" ht="13.5">
      <c r="A1164" s="31" t="s">
        <v>1016</v>
      </c>
      <c r="B1164" s="43">
        <v>1163</v>
      </c>
      <c r="C1164" s="48" t="s">
        <v>8574</v>
      </c>
      <c r="D1164" s="49" t="s">
        <v>1309</v>
      </c>
      <c r="E1164" s="49" t="s">
        <v>5390</v>
      </c>
      <c r="F1164" s="43">
        <v>2010</v>
      </c>
      <c r="G1164" s="43" t="s">
        <v>1310</v>
      </c>
      <c r="H1164" s="43" t="s">
        <v>8603</v>
      </c>
      <c r="I1164" s="49" t="s">
        <v>1311</v>
      </c>
      <c r="J1164" s="50" t="s">
        <v>1312</v>
      </c>
      <c r="K1164" s="7" t="s">
        <v>9688</v>
      </c>
      <c r="L1164" s="7" t="s">
        <v>9914</v>
      </c>
      <c r="M1164" s="51" t="s">
        <v>1313</v>
      </c>
      <c r="N1164" s="13"/>
    </row>
    <row r="1165" spans="1:14" s="68" customFormat="1" ht="13.5">
      <c r="A1165" s="31" t="s">
        <v>1016</v>
      </c>
      <c r="B1165" s="43">
        <v>1164</v>
      </c>
      <c r="C1165" s="48" t="s">
        <v>8574</v>
      </c>
      <c r="D1165" s="49" t="s">
        <v>1314</v>
      </c>
      <c r="E1165" s="49" t="s">
        <v>5390</v>
      </c>
      <c r="F1165" s="43">
        <v>2010</v>
      </c>
      <c r="G1165" s="43" t="s">
        <v>1315</v>
      </c>
      <c r="H1165" s="43" t="s">
        <v>8603</v>
      </c>
      <c r="I1165" s="49" t="s">
        <v>1316</v>
      </c>
      <c r="J1165" s="50" t="s">
        <v>1317</v>
      </c>
      <c r="K1165" s="7" t="s">
        <v>9219</v>
      </c>
      <c r="L1165" s="7" t="s">
        <v>9220</v>
      </c>
      <c r="M1165" s="51" t="s">
        <v>1318</v>
      </c>
      <c r="N1165" s="13"/>
    </row>
    <row r="1166" spans="1:14" s="68" customFormat="1" ht="13.5">
      <c r="A1166" s="31" t="s">
        <v>1016</v>
      </c>
      <c r="B1166" s="43">
        <v>1165</v>
      </c>
      <c r="C1166" s="48" t="s">
        <v>8574</v>
      </c>
      <c r="D1166" s="49" t="s">
        <v>1319</v>
      </c>
      <c r="E1166" s="49" t="s">
        <v>1320</v>
      </c>
      <c r="F1166" s="43">
        <v>2010</v>
      </c>
      <c r="G1166" s="43"/>
      <c r="H1166" s="43" t="s">
        <v>8603</v>
      </c>
      <c r="I1166" s="49" t="s">
        <v>1321</v>
      </c>
      <c r="J1166" s="50" t="s">
        <v>1322</v>
      </c>
      <c r="K1166" s="7" t="s">
        <v>9688</v>
      </c>
      <c r="L1166" s="7" t="s">
        <v>9914</v>
      </c>
      <c r="M1166" s="51" t="s">
        <v>1323</v>
      </c>
      <c r="N1166" s="7"/>
    </row>
    <row r="1167" spans="1:14" s="68" customFormat="1" ht="13.5">
      <c r="A1167" s="31" t="s">
        <v>1016</v>
      </c>
      <c r="B1167" s="43">
        <v>1166</v>
      </c>
      <c r="C1167" s="48" t="s">
        <v>8574</v>
      </c>
      <c r="D1167" s="49" t="s">
        <v>1324</v>
      </c>
      <c r="E1167" s="49" t="s">
        <v>4729</v>
      </c>
      <c r="F1167" s="43">
        <v>2010</v>
      </c>
      <c r="G1167" s="43" t="s">
        <v>1325</v>
      </c>
      <c r="H1167" s="43" t="s">
        <v>8603</v>
      </c>
      <c r="I1167" s="49" t="s">
        <v>1326</v>
      </c>
      <c r="J1167" s="50" t="s">
        <v>1327</v>
      </c>
      <c r="K1167" s="7" t="s">
        <v>9219</v>
      </c>
      <c r="L1167" s="7" t="s">
        <v>9220</v>
      </c>
      <c r="M1167" s="51" t="s">
        <v>1328</v>
      </c>
      <c r="N1167" s="7"/>
    </row>
    <row r="1168" spans="1:14" s="68" customFormat="1" ht="27">
      <c r="A1168" s="31" t="s">
        <v>1016</v>
      </c>
      <c r="B1168" s="43">
        <v>1167</v>
      </c>
      <c r="C1168" s="53" t="s">
        <v>8574</v>
      </c>
      <c r="D1168" s="54" t="s">
        <v>1329</v>
      </c>
      <c r="E1168" s="54" t="s">
        <v>1330</v>
      </c>
      <c r="F1168" s="55">
        <v>2007</v>
      </c>
      <c r="G1168" s="55"/>
      <c r="H1168" s="55" t="s">
        <v>8603</v>
      </c>
      <c r="I1168" s="54" t="s">
        <v>1331</v>
      </c>
      <c r="J1168" s="56" t="s">
        <v>1332</v>
      </c>
      <c r="K1168" s="13" t="s">
        <v>9219</v>
      </c>
      <c r="L1168" s="13" t="s">
        <v>9220</v>
      </c>
      <c r="M1168" s="51" t="s">
        <v>1333</v>
      </c>
      <c r="N1168" s="7"/>
    </row>
    <row r="1169" spans="1:14" s="68" customFormat="1" ht="13.5">
      <c r="A1169" s="31" t="s">
        <v>1016</v>
      </c>
      <c r="B1169" s="43">
        <v>1168</v>
      </c>
      <c r="C1169" s="53" t="s">
        <v>8574</v>
      </c>
      <c r="D1169" s="54" t="s">
        <v>1334</v>
      </c>
      <c r="E1169" s="54" t="s">
        <v>5346</v>
      </c>
      <c r="F1169" s="55">
        <v>2006</v>
      </c>
      <c r="G1169" s="55" t="s">
        <v>1335</v>
      </c>
      <c r="H1169" s="55" t="s">
        <v>8603</v>
      </c>
      <c r="I1169" s="54" t="s">
        <v>2799</v>
      </c>
      <c r="J1169" s="56" t="s">
        <v>1336</v>
      </c>
      <c r="K1169" s="13" t="s">
        <v>9011</v>
      </c>
      <c r="L1169" s="13" t="s">
        <v>9852</v>
      </c>
      <c r="M1169" s="51" t="s">
        <v>1337</v>
      </c>
      <c r="N1169" s="7"/>
    </row>
    <row r="1170" spans="1:14" s="68" customFormat="1" ht="13.5">
      <c r="A1170" s="31" t="s">
        <v>1016</v>
      </c>
      <c r="B1170" s="43">
        <v>1169</v>
      </c>
      <c r="C1170" s="48" t="s">
        <v>8574</v>
      </c>
      <c r="D1170" s="49" t="s">
        <v>1338</v>
      </c>
      <c r="E1170" s="49" t="s">
        <v>4604</v>
      </c>
      <c r="F1170" s="43">
        <v>2012</v>
      </c>
      <c r="G1170" s="43" t="s">
        <v>1339</v>
      </c>
      <c r="H1170" s="43" t="s">
        <v>5019</v>
      </c>
      <c r="I1170" s="49" t="s">
        <v>1340</v>
      </c>
      <c r="J1170" s="50" t="s">
        <v>1341</v>
      </c>
      <c r="K1170" s="7" t="s">
        <v>9219</v>
      </c>
      <c r="L1170" s="7" t="s">
        <v>9703</v>
      </c>
      <c r="M1170" s="51" t="s">
        <v>1342</v>
      </c>
      <c r="N1170" s="7"/>
    </row>
    <row r="1171" spans="1:14" s="68" customFormat="1" ht="67.5">
      <c r="A1171" s="31" t="s">
        <v>1016</v>
      </c>
      <c r="B1171" s="43">
        <v>1170</v>
      </c>
      <c r="C1171" s="53" t="s">
        <v>8574</v>
      </c>
      <c r="D1171" s="54" t="s">
        <v>1343</v>
      </c>
      <c r="E1171" s="54" t="s">
        <v>2668</v>
      </c>
      <c r="F1171" s="55">
        <v>2010</v>
      </c>
      <c r="G1171" s="55" t="s">
        <v>1344</v>
      </c>
      <c r="H1171" s="55" t="s">
        <v>8603</v>
      </c>
      <c r="I1171" s="54" t="s">
        <v>1345</v>
      </c>
      <c r="J1171" s="56" t="s">
        <v>1346</v>
      </c>
      <c r="K1171" s="13" t="s">
        <v>9688</v>
      </c>
      <c r="L1171" s="13" t="s">
        <v>9914</v>
      </c>
      <c r="M1171" s="51" t="s">
        <v>1347</v>
      </c>
      <c r="N1171" s="7"/>
    </row>
    <row r="1172" spans="1:14" s="68" customFormat="1" ht="27">
      <c r="A1172" s="31" t="s">
        <v>1016</v>
      </c>
      <c r="B1172" s="43">
        <v>1171</v>
      </c>
      <c r="C1172" s="48" t="s">
        <v>8574</v>
      </c>
      <c r="D1172" s="49" t="s">
        <v>1348</v>
      </c>
      <c r="E1172" s="49" t="s">
        <v>2668</v>
      </c>
      <c r="F1172" s="43">
        <v>2009</v>
      </c>
      <c r="G1172" s="43" t="s">
        <v>1349</v>
      </c>
      <c r="H1172" s="43" t="s">
        <v>8603</v>
      </c>
      <c r="I1172" s="49" t="s">
        <v>1350</v>
      </c>
      <c r="J1172" s="50" t="s">
        <v>1351</v>
      </c>
      <c r="K1172" s="7" t="s">
        <v>9219</v>
      </c>
      <c r="L1172" s="7" t="s">
        <v>9220</v>
      </c>
      <c r="M1172" s="51" t="s">
        <v>1352</v>
      </c>
      <c r="N1172" s="7"/>
    </row>
    <row r="1173" spans="1:14" s="68" customFormat="1" ht="27">
      <c r="A1173" s="31" t="s">
        <v>1016</v>
      </c>
      <c r="B1173" s="43">
        <v>1172</v>
      </c>
      <c r="C1173" s="48" t="s">
        <v>8574</v>
      </c>
      <c r="D1173" s="49" t="s">
        <v>1353</v>
      </c>
      <c r="E1173" s="49" t="s">
        <v>2668</v>
      </c>
      <c r="F1173" s="43">
        <v>2009</v>
      </c>
      <c r="G1173" s="43" t="s">
        <v>1354</v>
      </c>
      <c r="H1173" s="43" t="s">
        <v>8603</v>
      </c>
      <c r="I1173" s="49" t="s">
        <v>1355</v>
      </c>
      <c r="J1173" s="50" t="s">
        <v>1356</v>
      </c>
      <c r="K1173" s="7" t="s">
        <v>9219</v>
      </c>
      <c r="L1173" s="7" t="s">
        <v>9220</v>
      </c>
      <c r="M1173" s="51" t="s">
        <v>1357</v>
      </c>
      <c r="N1173" s="52"/>
    </row>
    <row r="1174" spans="1:14" s="68" customFormat="1" ht="13.5">
      <c r="A1174" s="31" t="s">
        <v>1016</v>
      </c>
      <c r="B1174" s="43">
        <v>1173</v>
      </c>
      <c r="C1174" s="53" t="s">
        <v>8574</v>
      </c>
      <c r="D1174" s="54" t="s">
        <v>1358</v>
      </c>
      <c r="E1174" s="54" t="s">
        <v>5346</v>
      </c>
      <c r="F1174" s="55">
        <v>2006</v>
      </c>
      <c r="G1174" s="55" t="s">
        <v>1359</v>
      </c>
      <c r="H1174" s="55" t="s">
        <v>8603</v>
      </c>
      <c r="I1174" s="54" t="s">
        <v>1360</v>
      </c>
      <c r="J1174" s="56" t="s">
        <v>1361</v>
      </c>
      <c r="K1174" s="13" t="s">
        <v>9219</v>
      </c>
      <c r="L1174" s="13" t="s">
        <v>9220</v>
      </c>
      <c r="M1174" s="51" t="s">
        <v>1362</v>
      </c>
      <c r="N1174" s="7"/>
    </row>
    <row r="1175" spans="1:14" s="68" customFormat="1" ht="27">
      <c r="A1175" s="31" t="s">
        <v>1016</v>
      </c>
      <c r="B1175" s="43">
        <v>1174</v>
      </c>
      <c r="C1175" s="53" t="s">
        <v>8574</v>
      </c>
      <c r="D1175" s="54" t="s">
        <v>1363</v>
      </c>
      <c r="E1175" s="54" t="s">
        <v>2668</v>
      </c>
      <c r="F1175" s="55">
        <v>2010</v>
      </c>
      <c r="G1175" s="55" t="s">
        <v>1364</v>
      </c>
      <c r="H1175" s="55" t="s">
        <v>8603</v>
      </c>
      <c r="I1175" s="54" t="s">
        <v>1365</v>
      </c>
      <c r="J1175" s="56" t="s">
        <v>1366</v>
      </c>
      <c r="K1175" s="13" t="s">
        <v>9219</v>
      </c>
      <c r="L1175" s="13" t="s">
        <v>9220</v>
      </c>
      <c r="M1175" s="51" t="s">
        <v>1367</v>
      </c>
      <c r="N1175" s="7"/>
    </row>
    <row r="1176" spans="1:14" s="68" customFormat="1" ht="13.5">
      <c r="A1176" s="31" t="s">
        <v>1016</v>
      </c>
      <c r="B1176" s="43">
        <v>1175</v>
      </c>
      <c r="C1176" s="48" t="s">
        <v>8574</v>
      </c>
      <c r="D1176" s="49" t="s">
        <v>1368</v>
      </c>
      <c r="E1176" s="49" t="s">
        <v>5018</v>
      </c>
      <c r="F1176" s="43">
        <v>2010</v>
      </c>
      <c r="G1176" s="43"/>
      <c r="H1176" s="43" t="s">
        <v>8603</v>
      </c>
      <c r="I1176" s="49" t="s">
        <v>1369</v>
      </c>
      <c r="J1176" s="50" t="s">
        <v>1370</v>
      </c>
      <c r="K1176" s="7" t="s">
        <v>9688</v>
      </c>
      <c r="L1176" s="7" t="s">
        <v>6774</v>
      </c>
      <c r="M1176" s="51" t="s">
        <v>1371</v>
      </c>
      <c r="N1176" s="13"/>
    </row>
    <row r="1177" spans="1:14" s="68" customFormat="1" ht="13.5">
      <c r="A1177" s="31" t="s">
        <v>1016</v>
      </c>
      <c r="B1177" s="43">
        <v>1176</v>
      </c>
      <c r="C1177" s="48" t="s">
        <v>8574</v>
      </c>
      <c r="D1177" s="49" t="s">
        <v>1372</v>
      </c>
      <c r="E1177" s="49" t="s">
        <v>2938</v>
      </c>
      <c r="F1177" s="43">
        <v>2009</v>
      </c>
      <c r="G1177" s="43"/>
      <c r="H1177" s="43" t="s">
        <v>8603</v>
      </c>
      <c r="I1177" s="49" t="s">
        <v>1373</v>
      </c>
      <c r="J1177" s="50" t="s">
        <v>1374</v>
      </c>
      <c r="K1177" s="6" t="e">
        <v>#N/A</v>
      </c>
      <c r="L1177" s="7" t="s">
        <v>9219</v>
      </c>
      <c r="M1177" s="51" t="s">
        <v>1375</v>
      </c>
      <c r="N1177" s="13"/>
    </row>
    <row r="1178" spans="1:14" s="68" customFormat="1" ht="13.5">
      <c r="A1178" s="31" t="s">
        <v>1016</v>
      </c>
      <c r="B1178" s="43">
        <v>1177</v>
      </c>
      <c r="C1178" s="48" t="s">
        <v>8574</v>
      </c>
      <c r="D1178" s="49" t="s">
        <v>1376</v>
      </c>
      <c r="E1178" s="49" t="s">
        <v>4020</v>
      </c>
      <c r="F1178" s="43">
        <v>2012</v>
      </c>
      <c r="G1178" s="43" t="s">
        <v>1377</v>
      </c>
      <c r="H1178" s="43" t="s">
        <v>1378</v>
      </c>
      <c r="I1178" s="49" t="s">
        <v>2992</v>
      </c>
      <c r="J1178" s="50" t="s">
        <v>1379</v>
      </c>
      <c r="K1178" s="7" t="s">
        <v>9219</v>
      </c>
      <c r="L1178" s="7" t="s">
        <v>9220</v>
      </c>
      <c r="M1178" s="51" t="s">
        <v>1380</v>
      </c>
      <c r="N1178" s="13"/>
    </row>
    <row r="1179" spans="1:14" s="68" customFormat="1" ht="13.5">
      <c r="A1179" s="31" t="s">
        <v>1016</v>
      </c>
      <c r="B1179" s="43">
        <v>1178</v>
      </c>
      <c r="C1179" s="48" t="s">
        <v>8574</v>
      </c>
      <c r="D1179" s="49" t="s">
        <v>1381</v>
      </c>
      <c r="E1179" s="49" t="s">
        <v>4020</v>
      </c>
      <c r="F1179" s="43">
        <v>2012</v>
      </c>
      <c r="G1179" s="43" t="s">
        <v>1382</v>
      </c>
      <c r="H1179" s="43" t="s">
        <v>1033</v>
      </c>
      <c r="I1179" s="49" t="s">
        <v>1383</v>
      </c>
      <c r="J1179" s="50" t="s">
        <v>1384</v>
      </c>
      <c r="K1179" s="7" t="s">
        <v>9219</v>
      </c>
      <c r="L1179" s="7" t="s">
        <v>9220</v>
      </c>
      <c r="M1179" s="51" t="s">
        <v>1385</v>
      </c>
      <c r="N1179" s="52"/>
    </row>
    <row r="1180" spans="1:14" s="68" customFormat="1" ht="13.5">
      <c r="A1180" s="31" t="s">
        <v>1016</v>
      </c>
      <c r="B1180" s="43">
        <v>1179</v>
      </c>
      <c r="C1180" s="48" t="s">
        <v>8574</v>
      </c>
      <c r="D1180" s="49" t="s">
        <v>1386</v>
      </c>
      <c r="E1180" s="49" t="s">
        <v>4020</v>
      </c>
      <c r="F1180" s="43">
        <v>2012</v>
      </c>
      <c r="G1180" s="43" t="s">
        <v>1387</v>
      </c>
      <c r="H1180" s="43" t="s">
        <v>8603</v>
      </c>
      <c r="I1180" s="49" t="s">
        <v>1388</v>
      </c>
      <c r="J1180" s="50" t="s">
        <v>1389</v>
      </c>
      <c r="K1180" s="6" t="e">
        <v>#N/A</v>
      </c>
      <c r="L1180" s="7" t="s">
        <v>9219</v>
      </c>
      <c r="M1180" s="51" t="s">
        <v>1390</v>
      </c>
      <c r="N1180" s="7"/>
    </row>
    <row r="1181" spans="1:14" s="68" customFormat="1" ht="13.5">
      <c r="A1181" s="31" t="s">
        <v>1016</v>
      </c>
      <c r="B1181" s="43">
        <v>1180</v>
      </c>
      <c r="C1181" s="48" t="s">
        <v>8574</v>
      </c>
      <c r="D1181" s="49" t="s">
        <v>1391</v>
      </c>
      <c r="E1181" s="49" t="s">
        <v>4020</v>
      </c>
      <c r="F1181" s="43">
        <v>2012</v>
      </c>
      <c r="G1181" s="43" t="s">
        <v>1392</v>
      </c>
      <c r="H1181" s="43" t="s">
        <v>1033</v>
      </c>
      <c r="I1181" s="49" t="s">
        <v>1393</v>
      </c>
      <c r="J1181" s="50" t="s">
        <v>1394</v>
      </c>
      <c r="K1181" s="7" t="s">
        <v>9219</v>
      </c>
      <c r="L1181" s="7" t="s">
        <v>9220</v>
      </c>
      <c r="M1181" s="51" t="s">
        <v>1395</v>
      </c>
      <c r="N1181" s="7"/>
    </row>
    <row r="1182" spans="1:14" s="68" customFormat="1" ht="13.5">
      <c r="A1182" s="31" t="s">
        <v>1016</v>
      </c>
      <c r="B1182" s="43">
        <v>1181</v>
      </c>
      <c r="C1182" s="48" t="s">
        <v>8574</v>
      </c>
      <c r="D1182" s="49" t="s">
        <v>1396</v>
      </c>
      <c r="E1182" s="49" t="s">
        <v>4020</v>
      </c>
      <c r="F1182" s="43">
        <v>2011</v>
      </c>
      <c r="G1182" s="43" t="s">
        <v>1397</v>
      </c>
      <c r="H1182" s="43" t="s">
        <v>8603</v>
      </c>
      <c r="I1182" s="49" t="s">
        <v>1398</v>
      </c>
      <c r="J1182" s="50" t="s">
        <v>1399</v>
      </c>
      <c r="K1182" s="7" t="s">
        <v>9219</v>
      </c>
      <c r="L1182" s="7" t="s">
        <v>9220</v>
      </c>
      <c r="M1182" s="51" t="s">
        <v>1400</v>
      </c>
      <c r="N1182" s="7"/>
    </row>
    <row r="1183" spans="1:14" s="68" customFormat="1" ht="13.5">
      <c r="A1183" s="31" t="s">
        <v>1016</v>
      </c>
      <c r="B1183" s="43">
        <v>1182</v>
      </c>
      <c r="C1183" s="48" t="s">
        <v>8574</v>
      </c>
      <c r="D1183" s="49" t="s">
        <v>1401</v>
      </c>
      <c r="E1183" s="49" t="s">
        <v>4020</v>
      </c>
      <c r="F1183" s="43">
        <v>2011</v>
      </c>
      <c r="G1183" s="43" t="s">
        <v>1402</v>
      </c>
      <c r="H1183" s="43" t="s">
        <v>8603</v>
      </c>
      <c r="I1183" s="49" t="s">
        <v>1403</v>
      </c>
      <c r="J1183" s="50" t="s">
        <v>1404</v>
      </c>
      <c r="K1183" s="7" t="s">
        <v>9219</v>
      </c>
      <c r="L1183" s="7" t="s">
        <v>9220</v>
      </c>
      <c r="M1183" s="51" t="s">
        <v>1405</v>
      </c>
      <c r="N1183" s="7"/>
    </row>
    <row r="1184" spans="1:14" s="68" customFormat="1" ht="13.5">
      <c r="A1184" s="31" t="s">
        <v>1016</v>
      </c>
      <c r="B1184" s="43">
        <v>1183</v>
      </c>
      <c r="C1184" s="48" t="s">
        <v>8574</v>
      </c>
      <c r="D1184" s="49" t="s">
        <v>1406</v>
      </c>
      <c r="E1184" s="49" t="s">
        <v>4020</v>
      </c>
      <c r="F1184" s="43">
        <v>2009</v>
      </c>
      <c r="G1184" s="43" t="s">
        <v>1407</v>
      </c>
      <c r="H1184" s="43" t="s">
        <v>8603</v>
      </c>
      <c r="I1184" s="49" t="s">
        <v>1408</v>
      </c>
      <c r="J1184" s="50" t="s">
        <v>1409</v>
      </c>
      <c r="K1184" s="6" t="e">
        <v>#N/A</v>
      </c>
      <c r="L1184" s="7" t="s">
        <v>9219</v>
      </c>
      <c r="M1184" s="51" t="s">
        <v>1410</v>
      </c>
      <c r="N1184" s="52"/>
    </row>
    <row r="1185" spans="1:14" s="68" customFormat="1" ht="13.5">
      <c r="A1185" s="31" t="s">
        <v>1016</v>
      </c>
      <c r="B1185" s="43">
        <v>1184</v>
      </c>
      <c r="C1185" s="48" t="s">
        <v>8574</v>
      </c>
      <c r="D1185" s="49" t="s">
        <v>1411</v>
      </c>
      <c r="E1185" s="49" t="s">
        <v>4020</v>
      </c>
      <c r="F1185" s="43">
        <v>2009</v>
      </c>
      <c r="G1185" s="43" t="s">
        <v>1412</v>
      </c>
      <c r="H1185" s="43" t="s">
        <v>8603</v>
      </c>
      <c r="I1185" s="49" t="s">
        <v>1413</v>
      </c>
      <c r="J1185" s="50" t="s">
        <v>1414</v>
      </c>
      <c r="K1185" s="7" t="s">
        <v>9219</v>
      </c>
      <c r="L1185" s="7" t="s">
        <v>9220</v>
      </c>
      <c r="M1185" s="51" t="s">
        <v>1415</v>
      </c>
      <c r="N1185" s="7"/>
    </row>
    <row r="1186" spans="1:14" s="68" customFormat="1" ht="13.5">
      <c r="A1186" s="31" t="s">
        <v>1016</v>
      </c>
      <c r="B1186" s="43">
        <v>1185</v>
      </c>
      <c r="C1186" s="48" t="s">
        <v>8574</v>
      </c>
      <c r="D1186" s="49" t="s">
        <v>1416</v>
      </c>
      <c r="E1186" s="49" t="s">
        <v>4020</v>
      </c>
      <c r="F1186" s="43">
        <v>2008</v>
      </c>
      <c r="G1186" s="43"/>
      <c r="H1186" s="43" t="s">
        <v>8603</v>
      </c>
      <c r="I1186" s="49" t="s">
        <v>1417</v>
      </c>
      <c r="J1186" s="50" t="s">
        <v>1418</v>
      </c>
      <c r="K1186" s="7" t="s">
        <v>9219</v>
      </c>
      <c r="L1186" s="7" t="s">
        <v>9220</v>
      </c>
      <c r="M1186" s="51" t="s">
        <v>1419</v>
      </c>
      <c r="N1186" s="52"/>
    </row>
    <row r="1187" spans="1:14" s="68" customFormat="1" ht="13.5">
      <c r="A1187" s="31" t="s">
        <v>1016</v>
      </c>
      <c r="B1187" s="43">
        <v>1186</v>
      </c>
      <c r="C1187" s="48" t="s">
        <v>8574</v>
      </c>
      <c r="D1187" s="49" t="s">
        <v>1420</v>
      </c>
      <c r="E1187" s="49" t="s">
        <v>4020</v>
      </c>
      <c r="F1187" s="43">
        <v>2006</v>
      </c>
      <c r="G1187" s="43"/>
      <c r="H1187" s="43" t="s">
        <v>8603</v>
      </c>
      <c r="I1187" s="49" t="s">
        <v>1421</v>
      </c>
      <c r="J1187" s="50" t="s">
        <v>1422</v>
      </c>
      <c r="K1187" s="7" t="s">
        <v>9219</v>
      </c>
      <c r="L1187" s="7" t="s">
        <v>9220</v>
      </c>
      <c r="M1187" s="51" t="s">
        <v>1423</v>
      </c>
      <c r="N1187" s="52"/>
    </row>
    <row r="1188" spans="1:14" s="68" customFormat="1" ht="13.5">
      <c r="A1188" s="31" t="s">
        <v>1016</v>
      </c>
      <c r="B1188" s="43">
        <v>1187</v>
      </c>
      <c r="C1188" s="48" t="s">
        <v>8574</v>
      </c>
      <c r="D1188" s="49" t="s">
        <v>1424</v>
      </c>
      <c r="E1188" s="49" t="s">
        <v>4020</v>
      </c>
      <c r="F1188" s="43">
        <v>2006</v>
      </c>
      <c r="G1188" s="43"/>
      <c r="H1188" s="43" t="s">
        <v>8603</v>
      </c>
      <c r="I1188" s="49" t="s">
        <v>1425</v>
      </c>
      <c r="J1188" s="50" t="s">
        <v>1426</v>
      </c>
      <c r="K1188" s="7" t="s">
        <v>9219</v>
      </c>
      <c r="L1188" s="7" t="s">
        <v>9220</v>
      </c>
      <c r="M1188" s="51" t="s">
        <v>1427</v>
      </c>
      <c r="N1188" s="7"/>
    </row>
    <row r="1189" spans="1:14" s="68" customFormat="1" ht="13.5">
      <c r="A1189" s="31" t="s">
        <v>1016</v>
      </c>
      <c r="B1189" s="43">
        <v>1188</v>
      </c>
      <c r="C1189" s="44" t="s">
        <v>7795</v>
      </c>
      <c r="D1189" s="46" t="s">
        <v>1428</v>
      </c>
      <c r="E1189" s="46" t="s">
        <v>7964</v>
      </c>
      <c r="F1189" s="45">
        <v>2006</v>
      </c>
      <c r="G1189" s="45"/>
      <c r="H1189" s="45" t="s">
        <v>7805</v>
      </c>
      <c r="I1189" s="46" t="s">
        <v>1429</v>
      </c>
      <c r="J1189" s="47" t="s">
        <v>1430</v>
      </c>
      <c r="K1189" s="31" t="s">
        <v>7903</v>
      </c>
      <c r="L1189" s="31" t="s">
        <v>7968</v>
      </c>
      <c r="M1189" s="51" t="s">
        <v>1431</v>
      </c>
      <c r="N1189" s="7"/>
    </row>
    <row r="1190" spans="1:14" s="68" customFormat="1" ht="13.5">
      <c r="A1190" s="31" t="s">
        <v>1016</v>
      </c>
      <c r="B1190" s="43">
        <v>1189</v>
      </c>
      <c r="C1190" s="48" t="s">
        <v>8574</v>
      </c>
      <c r="D1190" s="49" t="s">
        <v>1432</v>
      </c>
      <c r="E1190" s="49" t="s">
        <v>4020</v>
      </c>
      <c r="F1190" s="43">
        <v>2012</v>
      </c>
      <c r="G1190" s="43" t="s">
        <v>1433</v>
      </c>
      <c r="H1190" s="43" t="s">
        <v>4225</v>
      </c>
      <c r="I1190" s="49" t="s">
        <v>1434</v>
      </c>
      <c r="J1190" s="50" t="s">
        <v>1435</v>
      </c>
      <c r="K1190" s="7" t="s">
        <v>9219</v>
      </c>
      <c r="L1190" s="7" t="s">
        <v>9220</v>
      </c>
      <c r="M1190" s="51" t="s">
        <v>1436</v>
      </c>
      <c r="N1190" s="7"/>
    </row>
    <row r="1191" spans="1:14" s="68" customFormat="1" ht="13.5">
      <c r="A1191" s="31" t="s">
        <v>1016</v>
      </c>
      <c r="B1191" s="43">
        <v>1190</v>
      </c>
      <c r="C1191" s="48" t="s">
        <v>8574</v>
      </c>
      <c r="D1191" s="49" t="s">
        <v>1437</v>
      </c>
      <c r="E1191" s="49" t="s">
        <v>4020</v>
      </c>
      <c r="F1191" s="43">
        <v>2009</v>
      </c>
      <c r="G1191" s="43" t="s">
        <v>1438</v>
      </c>
      <c r="H1191" s="43" t="s">
        <v>8603</v>
      </c>
      <c r="I1191" s="49" t="s">
        <v>1425</v>
      </c>
      <c r="J1191" s="50" t="s">
        <v>1439</v>
      </c>
      <c r="K1191" s="7" t="s">
        <v>9219</v>
      </c>
      <c r="L1191" s="7" t="s">
        <v>9220</v>
      </c>
      <c r="M1191" s="51" t="s">
        <v>1440</v>
      </c>
      <c r="N1191" s="7"/>
    </row>
    <row r="1192" spans="1:14" s="68" customFormat="1" ht="13.5">
      <c r="A1192" s="31" t="s">
        <v>1016</v>
      </c>
      <c r="B1192" s="43">
        <v>1191</v>
      </c>
      <c r="C1192" s="48" t="s">
        <v>8574</v>
      </c>
      <c r="D1192" s="49" t="s">
        <v>1441</v>
      </c>
      <c r="E1192" s="49" t="s">
        <v>1442</v>
      </c>
      <c r="F1192" s="43">
        <v>2010</v>
      </c>
      <c r="G1192" s="43"/>
      <c r="H1192" s="43"/>
      <c r="I1192" s="49" t="s">
        <v>1442</v>
      </c>
      <c r="J1192" s="50" t="s">
        <v>1443</v>
      </c>
      <c r="K1192" s="7"/>
      <c r="L1192" s="7"/>
      <c r="M1192" s="51" t="s">
        <v>1444</v>
      </c>
      <c r="N1192" s="7"/>
    </row>
    <row r="1193" spans="1:14" s="68" customFormat="1" ht="13.5">
      <c r="A1193" s="31" t="s">
        <v>1016</v>
      </c>
      <c r="B1193" s="43">
        <v>1192</v>
      </c>
      <c r="C1193" s="48" t="s">
        <v>8574</v>
      </c>
      <c r="D1193" s="49" t="s">
        <v>1445</v>
      </c>
      <c r="E1193" s="49" t="s">
        <v>5018</v>
      </c>
      <c r="F1193" s="43">
        <v>2010</v>
      </c>
      <c r="G1193" s="43"/>
      <c r="H1193" s="43" t="s">
        <v>8603</v>
      </c>
      <c r="I1193" s="49" t="s">
        <v>1446</v>
      </c>
      <c r="J1193" s="50" t="s">
        <v>1447</v>
      </c>
      <c r="K1193" s="7" t="s">
        <v>9011</v>
      </c>
      <c r="L1193" s="7" t="s">
        <v>9708</v>
      </c>
      <c r="M1193" s="51" t="s">
        <v>1448</v>
      </c>
      <c r="N1193" s="7"/>
    </row>
    <row r="1194" spans="1:14" s="68" customFormat="1" ht="13.5">
      <c r="A1194" s="31" t="s">
        <v>1016</v>
      </c>
      <c r="B1194" s="43">
        <v>1193</v>
      </c>
      <c r="C1194" s="48" t="s">
        <v>8574</v>
      </c>
      <c r="D1194" s="49" t="s">
        <v>1449</v>
      </c>
      <c r="E1194" s="49" t="s">
        <v>4050</v>
      </c>
      <c r="F1194" s="43">
        <v>2010</v>
      </c>
      <c r="G1194" s="43"/>
      <c r="H1194" s="43" t="s">
        <v>8603</v>
      </c>
      <c r="I1194" s="49" t="s">
        <v>1450</v>
      </c>
      <c r="J1194" s="50" t="s">
        <v>1451</v>
      </c>
      <c r="K1194" s="7" t="s">
        <v>9688</v>
      </c>
      <c r="L1194" s="7" t="s">
        <v>6774</v>
      </c>
      <c r="M1194" s="51" t="s">
        <v>1452</v>
      </c>
      <c r="N1194" s="7"/>
    </row>
    <row r="1195" spans="1:14" s="68" customFormat="1" ht="27">
      <c r="A1195" s="31" t="s">
        <v>1016</v>
      </c>
      <c r="B1195" s="43">
        <v>1194</v>
      </c>
      <c r="C1195" s="53" t="s">
        <v>8574</v>
      </c>
      <c r="D1195" s="54" t="s">
        <v>1453</v>
      </c>
      <c r="E1195" s="54" t="s">
        <v>2668</v>
      </c>
      <c r="F1195" s="55">
        <v>2010</v>
      </c>
      <c r="G1195" s="55" t="s">
        <v>1454</v>
      </c>
      <c r="H1195" s="55" t="s">
        <v>8603</v>
      </c>
      <c r="I1195" s="54" t="s">
        <v>1455</v>
      </c>
      <c r="J1195" s="56" t="s">
        <v>1456</v>
      </c>
      <c r="K1195" s="13" t="s">
        <v>9011</v>
      </c>
      <c r="L1195" s="13" t="s">
        <v>9852</v>
      </c>
      <c r="M1195" s="51" t="s">
        <v>1457</v>
      </c>
      <c r="N1195" s="7"/>
    </row>
    <row r="1196" spans="1:14" s="68" customFormat="1" ht="13.5">
      <c r="A1196" s="31" t="s">
        <v>1016</v>
      </c>
      <c r="B1196" s="43">
        <v>1195</v>
      </c>
      <c r="C1196" s="48" t="s">
        <v>8574</v>
      </c>
      <c r="D1196" s="49" t="s">
        <v>1458</v>
      </c>
      <c r="E1196" s="49" t="s">
        <v>5018</v>
      </c>
      <c r="F1196" s="43">
        <v>2010</v>
      </c>
      <c r="G1196" s="43"/>
      <c r="H1196" s="43" t="s">
        <v>8603</v>
      </c>
      <c r="I1196" s="49" t="s">
        <v>1459</v>
      </c>
      <c r="J1196" s="50" t="s">
        <v>1460</v>
      </c>
      <c r="K1196" s="7" t="s">
        <v>9011</v>
      </c>
      <c r="L1196" s="7" t="s">
        <v>9708</v>
      </c>
      <c r="M1196" s="51" t="s">
        <v>1461</v>
      </c>
      <c r="N1196" s="7"/>
    </row>
    <row r="1197" spans="1:14" s="68" customFormat="1" ht="27">
      <c r="A1197" s="31" t="s">
        <v>1016</v>
      </c>
      <c r="B1197" s="43">
        <v>1196</v>
      </c>
      <c r="C1197" s="48" t="s">
        <v>8574</v>
      </c>
      <c r="D1197" s="49" t="s">
        <v>1462</v>
      </c>
      <c r="E1197" s="49" t="s">
        <v>2668</v>
      </c>
      <c r="F1197" s="43">
        <v>2009</v>
      </c>
      <c r="G1197" s="43" t="s">
        <v>1463</v>
      </c>
      <c r="H1197" s="43" t="s">
        <v>8603</v>
      </c>
      <c r="I1197" s="49" t="s">
        <v>1464</v>
      </c>
      <c r="J1197" s="50" t="s">
        <v>1465</v>
      </c>
      <c r="K1197" s="7" t="s">
        <v>9011</v>
      </c>
      <c r="L1197" s="7" t="s">
        <v>5063</v>
      </c>
      <c r="M1197" s="51" t="s">
        <v>1466</v>
      </c>
      <c r="N1197" s="7"/>
    </row>
    <row r="1198" spans="1:14" s="68" customFormat="1" ht="13.5">
      <c r="A1198" s="31" t="s">
        <v>1016</v>
      </c>
      <c r="B1198" s="43">
        <v>1197</v>
      </c>
      <c r="C1198" s="48" t="s">
        <v>8574</v>
      </c>
      <c r="D1198" s="49" t="s">
        <v>1467</v>
      </c>
      <c r="E1198" s="49" t="s">
        <v>2885</v>
      </c>
      <c r="F1198" s="43">
        <v>2012</v>
      </c>
      <c r="G1198" s="43" t="s">
        <v>1468</v>
      </c>
      <c r="H1198" s="43" t="s">
        <v>7070</v>
      </c>
      <c r="I1198" s="49" t="s">
        <v>1469</v>
      </c>
      <c r="J1198" s="50" t="s">
        <v>1470</v>
      </c>
      <c r="K1198" s="7" t="s">
        <v>9011</v>
      </c>
      <c r="L1198" s="7" t="s">
        <v>9852</v>
      </c>
      <c r="M1198" s="51" t="s">
        <v>1471</v>
      </c>
      <c r="N1198" s="7"/>
    </row>
    <row r="1199" spans="1:14" s="68" customFormat="1" ht="13.5">
      <c r="A1199" s="31" t="s">
        <v>1016</v>
      </c>
      <c r="B1199" s="43">
        <v>1198</v>
      </c>
      <c r="C1199" s="48" t="s">
        <v>8574</v>
      </c>
      <c r="D1199" s="49" t="s">
        <v>1472</v>
      </c>
      <c r="E1199" s="49" t="s">
        <v>1473</v>
      </c>
      <c r="F1199" s="43">
        <v>2012</v>
      </c>
      <c r="G1199" s="43" t="s">
        <v>1474</v>
      </c>
      <c r="H1199" s="43" t="s">
        <v>8603</v>
      </c>
      <c r="I1199" s="49" t="s">
        <v>1475</v>
      </c>
      <c r="J1199" s="50" t="s">
        <v>1476</v>
      </c>
      <c r="K1199" s="7" t="s">
        <v>9011</v>
      </c>
      <c r="L1199" s="7" t="s">
        <v>9852</v>
      </c>
      <c r="M1199" s="51" t="s">
        <v>1477</v>
      </c>
      <c r="N1199" s="7"/>
    </row>
    <row r="1200" spans="1:14" s="68" customFormat="1" ht="13.5">
      <c r="A1200" s="31" t="s">
        <v>1016</v>
      </c>
      <c r="B1200" s="43">
        <v>1199</v>
      </c>
      <c r="C1200" s="48" t="s">
        <v>8574</v>
      </c>
      <c r="D1200" s="49" t="s">
        <v>1478</v>
      </c>
      <c r="E1200" s="49" t="s">
        <v>3001</v>
      </c>
      <c r="F1200" s="43">
        <v>2012</v>
      </c>
      <c r="G1200" s="43"/>
      <c r="H1200" s="43"/>
      <c r="I1200" s="49" t="s">
        <v>1479</v>
      </c>
      <c r="J1200" s="50" t="s">
        <v>1480</v>
      </c>
      <c r="K1200" s="7" t="s">
        <v>6927</v>
      </c>
      <c r="L1200" s="7" t="s">
        <v>4179</v>
      </c>
      <c r="M1200" s="51" t="s">
        <v>1481</v>
      </c>
      <c r="N1200" s="7"/>
    </row>
    <row r="1201" spans="1:14" s="68" customFormat="1" ht="27">
      <c r="A1201" s="31" t="s">
        <v>1016</v>
      </c>
      <c r="B1201" s="43">
        <v>1200</v>
      </c>
      <c r="C1201" s="48" t="s">
        <v>8574</v>
      </c>
      <c r="D1201" s="49" t="s">
        <v>1482</v>
      </c>
      <c r="E1201" s="49" t="s">
        <v>3001</v>
      </c>
      <c r="F1201" s="43">
        <v>2012</v>
      </c>
      <c r="G1201" s="43"/>
      <c r="H1201" s="43"/>
      <c r="I1201" s="49" t="s">
        <v>1058</v>
      </c>
      <c r="J1201" s="50" t="s">
        <v>1483</v>
      </c>
      <c r="K1201" s="7" t="s">
        <v>6751</v>
      </c>
      <c r="L1201" s="7" t="s">
        <v>5323</v>
      </c>
      <c r="M1201" s="51" t="s">
        <v>1484</v>
      </c>
      <c r="N1201" s="13"/>
    </row>
    <row r="1202" spans="1:14" s="68" customFormat="1" ht="13.5">
      <c r="A1202" s="31" t="s">
        <v>1016</v>
      </c>
      <c r="B1202" s="43">
        <v>1201</v>
      </c>
      <c r="C1202" s="48" t="s">
        <v>8574</v>
      </c>
      <c r="D1202" s="49" t="s">
        <v>1485</v>
      </c>
      <c r="E1202" s="49" t="s">
        <v>1473</v>
      </c>
      <c r="F1202" s="43">
        <v>2012</v>
      </c>
      <c r="G1202" s="43" t="s">
        <v>1474</v>
      </c>
      <c r="H1202" s="43" t="s">
        <v>8603</v>
      </c>
      <c r="I1202" s="49" t="s">
        <v>1486</v>
      </c>
      <c r="J1202" s="50" t="s">
        <v>1487</v>
      </c>
      <c r="K1202" s="7" t="s">
        <v>9011</v>
      </c>
      <c r="L1202" s="7" t="s">
        <v>9852</v>
      </c>
      <c r="M1202" s="51" t="s">
        <v>1488</v>
      </c>
      <c r="N1202" s="7"/>
    </row>
    <row r="1203" spans="1:14" s="68" customFormat="1" ht="13.5">
      <c r="A1203" s="31" t="s">
        <v>1016</v>
      </c>
      <c r="B1203" s="43">
        <v>1202</v>
      </c>
      <c r="C1203" s="48" t="s">
        <v>8574</v>
      </c>
      <c r="D1203" s="49" t="s">
        <v>1489</v>
      </c>
      <c r="E1203" s="49" t="s">
        <v>3001</v>
      </c>
      <c r="F1203" s="43">
        <v>2012</v>
      </c>
      <c r="G1203" s="43"/>
      <c r="H1203" s="43"/>
      <c r="I1203" s="49" t="s">
        <v>1490</v>
      </c>
      <c r="J1203" s="50" t="s">
        <v>1491</v>
      </c>
      <c r="K1203" s="7" t="s">
        <v>6927</v>
      </c>
      <c r="L1203" s="7" t="s">
        <v>4179</v>
      </c>
      <c r="M1203" s="51" t="s">
        <v>1492</v>
      </c>
      <c r="N1203" s="7"/>
    </row>
    <row r="1204" spans="1:14" s="68" customFormat="1" ht="13.5">
      <c r="A1204" s="31" t="s">
        <v>1016</v>
      </c>
      <c r="B1204" s="43">
        <v>1203</v>
      </c>
      <c r="C1204" s="48" t="s">
        <v>8574</v>
      </c>
      <c r="D1204" s="49" t="s">
        <v>1493</v>
      </c>
      <c r="E1204" s="49" t="s">
        <v>3001</v>
      </c>
      <c r="F1204" s="43">
        <v>2012</v>
      </c>
      <c r="G1204" s="43"/>
      <c r="H1204" s="43"/>
      <c r="I1204" s="49" t="s">
        <v>1494</v>
      </c>
      <c r="J1204" s="50" t="s">
        <v>1495</v>
      </c>
      <c r="K1204" s="7" t="s">
        <v>6927</v>
      </c>
      <c r="L1204" s="7" t="s">
        <v>4179</v>
      </c>
      <c r="M1204" s="51" t="s">
        <v>1496</v>
      </c>
      <c r="N1204" s="7"/>
    </row>
    <row r="1205" spans="1:14" s="68" customFormat="1" ht="54">
      <c r="A1205" s="31" t="s">
        <v>1016</v>
      </c>
      <c r="B1205" s="43">
        <v>1204</v>
      </c>
      <c r="C1205" s="48" t="s">
        <v>8574</v>
      </c>
      <c r="D1205" s="49" t="s">
        <v>1497</v>
      </c>
      <c r="E1205" s="49" t="s">
        <v>1473</v>
      </c>
      <c r="F1205" s="43">
        <v>2010</v>
      </c>
      <c r="G1205" s="43"/>
      <c r="H1205" s="43" t="s">
        <v>8603</v>
      </c>
      <c r="I1205" s="49" t="s">
        <v>1498</v>
      </c>
      <c r="J1205" s="50" t="s">
        <v>1499</v>
      </c>
      <c r="K1205" s="7" t="s">
        <v>9011</v>
      </c>
      <c r="L1205" s="7" t="s">
        <v>9852</v>
      </c>
      <c r="M1205" s="51" t="s">
        <v>1500</v>
      </c>
      <c r="N1205" s="7"/>
    </row>
    <row r="1206" spans="1:14" s="68" customFormat="1" ht="13.5">
      <c r="A1206" s="31" t="s">
        <v>1016</v>
      </c>
      <c r="B1206" s="43">
        <v>1205</v>
      </c>
      <c r="C1206" s="48" t="s">
        <v>8574</v>
      </c>
      <c r="D1206" s="49" t="s">
        <v>1501</v>
      </c>
      <c r="E1206" s="49" t="s">
        <v>5529</v>
      </c>
      <c r="F1206" s="43">
        <v>2011</v>
      </c>
      <c r="G1206" s="43"/>
      <c r="H1206" s="43" t="s">
        <v>5019</v>
      </c>
      <c r="I1206" s="49" t="s">
        <v>1502</v>
      </c>
      <c r="J1206" s="50" t="s">
        <v>1503</v>
      </c>
      <c r="K1206" s="7" t="s">
        <v>9219</v>
      </c>
      <c r="L1206" s="7" t="s">
        <v>9220</v>
      </c>
      <c r="M1206" s="51" t="s">
        <v>1504</v>
      </c>
      <c r="N1206" s="7"/>
    </row>
    <row r="1207" spans="1:14" s="68" customFormat="1" ht="13.5">
      <c r="A1207" s="31" t="s">
        <v>1016</v>
      </c>
      <c r="B1207" s="43">
        <v>1206</v>
      </c>
      <c r="C1207" s="53" t="s">
        <v>8574</v>
      </c>
      <c r="D1207" s="54" t="s">
        <v>1505</v>
      </c>
      <c r="E1207" s="54" t="s">
        <v>1330</v>
      </c>
      <c r="F1207" s="55">
        <v>2007</v>
      </c>
      <c r="G1207" s="55"/>
      <c r="H1207" s="55" t="s">
        <v>8603</v>
      </c>
      <c r="I1207" s="54" t="s">
        <v>1506</v>
      </c>
      <c r="J1207" s="56" t="s">
        <v>1507</v>
      </c>
      <c r="K1207" s="13" t="s">
        <v>9011</v>
      </c>
      <c r="L1207" s="13" t="s">
        <v>9852</v>
      </c>
      <c r="M1207" s="51" t="s">
        <v>1508</v>
      </c>
      <c r="N1207" s="7"/>
    </row>
    <row r="1208" spans="1:14" s="68" customFormat="1" ht="13.5">
      <c r="A1208" s="31" t="s">
        <v>1016</v>
      </c>
      <c r="B1208" s="43">
        <v>1207</v>
      </c>
      <c r="C1208" s="48" t="s">
        <v>8574</v>
      </c>
      <c r="D1208" s="49" t="s">
        <v>1509</v>
      </c>
      <c r="E1208" s="49" t="s">
        <v>1473</v>
      </c>
      <c r="F1208" s="43">
        <v>2012</v>
      </c>
      <c r="G1208" s="43" t="s">
        <v>1510</v>
      </c>
      <c r="H1208" s="43" t="s">
        <v>8603</v>
      </c>
      <c r="I1208" s="49" t="s">
        <v>1511</v>
      </c>
      <c r="J1208" s="50" t="s">
        <v>1512</v>
      </c>
      <c r="K1208" s="7" t="s">
        <v>9011</v>
      </c>
      <c r="L1208" s="7" t="s">
        <v>9852</v>
      </c>
      <c r="M1208" s="51" t="s">
        <v>1513</v>
      </c>
      <c r="N1208" s="13"/>
    </row>
    <row r="1209" spans="1:14" s="68" customFormat="1" ht="13.5">
      <c r="A1209" s="31" t="s">
        <v>1016</v>
      </c>
      <c r="B1209" s="43">
        <v>1208</v>
      </c>
      <c r="C1209" s="48" t="s">
        <v>2911</v>
      </c>
      <c r="D1209" s="49" t="s">
        <v>1514</v>
      </c>
      <c r="E1209" s="49" t="s">
        <v>1515</v>
      </c>
      <c r="F1209" s="43">
        <v>2010</v>
      </c>
      <c r="G1209" s="43"/>
      <c r="H1209" s="43"/>
      <c r="I1209" s="49" t="s">
        <v>1515</v>
      </c>
      <c r="J1209" s="50" t="s">
        <v>1516</v>
      </c>
      <c r="K1209" s="7" t="s">
        <v>9011</v>
      </c>
      <c r="L1209" s="7" t="s">
        <v>9852</v>
      </c>
      <c r="M1209" s="51" t="s">
        <v>1517</v>
      </c>
      <c r="N1209" s="13"/>
    </row>
    <row r="1210" spans="1:14" s="68" customFormat="1" ht="27">
      <c r="A1210" s="31" t="s">
        <v>1016</v>
      </c>
      <c r="B1210" s="43">
        <v>1209</v>
      </c>
      <c r="C1210" s="48" t="s">
        <v>1518</v>
      </c>
      <c r="D1210" s="49" t="s">
        <v>1519</v>
      </c>
      <c r="E1210" s="49" t="s">
        <v>3141</v>
      </c>
      <c r="F1210" s="43">
        <v>2012</v>
      </c>
      <c r="G1210" s="43"/>
      <c r="H1210" s="43"/>
      <c r="I1210" s="49" t="s">
        <v>1520</v>
      </c>
      <c r="J1210" s="50" t="s">
        <v>1521</v>
      </c>
      <c r="K1210" s="7" t="s">
        <v>6927</v>
      </c>
      <c r="L1210" s="7" t="s">
        <v>1522</v>
      </c>
      <c r="M1210" s="51" t="s">
        <v>1523</v>
      </c>
      <c r="N1210" s="13"/>
    </row>
    <row r="1211" spans="1:14" s="68" customFormat="1" ht="13.5">
      <c r="A1211" s="31" t="s">
        <v>1016</v>
      </c>
      <c r="B1211" s="43">
        <v>1210</v>
      </c>
      <c r="C1211" s="48" t="s">
        <v>1518</v>
      </c>
      <c r="D1211" s="49" t="s">
        <v>1524</v>
      </c>
      <c r="E1211" s="49" t="s">
        <v>2394</v>
      </c>
      <c r="F1211" s="43">
        <v>2013</v>
      </c>
      <c r="G1211" s="43"/>
      <c r="H1211" s="43"/>
      <c r="I1211" s="49" t="s">
        <v>1525</v>
      </c>
      <c r="J1211" s="50" t="s">
        <v>1526</v>
      </c>
      <c r="K1211" s="7" t="s">
        <v>9011</v>
      </c>
      <c r="L1211" s="7" t="s">
        <v>7658</v>
      </c>
      <c r="M1211" s="51" t="s">
        <v>1527</v>
      </c>
      <c r="N1211" s="13"/>
    </row>
    <row r="1212" spans="1:14" s="68" customFormat="1" ht="27">
      <c r="A1212" s="31" t="s">
        <v>1016</v>
      </c>
      <c r="B1212" s="43">
        <v>1211</v>
      </c>
      <c r="C1212" s="48" t="s">
        <v>1528</v>
      </c>
      <c r="D1212" s="49" t="s">
        <v>1529</v>
      </c>
      <c r="E1212" s="49" t="s">
        <v>4786</v>
      </c>
      <c r="F1212" s="43">
        <v>2012</v>
      </c>
      <c r="G1212" s="43"/>
      <c r="H1212" s="43"/>
      <c r="I1212" s="49" t="s">
        <v>1530</v>
      </c>
      <c r="J1212" s="50" t="s">
        <v>1531</v>
      </c>
      <c r="K1212" s="7" t="s">
        <v>6927</v>
      </c>
      <c r="L1212" s="7" t="s">
        <v>1532</v>
      </c>
      <c r="M1212" s="51" t="s">
        <v>1533</v>
      </c>
      <c r="N1212" s="13"/>
    </row>
    <row r="1213" spans="1:14" s="68" customFormat="1" ht="13.5">
      <c r="A1213" s="31" t="s">
        <v>1016</v>
      </c>
      <c r="B1213" s="43">
        <v>1212</v>
      </c>
      <c r="C1213" s="48" t="s">
        <v>1518</v>
      </c>
      <c r="D1213" s="49" t="s">
        <v>1534</v>
      </c>
      <c r="E1213" s="49" t="s">
        <v>6797</v>
      </c>
      <c r="F1213" s="43">
        <v>2012</v>
      </c>
      <c r="G1213" s="43"/>
      <c r="H1213" s="43"/>
      <c r="I1213" s="49" t="s">
        <v>1535</v>
      </c>
      <c r="J1213" s="50" t="s">
        <v>1536</v>
      </c>
      <c r="K1213" s="7" t="s">
        <v>6927</v>
      </c>
      <c r="L1213" s="7" t="s">
        <v>1522</v>
      </c>
      <c r="M1213" s="51" t="s">
        <v>1537</v>
      </c>
      <c r="N1213" s="7"/>
    </row>
    <row r="1214" spans="1:14" s="68" customFormat="1" ht="13.5">
      <c r="A1214" s="31" t="s">
        <v>1016</v>
      </c>
      <c r="B1214" s="43">
        <v>1213</v>
      </c>
      <c r="C1214" s="48" t="s">
        <v>1518</v>
      </c>
      <c r="D1214" s="49" t="s">
        <v>1538</v>
      </c>
      <c r="E1214" s="49" t="s">
        <v>4560</v>
      </c>
      <c r="F1214" s="43">
        <v>2012</v>
      </c>
      <c r="G1214" s="43"/>
      <c r="H1214" s="43" t="s">
        <v>8603</v>
      </c>
      <c r="I1214" s="49" t="s">
        <v>5884</v>
      </c>
      <c r="J1214" s="50" t="s">
        <v>1539</v>
      </c>
      <c r="K1214" s="7" t="s">
        <v>9011</v>
      </c>
      <c r="L1214" s="7" t="s">
        <v>9708</v>
      </c>
      <c r="M1214" s="51" t="s">
        <v>1540</v>
      </c>
      <c r="N1214" s="7"/>
    </row>
    <row r="1215" spans="1:14" s="68" customFormat="1" ht="13.5">
      <c r="A1215" s="31" t="s">
        <v>1016</v>
      </c>
      <c r="B1215" s="43">
        <v>1214</v>
      </c>
      <c r="C1215" s="48" t="s">
        <v>1518</v>
      </c>
      <c r="D1215" s="49" t="s">
        <v>1541</v>
      </c>
      <c r="E1215" s="49" t="s">
        <v>4791</v>
      </c>
      <c r="F1215" s="43">
        <v>2012</v>
      </c>
      <c r="G1215" s="43"/>
      <c r="H1215" s="43" t="s">
        <v>5019</v>
      </c>
      <c r="I1215" s="49" t="s">
        <v>1542</v>
      </c>
      <c r="J1215" s="50" t="s">
        <v>1543</v>
      </c>
      <c r="K1215" s="7" t="s">
        <v>9011</v>
      </c>
      <c r="L1215" s="7" t="s">
        <v>7658</v>
      </c>
      <c r="M1215" s="51" t="s">
        <v>1544</v>
      </c>
      <c r="N1215" s="13"/>
    </row>
    <row r="1216" spans="1:14" s="68" customFormat="1" ht="13.5">
      <c r="A1216" s="31" t="s">
        <v>1016</v>
      </c>
      <c r="B1216" s="43">
        <v>1215</v>
      </c>
      <c r="C1216" s="48" t="s">
        <v>1518</v>
      </c>
      <c r="D1216" s="49" t="s">
        <v>1545</v>
      </c>
      <c r="E1216" s="49" t="s">
        <v>1546</v>
      </c>
      <c r="F1216" s="43">
        <v>2013</v>
      </c>
      <c r="G1216" s="43"/>
      <c r="H1216" s="43"/>
      <c r="I1216" s="49" t="s">
        <v>1547</v>
      </c>
      <c r="J1216" s="50" t="s">
        <v>1548</v>
      </c>
      <c r="K1216" s="7" t="s">
        <v>6927</v>
      </c>
      <c r="L1216" s="7" t="s">
        <v>1522</v>
      </c>
      <c r="M1216" s="51" t="s">
        <v>1549</v>
      </c>
      <c r="N1216" s="13"/>
    </row>
    <row r="1217" spans="1:14" s="68" customFormat="1" ht="13.5">
      <c r="A1217" s="31" t="s">
        <v>1016</v>
      </c>
      <c r="B1217" s="43">
        <v>1216</v>
      </c>
      <c r="C1217" s="53" t="s">
        <v>1518</v>
      </c>
      <c r="D1217" s="54" t="s">
        <v>1550</v>
      </c>
      <c r="E1217" s="54" t="s">
        <v>4704</v>
      </c>
      <c r="F1217" s="55">
        <v>2012</v>
      </c>
      <c r="G1217" s="55"/>
      <c r="H1217" s="55"/>
      <c r="I1217" s="54" t="s">
        <v>1551</v>
      </c>
      <c r="J1217" s="56" t="s">
        <v>1552</v>
      </c>
      <c r="K1217" s="13" t="s">
        <v>6927</v>
      </c>
      <c r="L1217" s="13" t="s">
        <v>1522</v>
      </c>
      <c r="M1217" s="51" t="s">
        <v>1553</v>
      </c>
      <c r="N1217" s="7"/>
    </row>
    <row r="1218" spans="1:14" s="68" customFormat="1" ht="26.25">
      <c r="A1218" s="31" t="s">
        <v>1016</v>
      </c>
      <c r="B1218" s="43">
        <v>1217</v>
      </c>
      <c r="C1218" s="48" t="s">
        <v>1518</v>
      </c>
      <c r="D1218" s="49" t="s">
        <v>1554</v>
      </c>
      <c r="E1218" s="49" t="s">
        <v>7406</v>
      </c>
      <c r="F1218" s="43">
        <v>2012</v>
      </c>
      <c r="G1218" s="43" t="s">
        <v>1555</v>
      </c>
      <c r="H1218" s="43" t="s">
        <v>8603</v>
      </c>
      <c r="I1218" s="49" t="s">
        <v>1556</v>
      </c>
      <c r="J1218" s="50" t="s">
        <v>1557</v>
      </c>
      <c r="K1218" s="7" t="s">
        <v>9011</v>
      </c>
      <c r="L1218" s="7" t="s">
        <v>7658</v>
      </c>
      <c r="M1218" s="51" t="s">
        <v>1558</v>
      </c>
      <c r="N1218" s="7"/>
    </row>
    <row r="1219" spans="1:14" s="68" customFormat="1" ht="13.5">
      <c r="A1219" s="31" t="s">
        <v>1016</v>
      </c>
      <c r="B1219" s="43">
        <v>1218</v>
      </c>
      <c r="C1219" s="48" t="s">
        <v>1518</v>
      </c>
      <c r="D1219" s="49" t="s">
        <v>1559</v>
      </c>
      <c r="E1219" s="49" t="s">
        <v>5346</v>
      </c>
      <c r="F1219" s="43">
        <v>2012</v>
      </c>
      <c r="G1219" s="43"/>
      <c r="H1219" s="43"/>
      <c r="I1219" s="46" t="s">
        <v>1560</v>
      </c>
      <c r="J1219" s="81" t="s">
        <v>1561</v>
      </c>
      <c r="K1219" s="6" t="e">
        <v>#N/A</v>
      </c>
      <c r="L1219" s="7"/>
      <c r="M1219" s="51" t="s">
        <v>1562</v>
      </c>
      <c r="N1219" s="7"/>
    </row>
    <row r="1220" spans="1:14" s="68" customFormat="1" ht="27">
      <c r="A1220" s="31" t="s">
        <v>1016</v>
      </c>
      <c r="B1220" s="43">
        <v>1219</v>
      </c>
      <c r="C1220" s="48" t="s">
        <v>1528</v>
      </c>
      <c r="D1220" s="49" t="s">
        <v>1563</v>
      </c>
      <c r="E1220" s="49" t="s">
        <v>4786</v>
      </c>
      <c r="F1220" s="43">
        <v>2012</v>
      </c>
      <c r="G1220" s="43"/>
      <c r="H1220" s="43"/>
      <c r="I1220" s="49" t="s">
        <v>1564</v>
      </c>
      <c r="J1220" s="50" t="s">
        <v>1565</v>
      </c>
      <c r="K1220" s="7" t="s">
        <v>6927</v>
      </c>
      <c r="L1220" s="7" t="s">
        <v>7151</v>
      </c>
      <c r="M1220" s="51" t="s">
        <v>1566</v>
      </c>
      <c r="N1220" s="65"/>
    </row>
    <row r="1221" spans="1:14" s="68" customFormat="1" ht="13.5">
      <c r="A1221" s="31" t="s">
        <v>1016</v>
      </c>
      <c r="B1221" s="43">
        <v>1220</v>
      </c>
      <c r="C1221" s="48" t="s">
        <v>1518</v>
      </c>
      <c r="D1221" s="49" t="s">
        <v>1567</v>
      </c>
      <c r="E1221" s="49" t="s">
        <v>3141</v>
      </c>
      <c r="F1221" s="43">
        <v>2012</v>
      </c>
      <c r="G1221" s="43"/>
      <c r="H1221" s="43"/>
      <c r="I1221" s="49" t="s">
        <v>1568</v>
      </c>
      <c r="J1221" s="50" t="s">
        <v>1569</v>
      </c>
      <c r="K1221" s="7" t="s">
        <v>6927</v>
      </c>
      <c r="L1221" s="7" t="s">
        <v>6928</v>
      </c>
      <c r="M1221" s="51" t="s">
        <v>1570</v>
      </c>
      <c r="N1221" s="7"/>
    </row>
    <row r="1222" spans="1:14" s="68" customFormat="1" ht="27">
      <c r="A1222" s="31" t="s">
        <v>1016</v>
      </c>
      <c r="B1222" s="43">
        <v>1221</v>
      </c>
      <c r="C1222" s="53" t="s">
        <v>1518</v>
      </c>
      <c r="D1222" s="54" t="s">
        <v>1571</v>
      </c>
      <c r="E1222" s="54" t="s">
        <v>4587</v>
      </c>
      <c r="F1222" s="55">
        <v>2012</v>
      </c>
      <c r="G1222" s="55" t="s">
        <v>1572</v>
      </c>
      <c r="H1222" s="55" t="s">
        <v>8603</v>
      </c>
      <c r="I1222" s="54" t="s">
        <v>1573</v>
      </c>
      <c r="J1222" s="56" t="s">
        <v>1574</v>
      </c>
      <c r="K1222" s="13" t="s">
        <v>9011</v>
      </c>
      <c r="L1222" s="13" t="s">
        <v>7658</v>
      </c>
      <c r="M1222" s="51" t="s">
        <v>1575</v>
      </c>
      <c r="N1222" s="52"/>
    </row>
    <row r="1223" spans="1:14" s="68" customFormat="1" ht="13.5">
      <c r="A1223" s="31" t="s">
        <v>1016</v>
      </c>
      <c r="B1223" s="43">
        <v>1222</v>
      </c>
      <c r="C1223" s="48" t="s">
        <v>1518</v>
      </c>
      <c r="D1223" s="49" t="s">
        <v>1576</v>
      </c>
      <c r="E1223" s="49" t="s">
        <v>7154</v>
      </c>
      <c r="F1223" s="43">
        <v>2012</v>
      </c>
      <c r="G1223" s="43"/>
      <c r="H1223" s="43"/>
      <c r="I1223" s="49" t="s">
        <v>1577</v>
      </c>
      <c r="J1223" s="50" t="s">
        <v>1578</v>
      </c>
      <c r="K1223" s="7"/>
      <c r="L1223" s="7"/>
      <c r="M1223" s="51" t="s">
        <v>1579</v>
      </c>
      <c r="N1223" s="7"/>
    </row>
    <row r="1224" spans="1:14" s="68" customFormat="1" ht="25.5">
      <c r="A1224" s="31" t="s">
        <v>1016</v>
      </c>
      <c r="B1224" s="43">
        <v>1223</v>
      </c>
      <c r="C1224" s="61" t="s">
        <v>1580</v>
      </c>
      <c r="D1224" s="62" t="s">
        <v>1581</v>
      </c>
      <c r="E1224" s="62" t="s">
        <v>1582</v>
      </c>
      <c r="F1224" s="63">
        <v>2006</v>
      </c>
      <c r="G1224" s="63"/>
      <c r="H1224" s="63" t="s">
        <v>7267</v>
      </c>
      <c r="I1224" s="62" t="s">
        <v>1583</v>
      </c>
      <c r="J1224" s="47" t="s">
        <v>1584</v>
      </c>
      <c r="K1224" s="64" t="s">
        <v>8878</v>
      </c>
      <c r="L1224" s="64" t="s">
        <v>9746</v>
      </c>
      <c r="M1224" s="51" t="s">
        <v>1585</v>
      </c>
      <c r="N1224" s="52"/>
    </row>
    <row r="1225" spans="1:14" s="68" customFormat="1" ht="27">
      <c r="A1225" s="31" t="s">
        <v>1016</v>
      </c>
      <c r="B1225" s="43">
        <v>1224</v>
      </c>
      <c r="C1225" s="48" t="s">
        <v>1518</v>
      </c>
      <c r="D1225" s="49" t="s">
        <v>1586</v>
      </c>
      <c r="E1225" s="49" t="s">
        <v>2702</v>
      </c>
      <c r="F1225" s="43">
        <v>2011</v>
      </c>
      <c r="G1225" s="43" t="s">
        <v>1587</v>
      </c>
      <c r="H1225" s="43" t="s">
        <v>8603</v>
      </c>
      <c r="I1225" s="49" t="s">
        <v>2704</v>
      </c>
      <c r="J1225" s="50" t="s">
        <v>1588</v>
      </c>
      <c r="K1225" s="7" t="s">
        <v>9011</v>
      </c>
      <c r="L1225" s="7" t="s">
        <v>7658</v>
      </c>
      <c r="M1225" s="51" t="s">
        <v>1589</v>
      </c>
      <c r="N1225" s="13"/>
    </row>
    <row r="1226" spans="1:14" s="68" customFormat="1" ht="27">
      <c r="A1226" s="31" t="s">
        <v>1016</v>
      </c>
      <c r="B1226" s="43">
        <v>1225</v>
      </c>
      <c r="C1226" s="48" t="s">
        <v>1518</v>
      </c>
      <c r="D1226" s="49" t="s">
        <v>1590</v>
      </c>
      <c r="E1226" s="49" t="s">
        <v>7015</v>
      </c>
      <c r="F1226" s="43">
        <v>2011</v>
      </c>
      <c r="G1226" s="43" t="s">
        <v>1591</v>
      </c>
      <c r="H1226" s="43" t="s">
        <v>8603</v>
      </c>
      <c r="I1226" s="49" t="s">
        <v>1592</v>
      </c>
      <c r="J1226" s="50" t="s">
        <v>1593</v>
      </c>
      <c r="K1226" s="7" t="s">
        <v>7181</v>
      </c>
      <c r="L1226" s="7" t="s">
        <v>5996</v>
      </c>
      <c r="M1226" s="51" t="s">
        <v>1594</v>
      </c>
      <c r="N1226" s="7"/>
    </row>
    <row r="1227" spans="1:14" s="68" customFormat="1" ht="13.5">
      <c r="A1227" s="31" t="s">
        <v>1016</v>
      </c>
      <c r="B1227" s="43">
        <v>1226</v>
      </c>
      <c r="C1227" s="44" t="s">
        <v>1595</v>
      </c>
      <c r="D1227" s="46" t="s">
        <v>1596</v>
      </c>
      <c r="E1227" s="46" t="s">
        <v>1597</v>
      </c>
      <c r="F1227" s="45">
        <v>2006</v>
      </c>
      <c r="G1227" s="45"/>
      <c r="H1227" s="45" t="s">
        <v>7805</v>
      </c>
      <c r="I1227" s="46" t="s">
        <v>1598</v>
      </c>
      <c r="J1227" s="47" t="s">
        <v>1599</v>
      </c>
      <c r="K1227" s="31" t="s">
        <v>7863</v>
      </c>
      <c r="L1227" s="31" t="s">
        <v>7923</v>
      </c>
      <c r="M1227" s="51" t="s">
        <v>1600</v>
      </c>
      <c r="N1227" s="13"/>
    </row>
    <row r="1228" spans="1:14" s="68" customFormat="1" ht="13.5">
      <c r="A1228" s="31" t="s">
        <v>1016</v>
      </c>
      <c r="B1228" s="43">
        <v>1227</v>
      </c>
      <c r="C1228" s="53" t="s">
        <v>1518</v>
      </c>
      <c r="D1228" s="54" t="s">
        <v>1601</v>
      </c>
      <c r="E1228" s="54" t="s">
        <v>3010</v>
      </c>
      <c r="F1228" s="55">
        <v>2012</v>
      </c>
      <c r="G1228" s="55" t="s">
        <v>1602</v>
      </c>
      <c r="H1228" s="55" t="s">
        <v>8603</v>
      </c>
      <c r="I1228" s="54" t="s">
        <v>1603</v>
      </c>
      <c r="J1228" s="56" t="s">
        <v>1604</v>
      </c>
      <c r="K1228" s="13" t="s">
        <v>9011</v>
      </c>
      <c r="L1228" s="13" t="s">
        <v>7658</v>
      </c>
      <c r="M1228" s="51" t="s">
        <v>1605</v>
      </c>
      <c r="N1228" s="52"/>
    </row>
    <row r="1229" spans="1:14" s="68" customFormat="1" ht="13.5">
      <c r="A1229" s="31" t="s">
        <v>1016</v>
      </c>
      <c r="B1229" s="43">
        <v>1228</v>
      </c>
      <c r="C1229" s="48" t="s">
        <v>1518</v>
      </c>
      <c r="D1229" s="49" t="s">
        <v>1606</v>
      </c>
      <c r="E1229" s="49" t="s">
        <v>3010</v>
      </c>
      <c r="F1229" s="43">
        <v>2012</v>
      </c>
      <c r="G1229" s="43" t="s">
        <v>1602</v>
      </c>
      <c r="H1229" s="43" t="s">
        <v>8603</v>
      </c>
      <c r="I1229" s="49" t="s">
        <v>1603</v>
      </c>
      <c r="J1229" s="50" t="s">
        <v>1607</v>
      </c>
      <c r="K1229" s="7" t="s">
        <v>9011</v>
      </c>
      <c r="L1229" s="7" t="s">
        <v>7658</v>
      </c>
      <c r="M1229" s="51" t="s">
        <v>1608</v>
      </c>
      <c r="N1229" s="13"/>
    </row>
    <row r="1230" spans="1:14" s="68" customFormat="1" ht="13.5">
      <c r="A1230" s="31" t="s">
        <v>1016</v>
      </c>
      <c r="B1230" s="43">
        <v>1229</v>
      </c>
      <c r="C1230" s="48" t="s">
        <v>1518</v>
      </c>
      <c r="D1230" s="49" t="s">
        <v>1609</v>
      </c>
      <c r="E1230" s="49" t="s">
        <v>9943</v>
      </c>
      <c r="F1230" s="43">
        <v>2012</v>
      </c>
      <c r="G1230" s="43"/>
      <c r="H1230" s="43" t="s">
        <v>8603</v>
      </c>
      <c r="I1230" s="49" t="s">
        <v>1610</v>
      </c>
      <c r="J1230" s="50" t="s">
        <v>1611</v>
      </c>
      <c r="K1230" s="7" t="s">
        <v>9011</v>
      </c>
      <c r="L1230" s="7" t="s">
        <v>7658</v>
      </c>
      <c r="M1230" s="51" t="s">
        <v>1612</v>
      </c>
      <c r="N1230" s="7"/>
    </row>
    <row r="1231" spans="1:14" s="68" customFormat="1" ht="13.5">
      <c r="A1231" s="31" t="s">
        <v>1016</v>
      </c>
      <c r="B1231" s="43">
        <v>1230</v>
      </c>
      <c r="C1231" s="53" t="s">
        <v>1518</v>
      </c>
      <c r="D1231" s="54" t="s">
        <v>1613</v>
      </c>
      <c r="E1231" s="54" t="s">
        <v>7043</v>
      </c>
      <c r="F1231" s="55">
        <v>2012</v>
      </c>
      <c r="G1231" s="55" t="s">
        <v>1614</v>
      </c>
      <c r="H1231" s="55" t="s">
        <v>8603</v>
      </c>
      <c r="I1231" s="54" t="s">
        <v>1615</v>
      </c>
      <c r="J1231" s="56" t="s">
        <v>1616</v>
      </c>
      <c r="K1231" s="13" t="s">
        <v>9011</v>
      </c>
      <c r="L1231" s="13" t="s">
        <v>7658</v>
      </c>
      <c r="M1231" s="51" t="s">
        <v>1617</v>
      </c>
      <c r="N1231" s="13"/>
    </row>
    <row r="1232" spans="1:14" s="68" customFormat="1" ht="13.5">
      <c r="A1232" s="31" t="s">
        <v>1016</v>
      </c>
      <c r="B1232" s="43">
        <v>1231</v>
      </c>
      <c r="C1232" s="48" t="s">
        <v>1518</v>
      </c>
      <c r="D1232" s="49" t="s">
        <v>1618</v>
      </c>
      <c r="E1232" s="49" t="s">
        <v>5359</v>
      </c>
      <c r="F1232" s="43">
        <v>2011</v>
      </c>
      <c r="G1232" s="43" t="s">
        <v>1619</v>
      </c>
      <c r="H1232" s="43" t="s">
        <v>8603</v>
      </c>
      <c r="I1232" s="49" t="s">
        <v>6211</v>
      </c>
      <c r="J1232" s="50" t="s">
        <v>1620</v>
      </c>
      <c r="K1232" s="7" t="s">
        <v>9011</v>
      </c>
      <c r="L1232" s="7" t="s">
        <v>7658</v>
      </c>
      <c r="M1232" s="51" t="s">
        <v>1621</v>
      </c>
      <c r="N1232" s="13"/>
    </row>
    <row r="1233" spans="1:14" s="68" customFormat="1" ht="13.5">
      <c r="A1233" s="31" t="s">
        <v>1016</v>
      </c>
      <c r="B1233" s="43">
        <v>1232</v>
      </c>
      <c r="C1233" s="53" t="s">
        <v>1518</v>
      </c>
      <c r="D1233" s="54" t="s">
        <v>1622</v>
      </c>
      <c r="E1233" s="54" t="s">
        <v>1623</v>
      </c>
      <c r="F1233" s="55">
        <v>2012</v>
      </c>
      <c r="G1233" s="55"/>
      <c r="H1233" s="55"/>
      <c r="I1233" s="54" t="s">
        <v>1624</v>
      </c>
      <c r="J1233" s="56" t="s">
        <v>1625</v>
      </c>
      <c r="K1233" s="13"/>
      <c r="L1233" s="13"/>
      <c r="M1233" s="51" t="s">
        <v>1626</v>
      </c>
      <c r="N1233" s="7"/>
    </row>
    <row r="1234" spans="1:14" s="68" customFormat="1" ht="13.5">
      <c r="A1234" s="31" t="s">
        <v>1016</v>
      </c>
      <c r="B1234" s="43">
        <v>1233</v>
      </c>
      <c r="C1234" s="48" t="s">
        <v>1518</v>
      </c>
      <c r="D1234" s="49" t="s">
        <v>1627</v>
      </c>
      <c r="E1234" s="49" t="s">
        <v>1623</v>
      </c>
      <c r="F1234" s="43">
        <v>2011</v>
      </c>
      <c r="G1234" s="43"/>
      <c r="H1234" s="43"/>
      <c r="I1234" s="49" t="s">
        <v>1628</v>
      </c>
      <c r="J1234" s="50" t="s">
        <v>1629</v>
      </c>
      <c r="K1234" s="7"/>
      <c r="L1234" s="7"/>
      <c r="M1234" s="51" t="s">
        <v>1630</v>
      </c>
      <c r="N1234" s="52"/>
    </row>
    <row r="1235" spans="1:14" s="68" customFormat="1" ht="25.5">
      <c r="A1235" s="31" t="s">
        <v>1016</v>
      </c>
      <c r="B1235" s="43">
        <v>1234</v>
      </c>
      <c r="C1235" s="48" t="s">
        <v>1518</v>
      </c>
      <c r="D1235" s="49" t="s">
        <v>1631</v>
      </c>
      <c r="E1235" s="49" t="s">
        <v>5390</v>
      </c>
      <c r="F1235" s="43">
        <v>2011</v>
      </c>
      <c r="G1235" s="43"/>
      <c r="H1235" s="43"/>
      <c r="I1235" s="49" t="s">
        <v>1632</v>
      </c>
      <c r="J1235" s="50" t="s">
        <v>1633</v>
      </c>
      <c r="K1235" s="7"/>
      <c r="L1235" s="7"/>
      <c r="M1235" s="51" t="s">
        <v>1634</v>
      </c>
      <c r="N1235" s="7"/>
    </row>
    <row r="1236" spans="1:14" s="68" customFormat="1" ht="13.5">
      <c r="A1236" s="31" t="s">
        <v>1016</v>
      </c>
      <c r="B1236" s="43">
        <v>1235</v>
      </c>
      <c r="C1236" s="53" t="s">
        <v>1518</v>
      </c>
      <c r="D1236" s="54" t="s">
        <v>1635</v>
      </c>
      <c r="E1236" s="54" t="s">
        <v>7154</v>
      </c>
      <c r="F1236" s="55">
        <v>2011</v>
      </c>
      <c r="G1236" s="55" t="s">
        <v>1636</v>
      </c>
      <c r="H1236" s="55" t="s">
        <v>8603</v>
      </c>
      <c r="I1236" s="54" t="s">
        <v>1637</v>
      </c>
      <c r="J1236" s="56" t="s">
        <v>1638</v>
      </c>
      <c r="K1236" s="13" t="s">
        <v>9011</v>
      </c>
      <c r="L1236" s="13" t="s">
        <v>7658</v>
      </c>
      <c r="M1236" s="51" t="s">
        <v>1639</v>
      </c>
      <c r="N1236" s="13"/>
    </row>
    <row r="1237" spans="1:14" s="68" customFormat="1" ht="13.5">
      <c r="A1237" s="31" t="s">
        <v>1016</v>
      </c>
      <c r="B1237" s="43">
        <v>1236</v>
      </c>
      <c r="C1237" s="44" t="s">
        <v>1595</v>
      </c>
      <c r="D1237" s="46" t="s">
        <v>1640</v>
      </c>
      <c r="E1237" s="46" t="s">
        <v>7987</v>
      </c>
      <c r="F1237" s="45">
        <v>2007</v>
      </c>
      <c r="G1237" s="45" t="s">
        <v>1641</v>
      </c>
      <c r="H1237" s="45" t="s">
        <v>7805</v>
      </c>
      <c r="I1237" s="46" t="s">
        <v>1642</v>
      </c>
      <c r="J1237" s="47" t="s">
        <v>1643</v>
      </c>
      <c r="K1237" s="31" t="s">
        <v>7863</v>
      </c>
      <c r="L1237" s="31" t="s">
        <v>7923</v>
      </c>
      <c r="M1237" s="51" t="s">
        <v>1644</v>
      </c>
      <c r="N1237" s="7"/>
    </row>
    <row r="1238" spans="1:14" s="68" customFormat="1" ht="13.5">
      <c r="A1238" s="31" t="s">
        <v>1016</v>
      </c>
      <c r="B1238" s="43">
        <v>1237</v>
      </c>
      <c r="C1238" s="53" t="s">
        <v>1518</v>
      </c>
      <c r="D1238" s="54" t="s">
        <v>1645</v>
      </c>
      <c r="E1238" s="54" t="s">
        <v>7154</v>
      </c>
      <c r="F1238" s="55">
        <v>2012</v>
      </c>
      <c r="G1238" s="55" t="s">
        <v>1646</v>
      </c>
      <c r="H1238" s="55" t="s">
        <v>8603</v>
      </c>
      <c r="I1238" s="54" t="s">
        <v>1647</v>
      </c>
      <c r="J1238" s="56" t="s">
        <v>1648</v>
      </c>
      <c r="K1238" s="13" t="s">
        <v>9011</v>
      </c>
      <c r="L1238" s="13" t="s">
        <v>7658</v>
      </c>
      <c r="M1238" s="51" t="s">
        <v>1649</v>
      </c>
      <c r="N1238" s="7"/>
    </row>
    <row r="1239" spans="1:14" s="68" customFormat="1" ht="27">
      <c r="A1239" s="31" t="s">
        <v>1016</v>
      </c>
      <c r="B1239" s="43">
        <v>1238</v>
      </c>
      <c r="C1239" s="48" t="s">
        <v>1518</v>
      </c>
      <c r="D1239" s="49" t="s">
        <v>1650</v>
      </c>
      <c r="E1239" s="49" t="s">
        <v>9943</v>
      </c>
      <c r="F1239" s="43">
        <v>2012</v>
      </c>
      <c r="G1239" s="43"/>
      <c r="H1239" s="43" t="s">
        <v>8603</v>
      </c>
      <c r="I1239" s="49" t="s">
        <v>1651</v>
      </c>
      <c r="J1239" s="50" t="s">
        <v>1652</v>
      </c>
      <c r="K1239" s="7" t="s">
        <v>9688</v>
      </c>
      <c r="L1239" s="7" t="s">
        <v>9914</v>
      </c>
      <c r="M1239" s="51" t="s">
        <v>1653</v>
      </c>
      <c r="N1239" s="7"/>
    </row>
    <row r="1240" spans="1:14" s="68" customFormat="1" ht="13.5">
      <c r="A1240" s="31" t="s">
        <v>1016</v>
      </c>
      <c r="B1240" s="43">
        <v>1239</v>
      </c>
      <c r="C1240" s="48" t="s">
        <v>1518</v>
      </c>
      <c r="D1240" s="49" t="s">
        <v>1654</v>
      </c>
      <c r="E1240" s="49" t="s">
        <v>7043</v>
      </c>
      <c r="F1240" s="43">
        <v>2012</v>
      </c>
      <c r="G1240" s="43" t="s">
        <v>1655</v>
      </c>
      <c r="H1240" s="43" t="s">
        <v>8603</v>
      </c>
      <c r="I1240" s="49" t="s">
        <v>1656</v>
      </c>
      <c r="J1240" s="50" t="s">
        <v>1657</v>
      </c>
      <c r="K1240" s="7" t="s">
        <v>9011</v>
      </c>
      <c r="L1240" s="7" t="s">
        <v>7658</v>
      </c>
      <c r="M1240" s="51" t="s">
        <v>1658</v>
      </c>
      <c r="N1240" s="7"/>
    </row>
    <row r="1241" spans="1:14" s="68" customFormat="1" ht="13.5">
      <c r="A1241" s="31" t="s">
        <v>1016</v>
      </c>
      <c r="B1241" s="43">
        <v>1240</v>
      </c>
      <c r="C1241" s="48" t="s">
        <v>1518</v>
      </c>
      <c r="D1241" s="49" t="s">
        <v>1659</v>
      </c>
      <c r="E1241" s="49" t="s">
        <v>7154</v>
      </c>
      <c r="F1241" s="43">
        <v>2010</v>
      </c>
      <c r="G1241" s="43"/>
      <c r="H1241" s="43" t="s">
        <v>8603</v>
      </c>
      <c r="I1241" s="49" t="s">
        <v>1637</v>
      </c>
      <c r="J1241" s="50" t="s">
        <v>1660</v>
      </c>
      <c r="K1241" s="7" t="s">
        <v>9011</v>
      </c>
      <c r="L1241" s="7" t="s">
        <v>7658</v>
      </c>
      <c r="M1241" s="51" t="s">
        <v>1661</v>
      </c>
      <c r="N1241" s="52"/>
    </row>
    <row r="1242" spans="1:14" s="68" customFormat="1" ht="25.5">
      <c r="A1242" s="31" t="s">
        <v>1016</v>
      </c>
      <c r="B1242" s="43">
        <v>1241</v>
      </c>
      <c r="C1242" s="53" t="s">
        <v>1518</v>
      </c>
      <c r="D1242" s="54" t="s">
        <v>1662</v>
      </c>
      <c r="E1242" s="54" t="s">
        <v>5390</v>
      </c>
      <c r="F1242" s="55">
        <v>2012</v>
      </c>
      <c r="G1242" s="55"/>
      <c r="H1242" s="55"/>
      <c r="I1242" s="54" t="s">
        <v>1663</v>
      </c>
      <c r="J1242" s="56" t="s">
        <v>1664</v>
      </c>
      <c r="K1242" s="13"/>
      <c r="L1242" s="13"/>
      <c r="M1242" s="51" t="s">
        <v>1665</v>
      </c>
      <c r="N1242" s="52"/>
    </row>
    <row r="1243" spans="1:14" s="68" customFormat="1" ht="27">
      <c r="A1243" s="31" t="s">
        <v>1016</v>
      </c>
      <c r="B1243" s="43">
        <v>1242</v>
      </c>
      <c r="C1243" s="48" t="s">
        <v>1528</v>
      </c>
      <c r="D1243" s="49" t="s">
        <v>1666</v>
      </c>
      <c r="E1243" s="49" t="s">
        <v>4786</v>
      </c>
      <c r="F1243" s="43">
        <v>2012</v>
      </c>
      <c r="G1243" s="43"/>
      <c r="H1243" s="43"/>
      <c r="I1243" s="49" t="s">
        <v>1667</v>
      </c>
      <c r="J1243" s="50" t="s">
        <v>1668</v>
      </c>
      <c r="K1243" s="7" t="s">
        <v>6927</v>
      </c>
      <c r="L1243" s="7" t="s">
        <v>1532</v>
      </c>
      <c r="M1243" s="51" t="s">
        <v>1669</v>
      </c>
      <c r="N1243" s="13"/>
    </row>
    <row r="1244" spans="1:14" s="68" customFormat="1" ht="13.5">
      <c r="A1244" s="31" t="s">
        <v>1016</v>
      </c>
      <c r="B1244" s="43">
        <v>1243</v>
      </c>
      <c r="C1244" s="53" t="s">
        <v>1518</v>
      </c>
      <c r="D1244" s="54" t="s">
        <v>1670</v>
      </c>
      <c r="E1244" s="54" t="s">
        <v>7043</v>
      </c>
      <c r="F1244" s="55">
        <v>2012</v>
      </c>
      <c r="G1244" s="55" t="s">
        <v>1671</v>
      </c>
      <c r="H1244" s="55" t="s">
        <v>8603</v>
      </c>
      <c r="I1244" s="54" t="s">
        <v>1672</v>
      </c>
      <c r="J1244" s="56" t="s">
        <v>1673</v>
      </c>
      <c r="K1244" s="13" t="s">
        <v>9011</v>
      </c>
      <c r="L1244" s="13" t="s">
        <v>7658</v>
      </c>
      <c r="M1244" s="51" t="s">
        <v>1674</v>
      </c>
      <c r="N1244" s="7"/>
    </row>
    <row r="1245" spans="1:14" s="68" customFormat="1" ht="13.5">
      <c r="A1245" s="31" t="s">
        <v>1016</v>
      </c>
      <c r="B1245" s="43">
        <v>1244</v>
      </c>
      <c r="C1245" s="48" t="s">
        <v>1518</v>
      </c>
      <c r="D1245" s="49" t="s">
        <v>1675</v>
      </c>
      <c r="E1245" s="49" t="s">
        <v>4587</v>
      </c>
      <c r="F1245" s="43">
        <v>2011</v>
      </c>
      <c r="G1245" s="43" t="s">
        <v>1676</v>
      </c>
      <c r="H1245" s="43" t="s">
        <v>8603</v>
      </c>
      <c r="I1245" s="49" t="s">
        <v>6921</v>
      </c>
      <c r="J1245" s="50" t="s">
        <v>1677</v>
      </c>
      <c r="K1245" s="7" t="s">
        <v>7039</v>
      </c>
      <c r="L1245" s="7" t="s">
        <v>7040</v>
      </c>
      <c r="M1245" s="51" t="s">
        <v>1678</v>
      </c>
      <c r="N1245" s="52"/>
    </row>
    <row r="1246" spans="1:14" s="68" customFormat="1" ht="27">
      <c r="A1246" s="31" t="s">
        <v>1016</v>
      </c>
      <c r="B1246" s="43">
        <v>1245</v>
      </c>
      <c r="C1246" s="48" t="s">
        <v>1518</v>
      </c>
      <c r="D1246" s="49" t="s">
        <v>1679</v>
      </c>
      <c r="E1246" s="49" t="s">
        <v>4385</v>
      </c>
      <c r="F1246" s="43">
        <v>2010</v>
      </c>
      <c r="G1246" s="43"/>
      <c r="H1246" s="43" t="s">
        <v>8603</v>
      </c>
      <c r="I1246" s="49" t="s">
        <v>1680</v>
      </c>
      <c r="J1246" s="50" t="s">
        <v>1681</v>
      </c>
      <c r="K1246" s="7" t="s">
        <v>9011</v>
      </c>
      <c r="L1246" s="7" t="s">
        <v>7658</v>
      </c>
      <c r="M1246" s="51" t="s">
        <v>1682</v>
      </c>
      <c r="N1246" s="52"/>
    </row>
    <row r="1247" spans="1:14" s="68" customFormat="1" ht="13.5">
      <c r="A1247" s="31" t="s">
        <v>1016</v>
      </c>
      <c r="B1247" s="43">
        <v>1246</v>
      </c>
      <c r="C1247" s="48" t="s">
        <v>1518</v>
      </c>
      <c r="D1247" s="49" t="s">
        <v>1683</v>
      </c>
      <c r="E1247" s="49" t="s">
        <v>7133</v>
      </c>
      <c r="F1247" s="43">
        <v>2010</v>
      </c>
      <c r="G1247" s="43"/>
      <c r="H1247" s="43" t="s">
        <v>8603</v>
      </c>
      <c r="I1247" s="49" t="s">
        <v>1684</v>
      </c>
      <c r="J1247" s="50" t="s">
        <v>1685</v>
      </c>
      <c r="K1247" s="7" t="s">
        <v>9011</v>
      </c>
      <c r="L1247" s="7" t="s">
        <v>7658</v>
      </c>
      <c r="M1247" s="51" t="s">
        <v>1686</v>
      </c>
      <c r="N1247" s="7"/>
    </row>
    <row r="1248" spans="1:14" s="68" customFormat="1" ht="13.5">
      <c r="A1248" s="31" t="s">
        <v>1016</v>
      </c>
      <c r="B1248" s="43">
        <v>1247</v>
      </c>
      <c r="C1248" s="48" t="s">
        <v>1518</v>
      </c>
      <c r="D1248" s="49" t="s">
        <v>1687</v>
      </c>
      <c r="E1248" s="49" t="s">
        <v>3637</v>
      </c>
      <c r="F1248" s="43">
        <v>2010</v>
      </c>
      <c r="G1248" s="43"/>
      <c r="H1248" s="43"/>
      <c r="I1248" s="49" t="s">
        <v>1688</v>
      </c>
      <c r="J1248" s="50" t="s">
        <v>1689</v>
      </c>
      <c r="K1248" s="7"/>
      <c r="L1248" s="7"/>
      <c r="M1248" s="51" t="s">
        <v>1690</v>
      </c>
      <c r="N1248" s="52"/>
    </row>
    <row r="1249" spans="1:14" s="68" customFormat="1" ht="13.5">
      <c r="A1249" s="31" t="s">
        <v>1016</v>
      </c>
      <c r="B1249" s="43">
        <v>1248</v>
      </c>
      <c r="C1249" s="48" t="s">
        <v>1518</v>
      </c>
      <c r="D1249" s="49" t="s">
        <v>1691</v>
      </c>
      <c r="E1249" s="49" t="s">
        <v>1692</v>
      </c>
      <c r="F1249" s="43">
        <v>2009</v>
      </c>
      <c r="G1249" s="43"/>
      <c r="H1249" s="43" t="s">
        <v>8603</v>
      </c>
      <c r="I1249" s="49" t="s">
        <v>1693</v>
      </c>
      <c r="J1249" s="50" t="s">
        <v>1694</v>
      </c>
      <c r="K1249" s="7" t="s">
        <v>7039</v>
      </c>
      <c r="L1249" s="7" t="s">
        <v>5934</v>
      </c>
      <c r="M1249" s="51" t="s">
        <v>1695</v>
      </c>
      <c r="N1249" s="52"/>
    </row>
    <row r="1250" spans="1:14" s="68" customFormat="1" ht="54">
      <c r="A1250" s="31" t="s">
        <v>1016</v>
      </c>
      <c r="B1250" s="43">
        <v>1249</v>
      </c>
      <c r="C1250" s="53" t="s">
        <v>1518</v>
      </c>
      <c r="D1250" s="54" t="s">
        <v>1696</v>
      </c>
      <c r="E1250" s="54" t="s">
        <v>2668</v>
      </c>
      <c r="F1250" s="55">
        <v>2009</v>
      </c>
      <c r="G1250" s="55" t="s">
        <v>1697</v>
      </c>
      <c r="H1250" s="55" t="s">
        <v>8603</v>
      </c>
      <c r="I1250" s="54" t="s">
        <v>1698</v>
      </c>
      <c r="J1250" s="56" t="s">
        <v>1699</v>
      </c>
      <c r="K1250" s="13" t="s">
        <v>9011</v>
      </c>
      <c r="L1250" s="13" t="s">
        <v>7658</v>
      </c>
      <c r="M1250" s="51" t="s">
        <v>1700</v>
      </c>
      <c r="N1250" s="52"/>
    </row>
    <row r="1251" spans="1:14" s="68" customFormat="1" ht="54">
      <c r="A1251" s="31" t="s">
        <v>1016</v>
      </c>
      <c r="B1251" s="43">
        <v>1250</v>
      </c>
      <c r="C1251" s="48" t="s">
        <v>1518</v>
      </c>
      <c r="D1251" s="49" t="s">
        <v>1701</v>
      </c>
      <c r="E1251" s="49" t="s">
        <v>5529</v>
      </c>
      <c r="F1251" s="43">
        <v>2011</v>
      </c>
      <c r="G1251" s="43"/>
      <c r="H1251" s="43" t="s">
        <v>8603</v>
      </c>
      <c r="I1251" s="49" t="s">
        <v>1702</v>
      </c>
      <c r="J1251" s="50" t="s">
        <v>1703</v>
      </c>
      <c r="K1251" s="7" t="s">
        <v>9011</v>
      </c>
      <c r="L1251" s="7" t="s">
        <v>7658</v>
      </c>
      <c r="M1251" s="51" t="s">
        <v>1704</v>
      </c>
      <c r="N1251" s="52"/>
    </row>
    <row r="1252" spans="1:14" s="68" customFormat="1" ht="13.5">
      <c r="A1252" s="31" t="s">
        <v>1016</v>
      </c>
      <c r="B1252" s="43">
        <v>1251</v>
      </c>
      <c r="C1252" s="48" t="s">
        <v>1518</v>
      </c>
      <c r="D1252" s="49" t="s">
        <v>1705</v>
      </c>
      <c r="E1252" s="49" t="s">
        <v>7338</v>
      </c>
      <c r="F1252" s="43">
        <v>2010</v>
      </c>
      <c r="G1252" s="43" t="s">
        <v>1706</v>
      </c>
      <c r="H1252" s="43" t="s">
        <v>8603</v>
      </c>
      <c r="I1252" s="49" t="s">
        <v>1707</v>
      </c>
      <c r="J1252" s="50" t="s">
        <v>1708</v>
      </c>
      <c r="K1252" s="7" t="s">
        <v>9011</v>
      </c>
      <c r="L1252" s="7" t="s">
        <v>7658</v>
      </c>
      <c r="M1252" s="51" t="s">
        <v>1709</v>
      </c>
      <c r="N1252" s="52"/>
    </row>
    <row r="1253" spans="1:14" s="68" customFormat="1" ht="27">
      <c r="A1253" s="31" t="s">
        <v>1016</v>
      </c>
      <c r="B1253" s="43">
        <v>1252</v>
      </c>
      <c r="C1253" s="48" t="s">
        <v>1518</v>
      </c>
      <c r="D1253" s="49" t="s">
        <v>1710</v>
      </c>
      <c r="E1253" s="49" t="s">
        <v>1711</v>
      </c>
      <c r="F1253" s="43">
        <v>2011</v>
      </c>
      <c r="G1253" s="43"/>
      <c r="H1253" s="43" t="s">
        <v>8603</v>
      </c>
      <c r="I1253" s="49" t="s">
        <v>1712</v>
      </c>
      <c r="J1253" s="50" t="s">
        <v>1713</v>
      </c>
      <c r="K1253" s="7" t="s">
        <v>9011</v>
      </c>
      <c r="L1253" s="7" t="s">
        <v>7658</v>
      </c>
      <c r="M1253" s="51" t="s">
        <v>1714</v>
      </c>
      <c r="N1253" s="13"/>
    </row>
    <row r="1254" spans="1:14" s="68" customFormat="1" ht="13.5">
      <c r="A1254" s="31" t="s">
        <v>1016</v>
      </c>
      <c r="B1254" s="43">
        <v>1253</v>
      </c>
      <c r="C1254" s="48" t="s">
        <v>1518</v>
      </c>
      <c r="D1254" s="49" t="s">
        <v>1715</v>
      </c>
      <c r="E1254" s="49" t="s">
        <v>4791</v>
      </c>
      <c r="F1254" s="43">
        <v>2011</v>
      </c>
      <c r="G1254" s="43"/>
      <c r="H1254" s="43" t="s">
        <v>7070</v>
      </c>
      <c r="I1254" s="49" t="s">
        <v>1716</v>
      </c>
      <c r="J1254" s="50" t="s">
        <v>1717</v>
      </c>
      <c r="K1254" s="7" t="s">
        <v>9011</v>
      </c>
      <c r="L1254" s="7" t="s">
        <v>7658</v>
      </c>
      <c r="M1254" s="51" t="s">
        <v>1718</v>
      </c>
      <c r="N1254" s="52"/>
    </row>
    <row r="1255" spans="1:14" s="68" customFormat="1" ht="13.5">
      <c r="A1255" s="31" t="s">
        <v>1016</v>
      </c>
      <c r="B1255" s="43">
        <v>1254</v>
      </c>
      <c r="C1255" s="48" t="s">
        <v>1518</v>
      </c>
      <c r="D1255" s="49" t="s">
        <v>1719</v>
      </c>
      <c r="E1255" s="49" t="s">
        <v>9943</v>
      </c>
      <c r="F1255" s="43">
        <v>2009</v>
      </c>
      <c r="G1255" s="43"/>
      <c r="H1255" s="43" t="s">
        <v>8603</v>
      </c>
      <c r="I1255" s="49" t="s">
        <v>1720</v>
      </c>
      <c r="J1255" s="50" t="s">
        <v>1721</v>
      </c>
      <c r="K1255" s="7" t="s">
        <v>9219</v>
      </c>
      <c r="L1255" s="7" t="s">
        <v>9703</v>
      </c>
      <c r="M1255" s="51" t="s">
        <v>1722</v>
      </c>
      <c r="N1255" s="65"/>
    </row>
    <row r="1256" spans="1:14" s="68" customFormat="1" ht="27">
      <c r="A1256" s="31" t="s">
        <v>1016</v>
      </c>
      <c r="B1256" s="43">
        <v>1255</v>
      </c>
      <c r="C1256" s="53" t="s">
        <v>1518</v>
      </c>
      <c r="D1256" s="54" t="s">
        <v>1723</v>
      </c>
      <c r="E1256" s="54" t="s">
        <v>1724</v>
      </c>
      <c r="F1256" s="55">
        <v>2011</v>
      </c>
      <c r="G1256" s="55"/>
      <c r="H1256" s="55" t="s">
        <v>8603</v>
      </c>
      <c r="I1256" s="54" t="s">
        <v>1725</v>
      </c>
      <c r="J1256" s="56" t="s">
        <v>1726</v>
      </c>
      <c r="K1256" s="13" t="s">
        <v>9011</v>
      </c>
      <c r="L1256" s="13" t="s">
        <v>7658</v>
      </c>
      <c r="M1256" s="51" t="s">
        <v>1727</v>
      </c>
      <c r="N1256" s="65"/>
    </row>
    <row r="1257" spans="1:14" s="68" customFormat="1" ht="13.5">
      <c r="A1257" s="31" t="s">
        <v>1016</v>
      </c>
      <c r="B1257" s="43">
        <v>1256</v>
      </c>
      <c r="C1257" s="48" t="s">
        <v>7404</v>
      </c>
      <c r="D1257" s="49" t="s">
        <v>1728</v>
      </c>
      <c r="E1257" s="49" t="s">
        <v>4791</v>
      </c>
      <c r="F1257" s="43">
        <v>2012</v>
      </c>
      <c r="G1257" s="43"/>
      <c r="H1257" s="43" t="s">
        <v>5019</v>
      </c>
      <c r="I1257" s="49" t="s">
        <v>1729</v>
      </c>
      <c r="J1257" s="50" t="s">
        <v>1730</v>
      </c>
      <c r="K1257" s="7" t="s">
        <v>9219</v>
      </c>
      <c r="L1257" s="7" t="s">
        <v>4546</v>
      </c>
      <c r="M1257" s="51" t="s">
        <v>1731</v>
      </c>
      <c r="N1257" s="65"/>
    </row>
    <row r="1258" spans="1:14" s="68" customFormat="1" ht="13.5">
      <c r="A1258" s="31" t="s">
        <v>1016</v>
      </c>
      <c r="B1258" s="43">
        <v>1257</v>
      </c>
      <c r="C1258" s="48" t="s">
        <v>7404</v>
      </c>
      <c r="D1258" s="49" t="s">
        <v>1732</v>
      </c>
      <c r="E1258" s="49" t="s">
        <v>4791</v>
      </c>
      <c r="F1258" s="43">
        <v>2012</v>
      </c>
      <c r="G1258" s="43"/>
      <c r="H1258" s="43" t="s">
        <v>6920</v>
      </c>
      <c r="I1258" s="49" t="s">
        <v>1733</v>
      </c>
      <c r="J1258" s="50" t="s">
        <v>1734</v>
      </c>
      <c r="K1258" s="7" t="s">
        <v>9219</v>
      </c>
      <c r="L1258" s="7" t="s">
        <v>4546</v>
      </c>
      <c r="M1258" s="51" t="s">
        <v>1735</v>
      </c>
      <c r="N1258" s="65"/>
    </row>
    <row r="1259" spans="1:14" s="11" customFormat="1" ht="13.5">
      <c r="A1259" s="31" t="s">
        <v>1016</v>
      </c>
      <c r="B1259" s="43">
        <v>1258</v>
      </c>
      <c r="C1259" s="48" t="s">
        <v>7404</v>
      </c>
      <c r="D1259" s="49" t="s">
        <v>1736</v>
      </c>
      <c r="E1259" s="49" t="s">
        <v>4791</v>
      </c>
      <c r="F1259" s="43">
        <v>2012</v>
      </c>
      <c r="G1259" s="43"/>
      <c r="H1259" s="43" t="s">
        <v>4225</v>
      </c>
      <c r="I1259" s="49" t="s">
        <v>1737</v>
      </c>
      <c r="J1259" s="50" t="s">
        <v>1738</v>
      </c>
      <c r="K1259" s="7" t="s">
        <v>9219</v>
      </c>
      <c r="L1259" s="7" t="s">
        <v>4546</v>
      </c>
      <c r="M1259" s="51" t="s">
        <v>1739</v>
      </c>
      <c r="N1259" s="7"/>
    </row>
    <row r="1260" spans="1:14" s="11" customFormat="1" ht="13.5">
      <c r="A1260" s="31" t="s">
        <v>1016</v>
      </c>
      <c r="B1260" s="43">
        <v>1259</v>
      </c>
      <c r="C1260" s="48" t="s">
        <v>7404</v>
      </c>
      <c r="D1260" s="49" t="s">
        <v>1740</v>
      </c>
      <c r="E1260" s="49" t="s">
        <v>4791</v>
      </c>
      <c r="F1260" s="43">
        <v>2012</v>
      </c>
      <c r="G1260" s="43"/>
      <c r="H1260" s="43" t="s">
        <v>7070</v>
      </c>
      <c r="I1260" s="49" t="s">
        <v>1741</v>
      </c>
      <c r="J1260" s="50" t="s">
        <v>1742</v>
      </c>
      <c r="K1260" s="7" t="s">
        <v>9219</v>
      </c>
      <c r="L1260" s="7" t="s">
        <v>4546</v>
      </c>
      <c r="M1260" s="51" t="s">
        <v>1743</v>
      </c>
      <c r="N1260" s="7"/>
    </row>
    <row r="1261" spans="1:14" s="11" customFormat="1" ht="14.25">
      <c r="A1261" s="31" t="s">
        <v>1016</v>
      </c>
      <c r="B1261" s="43">
        <v>1260</v>
      </c>
      <c r="C1261" s="48" t="s">
        <v>1744</v>
      </c>
      <c r="D1261" s="49" t="s">
        <v>1745</v>
      </c>
      <c r="E1261" s="49" t="s">
        <v>4569</v>
      </c>
      <c r="F1261" s="43">
        <v>2013</v>
      </c>
      <c r="G1261" s="43"/>
      <c r="H1261" s="43"/>
      <c r="I1261" s="49" t="s">
        <v>4570</v>
      </c>
      <c r="J1261" s="50" t="s">
        <v>1746</v>
      </c>
      <c r="K1261" s="7"/>
      <c r="L1261" s="7"/>
      <c r="M1261" s="51" t="s">
        <v>1747</v>
      </c>
      <c r="N1261" s="7"/>
    </row>
    <row r="1262" spans="1:14" s="11" customFormat="1" ht="13.5">
      <c r="A1262" s="31" t="s">
        <v>1016</v>
      </c>
      <c r="B1262" s="43">
        <v>1261</v>
      </c>
      <c r="C1262" s="48" t="s">
        <v>7404</v>
      </c>
      <c r="D1262" s="49" t="s">
        <v>1748</v>
      </c>
      <c r="E1262" s="49" t="s">
        <v>4525</v>
      </c>
      <c r="F1262" s="43">
        <v>2012</v>
      </c>
      <c r="G1262" s="43"/>
      <c r="H1262" s="43"/>
      <c r="I1262" s="49" t="s">
        <v>1749</v>
      </c>
      <c r="J1262" s="50" t="s">
        <v>1750</v>
      </c>
      <c r="K1262" s="7" t="s">
        <v>6751</v>
      </c>
      <c r="L1262" s="7" t="s">
        <v>4537</v>
      </c>
      <c r="M1262" s="51" t="s">
        <v>1751</v>
      </c>
      <c r="N1262" s="7"/>
    </row>
    <row r="1263" spans="1:14" s="11" customFormat="1" ht="27">
      <c r="A1263" s="31" t="s">
        <v>1016</v>
      </c>
      <c r="B1263" s="43">
        <v>1262</v>
      </c>
      <c r="C1263" s="53" t="s">
        <v>7404</v>
      </c>
      <c r="D1263" s="54" t="s">
        <v>1752</v>
      </c>
      <c r="E1263" s="54" t="s">
        <v>5346</v>
      </c>
      <c r="F1263" s="55">
        <v>2011</v>
      </c>
      <c r="G1263" s="55" t="s">
        <v>1753</v>
      </c>
      <c r="H1263" s="55" t="s">
        <v>8603</v>
      </c>
      <c r="I1263" s="54" t="s">
        <v>1754</v>
      </c>
      <c r="J1263" s="56" t="s">
        <v>1755</v>
      </c>
      <c r="K1263" s="13" t="s">
        <v>9219</v>
      </c>
      <c r="L1263" s="13" t="s">
        <v>4546</v>
      </c>
      <c r="M1263" s="51" t="s">
        <v>1756</v>
      </c>
      <c r="N1263" s="52"/>
    </row>
    <row r="1264" spans="1:14" s="11" customFormat="1" ht="13.5">
      <c r="A1264" s="31" t="s">
        <v>1016</v>
      </c>
      <c r="B1264" s="43">
        <v>1263</v>
      </c>
      <c r="C1264" s="48" t="s">
        <v>7404</v>
      </c>
      <c r="D1264" s="49" t="s">
        <v>1757</v>
      </c>
      <c r="E1264" s="49" t="s">
        <v>1758</v>
      </c>
      <c r="F1264" s="43">
        <v>2011</v>
      </c>
      <c r="G1264" s="43"/>
      <c r="H1264" s="43" t="s">
        <v>8603</v>
      </c>
      <c r="I1264" s="49" t="s">
        <v>1759</v>
      </c>
      <c r="J1264" s="50" t="s">
        <v>1760</v>
      </c>
      <c r="K1264" s="7" t="s">
        <v>9219</v>
      </c>
      <c r="L1264" s="7" t="s">
        <v>4546</v>
      </c>
      <c r="M1264" s="51" t="s">
        <v>1761</v>
      </c>
      <c r="N1264" s="7"/>
    </row>
    <row r="1265" spans="1:14" s="11" customFormat="1" ht="13.5">
      <c r="A1265" s="31" t="s">
        <v>1016</v>
      </c>
      <c r="B1265" s="43">
        <v>1264</v>
      </c>
      <c r="C1265" s="48" t="s">
        <v>7404</v>
      </c>
      <c r="D1265" s="48" t="s">
        <v>1762</v>
      </c>
      <c r="E1265" s="49" t="s">
        <v>5390</v>
      </c>
      <c r="F1265" s="43">
        <v>2012</v>
      </c>
      <c r="G1265" s="43"/>
      <c r="H1265" s="43"/>
      <c r="I1265" s="49" t="s">
        <v>1763</v>
      </c>
      <c r="J1265" s="50" t="s">
        <v>1764</v>
      </c>
      <c r="K1265" s="7"/>
      <c r="L1265" s="7"/>
      <c r="M1265" s="51" t="s">
        <v>1765</v>
      </c>
      <c r="N1265" s="7"/>
    </row>
    <row r="1266" spans="1:14" s="11" customFormat="1" ht="25.5">
      <c r="A1266" s="31" t="s">
        <v>1016</v>
      </c>
      <c r="B1266" s="43">
        <v>1265</v>
      </c>
      <c r="C1266" s="48" t="s">
        <v>7404</v>
      </c>
      <c r="D1266" s="49" t="s">
        <v>1766</v>
      </c>
      <c r="E1266" s="49" t="s">
        <v>4569</v>
      </c>
      <c r="F1266" s="43">
        <v>2012</v>
      </c>
      <c r="G1266" s="43"/>
      <c r="H1266" s="43"/>
      <c r="I1266" s="49" t="s">
        <v>1767</v>
      </c>
      <c r="J1266" s="50" t="s">
        <v>1768</v>
      </c>
      <c r="K1266" s="7"/>
      <c r="L1266" s="7"/>
      <c r="M1266" s="51" t="s">
        <v>1769</v>
      </c>
      <c r="N1266" s="7"/>
    </row>
    <row r="1267" spans="1:14" s="11" customFormat="1" ht="13.5">
      <c r="A1267" s="31" t="s">
        <v>1016</v>
      </c>
      <c r="B1267" s="43">
        <v>1266</v>
      </c>
      <c r="C1267" s="48" t="s">
        <v>7404</v>
      </c>
      <c r="D1267" s="49" t="s">
        <v>1770</v>
      </c>
      <c r="E1267" s="49" t="s">
        <v>5390</v>
      </c>
      <c r="F1267" s="43">
        <v>2012</v>
      </c>
      <c r="G1267" s="43"/>
      <c r="H1267" s="43"/>
      <c r="I1267" s="49" t="s">
        <v>1771</v>
      </c>
      <c r="J1267" s="50" t="s">
        <v>1772</v>
      </c>
      <c r="K1267" s="7"/>
      <c r="L1267" s="7"/>
      <c r="M1267" s="51" t="s">
        <v>1773</v>
      </c>
      <c r="N1267" s="7"/>
    </row>
    <row r="1268" spans="1:14" s="11" customFormat="1" ht="13.5">
      <c r="A1268" s="31" t="s">
        <v>1016</v>
      </c>
      <c r="B1268" s="43">
        <v>1267</v>
      </c>
      <c r="C1268" s="48" t="s">
        <v>7404</v>
      </c>
      <c r="D1268" s="49" t="s">
        <v>1774</v>
      </c>
      <c r="E1268" s="49" t="s">
        <v>1758</v>
      </c>
      <c r="F1268" s="43">
        <v>2010</v>
      </c>
      <c r="G1268" s="43"/>
      <c r="H1268" s="43" t="s">
        <v>8603</v>
      </c>
      <c r="I1268" s="49" t="s">
        <v>1775</v>
      </c>
      <c r="J1268" s="50" t="s">
        <v>1776</v>
      </c>
      <c r="K1268" s="7" t="s">
        <v>9219</v>
      </c>
      <c r="L1268" s="7" t="s">
        <v>4546</v>
      </c>
      <c r="M1268" s="51" t="s">
        <v>1777</v>
      </c>
      <c r="N1268" s="52"/>
    </row>
    <row r="1269" spans="1:14" s="11" customFormat="1" ht="13.5">
      <c r="A1269" s="31" t="s">
        <v>1016</v>
      </c>
      <c r="B1269" s="43">
        <v>1268</v>
      </c>
      <c r="C1269" s="48" t="s">
        <v>7404</v>
      </c>
      <c r="D1269" s="49" t="s">
        <v>1778</v>
      </c>
      <c r="E1269" s="49" t="s">
        <v>4791</v>
      </c>
      <c r="F1269" s="43">
        <v>2011</v>
      </c>
      <c r="G1269" s="43"/>
      <c r="H1269" s="43" t="s">
        <v>4084</v>
      </c>
      <c r="I1269" s="49" t="s">
        <v>1779</v>
      </c>
      <c r="J1269" s="50" t="s">
        <v>1780</v>
      </c>
      <c r="K1269" s="7" t="s">
        <v>9219</v>
      </c>
      <c r="L1269" s="7" t="s">
        <v>4546</v>
      </c>
      <c r="M1269" s="51" t="s">
        <v>1781</v>
      </c>
      <c r="N1269" s="52"/>
    </row>
    <row r="1270" spans="1:14" s="11" customFormat="1" ht="13.5">
      <c r="A1270" s="31" t="s">
        <v>1016</v>
      </c>
      <c r="B1270" s="43">
        <v>1269</v>
      </c>
      <c r="C1270" s="48" t="s">
        <v>7404</v>
      </c>
      <c r="D1270" s="49" t="s">
        <v>1782</v>
      </c>
      <c r="E1270" s="49" t="s">
        <v>4791</v>
      </c>
      <c r="F1270" s="43">
        <v>2011</v>
      </c>
      <c r="G1270" s="43"/>
      <c r="H1270" s="43" t="s">
        <v>4084</v>
      </c>
      <c r="I1270" s="49" t="s">
        <v>1779</v>
      </c>
      <c r="J1270" s="50" t="s">
        <v>1783</v>
      </c>
      <c r="K1270" s="7" t="s">
        <v>9219</v>
      </c>
      <c r="L1270" s="7" t="s">
        <v>4546</v>
      </c>
      <c r="M1270" s="51" t="s">
        <v>1784</v>
      </c>
      <c r="N1270" s="52"/>
    </row>
    <row r="1271" spans="1:14" s="11" customFormat="1" ht="13.5">
      <c r="A1271" s="31" t="s">
        <v>1016</v>
      </c>
      <c r="B1271" s="43">
        <v>1270</v>
      </c>
      <c r="C1271" s="48" t="s">
        <v>7404</v>
      </c>
      <c r="D1271" s="49" t="s">
        <v>1785</v>
      </c>
      <c r="E1271" s="49" t="s">
        <v>4791</v>
      </c>
      <c r="F1271" s="43">
        <v>2012</v>
      </c>
      <c r="G1271" s="43"/>
      <c r="H1271" s="43" t="s">
        <v>6920</v>
      </c>
      <c r="I1271" s="49" t="s">
        <v>1786</v>
      </c>
      <c r="J1271" s="50" t="s">
        <v>1787</v>
      </c>
      <c r="K1271" s="7" t="s">
        <v>9219</v>
      </c>
      <c r="L1271" s="7" t="s">
        <v>4546</v>
      </c>
      <c r="M1271" s="51" t="s">
        <v>1788</v>
      </c>
      <c r="N1271" s="13"/>
    </row>
    <row r="1272" spans="1:14" s="11" customFormat="1" ht="13.5">
      <c r="A1272" s="31" t="s">
        <v>1016</v>
      </c>
      <c r="B1272" s="43">
        <v>1271</v>
      </c>
      <c r="C1272" s="48" t="s">
        <v>7404</v>
      </c>
      <c r="D1272" s="49" t="s">
        <v>1789</v>
      </c>
      <c r="E1272" s="49" t="s">
        <v>7015</v>
      </c>
      <c r="F1272" s="43">
        <v>2012</v>
      </c>
      <c r="G1272" s="43" t="s">
        <v>1790</v>
      </c>
      <c r="H1272" s="43" t="s">
        <v>8603</v>
      </c>
      <c r="I1272" s="49" t="s">
        <v>3407</v>
      </c>
      <c r="J1272" s="50" t="s">
        <v>1791</v>
      </c>
      <c r="K1272" s="7" t="s">
        <v>9688</v>
      </c>
      <c r="L1272" s="7" t="s">
        <v>9914</v>
      </c>
      <c r="M1272" s="51" t="s">
        <v>1792</v>
      </c>
      <c r="N1272" s="7"/>
    </row>
    <row r="1273" spans="1:14" s="11" customFormat="1" ht="13.5">
      <c r="A1273" s="31" t="s">
        <v>1016</v>
      </c>
      <c r="B1273" s="43">
        <v>1272</v>
      </c>
      <c r="C1273" s="53" t="s">
        <v>7404</v>
      </c>
      <c r="D1273" s="54" t="s">
        <v>1793</v>
      </c>
      <c r="E1273" s="54" t="s">
        <v>7015</v>
      </c>
      <c r="F1273" s="55">
        <v>2012</v>
      </c>
      <c r="G1273" s="55" t="s">
        <v>1794</v>
      </c>
      <c r="H1273" s="55" t="s">
        <v>8603</v>
      </c>
      <c r="I1273" s="54" t="s">
        <v>1795</v>
      </c>
      <c r="J1273" s="56" t="s">
        <v>1796</v>
      </c>
      <c r="K1273" s="13" t="s">
        <v>9688</v>
      </c>
      <c r="L1273" s="13" t="s">
        <v>9914</v>
      </c>
      <c r="M1273" s="51" t="s">
        <v>1797</v>
      </c>
      <c r="N1273" s="13"/>
    </row>
    <row r="1274" spans="1:14" s="11" customFormat="1" ht="13.5">
      <c r="A1274" s="31" t="s">
        <v>1016</v>
      </c>
      <c r="B1274" s="43">
        <v>1273</v>
      </c>
      <c r="C1274" s="48" t="s">
        <v>7404</v>
      </c>
      <c r="D1274" s="49" t="s">
        <v>1798</v>
      </c>
      <c r="E1274" s="49" t="s">
        <v>5822</v>
      </c>
      <c r="F1274" s="43">
        <v>2012</v>
      </c>
      <c r="G1274" s="43" t="s">
        <v>1799</v>
      </c>
      <c r="H1274" s="43" t="s">
        <v>8603</v>
      </c>
      <c r="I1274" s="49" t="s">
        <v>4892</v>
      </c>
      <c r="J1274" s="50" t="s">
        <v>1800</v>
      </c>
      <c r="K1274" s="7" t="s">
        <v>9688</v>
      </c>
      <c r="L1274" s="7" t="s">
        <v>9914</v>
      </c>
      <c r="M1274" s="51" t="s">
        <v>1801</v>
      </c>
      <c r="N1274" s="13"/>
    </row>
    <row r="1275" spans="1:14" s="11" customFormat="1" ht="13.5">
      <c r="A1275" s="31" t="s">
        <v>1016</v>
      </c>
      <c r="B1275" s="43">
        <v>1274</v>
      </c>
      <c r="C1275" s="53" t="s">
        <v>7404</v>
      </c>
      <c r="D1275" s="54" t="s">
        <v>1802</v>
      </c>
      <c r="E1275" s="54" t="s">
        <v>1803</v>
      </c>
      <c r="F1275" s="55">
        <v>2010</v>
      </c>
      <c r="G1275" s="55"/>
      <c r="H1275" s="55" t="s">
        <v>8603</v>
      </c>
      <c r="I1275" s="54" t="s">
        <v>1804</v>
      </c>
      <c r="J1275" s="56" t="s">
        <v>1805</v>
      </c>
      <c r="K1275" s="13" t="s">
        <v>9219</v>
      </c>
      <c r="L1275" s="13" t="s">
        <v>4546</v>
      </c>
      <c r="M1275" s="51" t="s">
        <v>1806</v>
      </c>
      <c r="N1275" s="13"/>
    </row>
    <row r="1276" spans="1:14" s="11" customFormat="1" ht="13.5">
      <c r="A1276" s="31" t="s">
        <v>1016</v>
      </c>
      <c r="B1276" s="43">
        <v>1275</v>
      </c>
      <c r="C1276" s="48" t="s">
        <v>7404</v>
      </c>
      <c r="D1276" s="49" t="s">
        <v>1807</v>
      </c>
      <c r="E1276" s="49" t="s">
        <v>9932</v>
      </c>
      <c r="F1276" s="43">
        <v>2009</v>
      </c>
      <c r="G1276" s="43"/>
      <c r="H1276" s="43" t="s">
        <v>8603</v>
      </c>
      <c r="I1276" s="49" t="s">
        <v>3556</v>
      </c>
      <c r="J1276" s="50" t="s">
        <v>1808</v>
      </c>
      <c r="K1276" s="7" t="s">
        <v>9219</v>
      </c>
      <c r="L1276" s="7" t="s">
        <v>4546</v>
      </c>
      <c r="M1276" s="51" t="s">
        <v>1809</v>
      </c>
      <c r="N1276" s="52"/>
    </row>
    <row r="1277" spans="1:14" s="11" customFormat="1" ht="13.5">
      <c r="A1277" s="31" t="s">
        <v>1016</v>
      </c>
      <c r="B1277" s="43">
        <v>1276</v>
      </c>
      <c r="C1277" s="48" t="s">
        <v>7404</v>
      </c>
      <c r="D1277" s="49" t="s">
        <v>1810</v>
      </c>
      <c r="E1277" s="49" t="s">
        <v>5529</v>
      </c>
      <c r="F1277" s="43">
        <v>2011</v>
      </c>
      <c r="G1277" s="43" t="s">
        <v>1811</v>
      </c>
      <c r="H1277" s="43" t="s">
        <v>8603</v>
      </c>
      <c r="I1277" s="49" t="s">
        <v>1812</v>
      </c>
      <c r="J1277" s="50" t="s">
        <v>1813</v>
      </c>
      <c r="K1277" s="7" t="s">
        <v>9219</v>
      </c>
      <c r="L1277" s="7" t="s">
        <v>4546</v>
      </c>
      <c r="M1277" s="51" t="s">
        <v>1814</v>
      </c>
      <c r="N1277" s="13"/>
    </row>
    <row r="1278" spans="1:14" s="11" customFormat="1" ht="13.5">
      <c r="A1278" s="31" t="s">
        <v>1016</v>
      </c>
      <c r="B1278" s="43">
        <v>1277</v>
      </c>
      <c r="C1278" s="48" t="s">
        <v>7404</v>
      </c>
      <c r="D1278" s="49" t="s">
        <v>1815</v>
      </c>
      <c r="E1278" s="49" t="s">
        <v>5978</v>
      </c>
      <c r="F1278" s="43">
        <v>2010</v>
      </c>
      <c r="G1278" s="43" t="s">
        <v>1816</v>
      </c>
      <c r="H1278" s="43" t="s">
        <v>8603</v>
      </c>
      <c r="I1278" s="49" t="s">
        <v>1817</v>
      </c>
      <c r="J1278" s="50" t="s">
        <v>1818</v>
      </c>
      <c r="K1278" s="7" t="s">
        <v>5917</v>
      </c>
      <c r="L1278" s="7" t="s">
        <v>4591</v>
      </c>
      <c r="M1278" s="51" t="s">
        <v>1819</v>
      </c>
      <c r="N1278" s="7"/>
    </row>
    <row r="1279" spans="1:14" s="11" customFormat="1" ht="13.5">
      <c r="A1279" s="31" t="s">
        <v>1016</v>
      </c>
      <c r="B1279" s="43">
        <v>1278</v>
      </c>
      <c r="C1279" s="48" t="s">
        <v>7404</v>
      </c>
      <c r="D1279" s="49" t="s">
        <v>1820</v>
      </c>
      <c r="E1279" s="49" t="s">
        <v>3922</v>
      </c>
      <c r="F1279" s="43">
        <v>2010</v>
      </c>
      <c r="G1279" s="43"/>
      <c r="H1279" s="43" t="s">
        <v>8603</v>
      </c>
      <c r="I1279" s="49" t="s">
        <v>1821</v>
      </c>
      <c r="J1279" s="50" t="s">
        <v>1822</v>
      </c>
      <c r="K1279" s="7" t="s">
        <v>9219</v>
      </c>
      <c r="L1279" s="7" t="s">
        <v>4546</v>
      </c>
      <c r="M1279" s="51" t="s">
        <v>1823</v>
      </c>
      <c r="N1279" s="13"/>
    </row>
    <row r="1280" spans="1:14" s="11" customFormat="1" ht="13.5">
      <c r="A1280" s="31" t="s">
        <v>1016</v>
      </c>
      <c r="B1280" s="43">
        <v>1279</v>
      </c>
      <c r="C1280" s="48" t="s">
        <v>7404</v>
      </c>
      <c r="D1280" s="49" t="s">
        <v>1824</v>
      </c>
      <c r="E1280" s="49" t="s">
        <v>1758</v>
      </c>
      <c r="F1280" s="43">
        <v>2010</v>
      </c>
      <c r="G1280" s="43"/>
      <c r="H1280" s="43" t="s">
        <v>8603</v>
      </c>
      <c r="I1280" s="49" t="s">
        <v>1825</v>
      </c>
      <c r="J1280" s="50" t="s">
        <v>1826</v>
      </c>
      <c r="K1280" s="7" t="s">
        <v>9219</v>
      </c>
      <c r="L1280" s="7" t="s">
        <v>4546</v>
      </c>
      <c r="M1280" s="51" t="s">
        <v>1827</v>
      </c>
      <c r="N1280" s="13"/>
    </row>
    <row r="1281" spans="1:14" s="11" customFormat="1" ht="13.5">
      <c r="A1281" s="31" t="s">
        <v>1016</v>
      </c>
      <c r="B1281" s="43">
        <v>1280</v>
      </c>
      <c r="C1281" s="48" t="s">
        <v>7404</v>
      </c>
      <c r="D1281" s="49" t="s">
        <v>1828</v>
      </c>
      <c r="E1281" s="49" t="s">
        <v>1758</v>
      </c>
      <c r="F1281" s="43">
        <v>2010</v>
      </c>
      <c r="G1281" s="43"/>
      <c r="H1281" s="43" t="s">
        <v>8603</v>
      </c>
      <c r="I1281" s="49" t="s">
        <v>1825</v>
      </c>
      <c r="J1281" s="50" t="s">
        <v>1829</v>
      </c>
      <c r="K1281" s="7" t="s">
        <v>9219</v>
      </c>
      <c r="L1281" s="7" t="s">
        <v>4546</v>
      </c>
      <c r="M1281" s="51" t="s">
        <v>1830</v>
      </c>
      <c r="N1281" s="13"/>
    </row>
    <row r="1282" spans="1:14" s="11" customFormat="1" ht="13.5">
      <c r="A1282" s="31" t="s">
        <v>1016</v>
      </c>
      <c r="B1282" s="43">
        <v>1281</v>
      </c>
      <c r="C1282" s="48" t="s">
        <v>7404</v>
      </c>
      <c r="D1282" s="49" t="s">
        <v>1831</v>
      </c>
      <c r="E1282" s="49" t="s">
        <v>4791</v>
      </c>
      <c r="F1282" s="43">
        <v>2011</v>
      </c>
      <c r="G1282" s="43"/>
      <c r="H1282" s="43" t="s">
        <v>7070</v>
      </c>
      <c r="I1282" s="49" t="s">
        <v>1832</v>
      </c>
      <c r="J1282" s="50" t="s">
        <v>1833</v>
      </c>
      <c r="K1282" s="7" t="s">
        <v>9219</v>
      </c>
      <c r="L1282" s="7" t="s">
        <v>4546</v>
      </c>
      <c r="M1282" s="51" t="s">
        <v>1834</v>
      </c>
      <c r="N1282" s="7"/>
    </row>
    <row r="1283" spans="1:14" s="11" customFormat="1" ht="13.5">
      <c r="A1283" s="31" t="s">
        <v>1016</v>
      </c>
      <c r="B1283" s="43">
        <v>1282</v>
      </c>
      <c r="C1283" s="48" t="s">
        <v>7404</v>
      </c>
      <c r="D1283" s="49" t="s">
        <v>1835</v>
      </c>
      <c r="E1283" s="49" t="s">
        <v>4791</v>
      </c>
      <c r="F1283" s="43">
        <v>2011</v>
      </c>
      <c r="G1283" s="43"/>
      <c r="H1283" s="43" t="s">
        <v>7070</v>
      </c>
      <c r="I1283" s="49" t="s">
        <v>1836</v>
      </c>
      <c r="J1283" s="50" t="s">
        <v>1837</v>
      </c>
      <c r="K1283" s="7" t="s">
        <v>9219</v>
      </c>
      <c r="L1283" s="7" t="s">
        <v>4546</v>
      </c>
      <c r="M1283" s="51" t="s">
        <v>1838</v>
      </c>
      <c r="N1283" s="13"/>
    </row>
    <row r="1284" spans="1:14" s="11" customFormat="1" ht="13.5">
      <c r="A1284" s="31" t="s">
        <v>1016</v>
      </c>
      <c r="B1284" s="43">
        <v>1283</v>
      </c>
      <c r="C1284" s="48" t="s">
        <v>7404</v>
      </c>
      <c r="D1284" s="49" t="s">
        <v>1839</v>
      </c>
      <c r="E1284" s="49" t="s">
        <v>1840</v>
      </c>
      <c r="F1284" s="43">
        <v>2011</v>
      </c>
      <c r="G1284" s="43"/>
      <c r="H1284" s="43" t="s">
        <v>8603</v>
      </c>
      <c r="I1284" s="49" t="s">
        <v>1841</v>
      </c>
      <c r="J1284" s="50" t="s">
        <v>1842</v>
      </c>
      <c r="K1284" s="7" t="s">
        <v>9011</v>
      </c>
      <c r="L1284" s="7" t="s">
        <v>9852</v>
      </c>
      <c r="M1284" s="51" t="s">
        <v>1843</v>
      </c>
      <c r="N1284" s="7"/>
    </row>
    <row r="1285" spans="1:14" s="11" customFormat="1" ht="13.5">
      <c r="A1285" s="31" t="s">
        <v>1016</v>
      </c>
      <c r="B1285" s="43">
        <v>1284</v>
      </c>
      <c r="C1285" s="48" t="s">
        <v>7404</v>
      </c>
      <c r="D1285" s="49" t="s">
        <v>1844</v>
      </c>
      <c r="E1285" s="49" t="s">
        <v>1758</v>
      </c>
      <c r="F1285" s="43">
        <v>2010</v>
      </c>
      <c r="G1285" s="43"/>
      <c r="H1285" s="43" t="s">
        <v>8603</v>
      </c>
      <c r="I1285" s="49" t="s">
        <v>1845</v>
      </c>
      <c r="J1285" s="50" t="s">
        <v>1846</v>
      </c>
      <c r="K1285" s="7" t="s">
        <v>9219</v>
      </c>
      <c r="L1285" s="7" t="s">
        <v>4546</v>
      </c>
      <c r="M1285" s="51" t="s">
        <v>1847</v>
      </c>
      <c r="N1285" s="7"/>
    </row>
    <row r="1286" spans="1:14" s="11" customFormat="1" ht="13.5">
      <c r="A1286" s="31" t="s">
        <v>1016</v>
      </c>
      <c r="B1286" s="43">
        <v>1285</v>
      </c>
      <c r="C1286" s="48" t="s">
        <v>7404</v>
      </c>
      <c r="D1286" s="49" t="s">
        <v>1848</v>
      </c>
      <c r="E1286" s="49" t="s">
        <v>1758</v>
      </c>
      <c r="F1286" s="43">
        <v>2010</v>
      </c>
      <c r="G1286" s="43"/>
      <c r="H1286" s="43" t="s">
        <v>8603</v>
      </c>
      <c r="I1286" s="49" t="s">
        <v>1849</v>
      </c>
      <c r="J1286" s="50" t="s">
        <v>1850</v>
      </c>
      <c r="K1286" s="7" t="s">
        <v>9219</v>
      </c>
      <c r="L1286" s="7" t="s">
        <v>4546</v>
      </c>
      <c r="M1286" s="51" t="s">
        <v>1851</v>
      </c>
      <c r="N1286" s="7"/>
    </row>
    <row r="1287" spans="1:14" s="11" customFormat="1" ht="25.5">
      <c r="A1287" s="31" t="s">
        <v>1016</v>
      </c>
      <c r="B1287" s="43">
        <v>1286</v>
      </c>
      <c r="C1287" s="48" t="s">
        <v>1852</v>
      </c>
      <c r="D1287" s="49" t="s">
        <v>1853</v>
      </c>
      <c r="E1287" s="49" t="s">
        <v>1854</v>
      </c>
      <c r="F1287" s="43">
        <v>2011</v>
      </c>
      <c r="G1287" s="43"/>
      <c r="H1287" s="43"/>
      <c r="I1287" s="49" t="s">
        <v>1854</v>
      </c>
      <c r="J1287" s="50" t="s">
        <v>1855</v>
      </c>
      <c r="K1287" s="7"/>
      <c r="L1287" s="7"/>
      <c r="M1287" s="51" t="s">
        <v>1856</v>
      </c>
      <c r="N1287" s="13"/>
    </row>
    <row r="1288" spans="1:14" s="11" customFormat="1" ht="13.5">
      <c r="A1288" s="31" t="s">
        <v>1016</v>
      </c>
      <c r="B1288" s="43">
        <v>1287</v>
      </c>
      <c r="C1288" s="48" t="s">
        <v>7404</v>
      </c>
      <c r="D1288" s="49" t="s">
        <v>1857</v>
      </c>
      <c r="E1288" s="49" t="s">
        <v>7565</v>
      </c>
      <c r="F1288" s="43">
        <v>2007</v>
      </c>
      <c r="G1288" s="43"/>
      <c r="H1288" s="43" t="s">
        <v>8603</v>
      </c>
      <c r="I1288" s="49" t="s">
        <v>1858</v>
      </c>
      <c r="J1288" s="50" t="s">
        <v>1859</v>
      </c>
      <c r="K1288" s="7" t="s">
        <v>9219</v>
      </c>
      <c r="L1288" s="7" t="s">
        <v>4546</v>
      </c>
      <c r="M1288" s="51" t="s">
        <v>1860</v>
      </c>
      <c r="N1288" s="13"/>
    </row>
    <row r="1289" spans="1:14" s="11" customFormat="1" ht="25.5">
      <c r="A1289" s="31" t="s">
        <v>1016</v>
      </c>
      <c r="B1289" s="43">
        <v>1288</v>
      </c>
      <c r="C1289" s="48" t="s">
        <v>1852</v>
      </c>
      <c r="D1289" s="49" t="s">
        <v>1861</v>
      </c>
      <c r="E1289" s="49" t="s">
        <v>1854</v>
      </c>
      <c r="F1289" s="71">
        <v>2012</v>
      </c>
      <c r="G1289" s="43"/>
      <c r="H1289" s="43"/>
      <c r="I1289" s="49" t="s">
        <v>1854</v>
      </c>
      <c r="J1289" s="50" t="s">
        <v>1862</v>
      </c>
      <c r="K1289" s="7"/>
      <c r="L1289" s="7"/>
      <c r="M1289" s="51" t="s">
        <v>1863</v>
      </c>
      <c r="N1289" s="54" t="s">
        <v>1864</v>
      </c>
    </row>
    <row r="1290" spans="1:14" s="11" customFormat="1" ht="27">
      <c r="A1290" s="31" t="s">
        <v>1016</v>
      </c>
      <c r="B1290" s="43">
        <v>1289</v>
      </c>
      <c r="C1290" s="53" t="s">
        <v>1852</v>
      </c>
      <c r="D1290" s="54" t="s">
        <v>1865</v>
      </c>
      <c r="E1290" s="54" t="s">
        <v>1866</v>
      </c>
      <c r="F1290" s="55">
        <v>2010</v>
      </c>
      <c r="G1290" s="55"/>
      <c r="H1290" s="55"/>
      <c r="I1290" s="54" t="s">
        <v>1866</v>
      </c>
      <c r="J1290" s="56" t="s">
        <v>1867</v>
      </c>
      <c r="K1290" s="13"/>
      <c r="L1290" s="13"/>
      <c r="M1290" s="51" t="s">
        <v>1868</v>
      </c>
      <c r="N1290" s="7"/>
    </row>
    <row r="1291" spans="1:14" s="11" customFormat="1" ht="27">
      <c r="A1291" s="31" t="s">
        <v>1016</v>
      </c>
      <c r="B1291" s="43">
        <v>1290</v>
      </c>
      <c r="C1291" s="53" t="s">
        <v>1852</v>
      </c>
      <c r="D1291" s="54" t="s">
        <v>1869</v>
      </c>
      <c r="E1291" s="54" t="s">
        <v>1866</v>
      </c>
      <c r="F1291" s="55">
        <v>2010</v>
      </c>
      <c r="G1291" s="55"/>
      <c r="H1291" s="55"/>
      <c r="I1291" s="54" t="s">
        <v>1866</v>
      </c>
      <c r="J1291" s="56" t="s">
        <v>1870</v>
      </c>
      <c r="K1291" s="13"/>
      <c r="L1291" s="13"/>
      <c r="M1291" s="51" t="s">
        <v>1871</v>
      </c>
      <c r="N1291" s="13"/>
    </row>
    <row r="1292" spans="1:14" s="11" customFormat="1" ht="13.5">
      <c r="A1292" s="31" t="s">
        <v>1016</v>
      </c>
      <c r="B1292" s="43">
        <v>1291</v>
      </c>
      <c r="C1292" s="48" t="s">
        <v>7404</v>
      </c>
      <c r="D1292" s="49" t="s">
        <v>1872</v>
      </c>
      <c r="E1292" s="49" t="s">
        <v>3868</v>
      </c>
      <c r="F1292" s="43">
        <v>2011</v>
      </c>
      <c r="G1292" s="43"/>
      <c r="H1292" s="43" t="s">
        <v>8603</v>
      </c>
      <c r="I1292" s="49" t="s">
        <v>1873</v>
      </c>
      <c r="J1292" s="50" t="s">
        <v>1874</v>
      </c>
      <c r="K1292" s="7" t="s">
        <v>9219</v>
      </c>
      <c r="L1292" s="7" t="s">
        <v>4546</v>
      </c>
      <c r="M1292" s="51" t="s">
        <v>1875</v>
      </c>
      <c r="N1292" s="7"/>
    </row>
    <row r="1293" spans="1:14" s="11" customFormat="1" ht="13.5">
      <c r="A1293" s="31" t="s">
        <v>1016</v>
      </c>
      <c r="B1293" s="43">
        <v>1292</v>
      </c>
      <c r="C1293" s="53" t="s">
        <v>1852</v>
      </c>
      <c r="D1293" s="54" t="s">
        <v>1876</v>
      </c>
      <c r="E1293" s="54" t="s">
        <v>5927</v>
      </c>
      <c r="F1293" s="55">
        <v>2011</v>
      </c>
      <c r="G1293" s="55"/>
      <c r="H1293" s="55"/>
      <c r="I1293" s="54" t="s">
        <v>5927</v>
      </c>
      <c r="J1293" s="56" t="s">
        <v>1877</v>
      </c>
      <c r="K1293" s="13"/>
      <c r="L1293" s="13"/>
      <c r="M1293" s="51" t="s">
        <v>1878</v>
      </c>
      <c r="N1293" s="7"/>
    </row>
    <row r="1294" spans="1:14" s="11" customFormat="1" ht="13.5">
      <c r="A1294" s="31" t="s">
        <v>1016</v>
      </c>
      <c r="B1294" s="43">
        <v>1293</v>
      </c>
      <c r="C1294" s="53" t="s">
        <v>7404</v>
      </c>
      <c r="D1294" s="54" t="s">
        <v>1879</v>
      </c>
      <c r="E1294" s="54" t="s">
        <v>4619</v>
      </c>
      <c r="F1294" s="55">
        <v>2011</v>
      </c>
      <c r="G1294" s="55" t="s">
        <v>1880</v>
      </c>
      <c r="H1294" s="55" t="s">
        <v>5019</v>
      </c>
      <c r="I1294" s="54" t="s">
        <v>1881</v>
      </c>
      <c r="J1294" s="56" t="s">
        <v>1882</v>
      </c>
      <c r="K1294" s="13" t="s">
        <v>9688</v>
      </c>
      <c r="L1294" s="13" t="s">
        <v>9914</v>
      </c>
      <c r="M1294" s="51" t="s">
        <v>1883</v>
      </c>
      <c r="N1294" s="7"/>
    </row>
    <row r="1295" spans="1:14" s="11" customFormat="1" ht="13.5">
      <c r="A1295" s="31" t="s">
        <v>1016</v>
      </c>
      <c r="B1295" s="43">
        <v>1294</v>
      </c>
      <c r="C1295" s="48" t="s">
        <v>7404</v>
      </c>
      <c r="D1295" s="49" t="s">
        <v>1884</v>
      </c>
      <c r="E1295" s="49" t="s">
        <v>1885</v>
      </c>
      <c r="F1295" s="43">
        <v>2010</v>
      </c>
      <c r="G1295" s="43"/>
      <c r="H1295" s="43" t="s">
        <v>8603</v>
      </c>
      <c r="I1295" s="49" t="s">
        <v>1886</v>
      </c>
      <c r="J1295" s="50" t="s">
        <v>1887</v>
      </c>
      <c r="K1295" s="7" t="s">
        <v>9219</v>
      </c>
      <c r="L1295" s="7" t="s">
        <v>4546</v>
      </c>
      <c r="M1295" s="51" t="s">
        <v>1888</v>
      </c>
      <c r="N1295" s="7"/>
    </row>
    <row r="1296" spans="1:14" s="11" customFormat="1" ht="13.5">
      <c r="A1296" s="31" t="s">
        <v>1016</v>
      </c>
      <c r="B1296" s="43">
        <v>1295</v>
      </c>
      <c r="C1296" s="48" t="s">
        <v>7404</v>
      </c>
      <c r="D1296" s="49" t="s">
        <v>1889</v>
      </c>
      <c r="E1296" s="49" t="s">
        <v>9943</v>
      </c>
      <c r="F1296" s="43">
        <v>2010</v>
      </c>
      <c r="G1296" s="43" t="s">
        <v>1890</v>
      </c>
      <c r="H1296" s="43" t="s">
        <v>8603</v>
      </c>
      <c r="I1296" s="49" t="s">
        <v>1891</v>
      </c>
      <c r="J1296" s="50" t="s">
        <v>1892</v>
      </c>
      <c r="K1296" s="7" t="s">
        <v>9219</v>
      </c>
      <c r="L1296" s="7" t="s">
        <v>4546</v>
      </c>
      <c r="M1296" s="51" t="s">
        <v>1893</v>
      </c>
      <c r="N1296" s="7"/>
    </row>
    <row r="1297" spans="1:14" s="11" customFormat="1" ht="40.5">
      <c r="A1297" s="31" t="s">
        <v>1016</v>
      </c>
      <c r="B1297" s="43">
        <v>1296</v>
      </c>
      <c r="C1297" s="48" t="s">
        <v>7404</v>
      </c>
      <c r="D1297" s="49" t="s">
        <v>1894</v>
      </c>
      <c r="E1297" s="49" t="s">
        <v>1895</v>
      </c>
      <c r="F1297" s="43">
        <v>2008</v>
      </c>
      <c r="G1297" s="43"/>
      <c r="H1297" s="43" t="s">
        <v>8603</v>
      </c>
      <c r="I1297" s="49" t="s">
        <v>1896</v>
      </c>
      <c r="J1297" s="50" t="s">
        <v>1897</v>
      </c>
      <c r="K1297" s="7" t="s">
        <v>9688</v>
      </c>
      <c r="L1297" s="7" t="s">
        <v>9914</v>
      </c>
      <c r="M1297" s="51" t="s">
        <v>1898</v>
      </c>
      <c r="N1297" s="7"/>
    </row>
    <row r="1298" spans="1:14" s="11" customFormat="1" ht="13.5">
      <c r="A1298" s="31" t="s">
        <v>1016</v>
      </c>
      <c r="B1298" s="43">
        <v>1297</v>
      </c>
      <c r="C1298" s="48" t="s">
        <v>7404</v>
      </c>
      <c r="D1298" s="49" t="s">
        <v>1899</v>
      </c>
      <c r="E1298" s="49" t="s">
        <v>6770</v>
      </c>
      <c r="F1298" s="43">
        <v>2012</v>
      </c>
      <c r="G1298" s="43" t="s">
        <v>1900</v>
      </c>
      <c r="H1298" s="43" t="s">
        <v>8603</v>
      </c>
      <c r="I1298" s="49" t="s">
        <v>6332</v>
      </c>
      <c r="J1298" s="50" t="s">
        <v>1901</v>
      </c>
      <c r="K1298" s="7" t="s">
        <v>9688</v>
      </c>
      <c r="L1298" s="7" t="s">
        <v>6774</v>
      </c>
      <c r="M1298" s="51" t="s">
        <v>1902</v>
      </c>
      <c r="N1298" s="7"/>
    </row>
    <row r="1299" spans="1:14" s="11" customFormat="1" ht="27">
      <c r="A1299" s="31" t="s">
        <v>1016</v>
      </c>
      <c r="B1299" s="43">
        <v>1298</v>
      </c>
      <c r="C1299" s="48" t="s">
        <v>7404</v>
      </c>
      <c r="D1299" s="49" t="s">
        <v>1903</v>
      </c>
      <c r="E1299" s="49" t="s">
        <v>6770</v>
      </c>
      <c r="F1299" s="43">
        <v>2012</v>
      </c>
      <c r="G1299" s="43" t="s">
        <v>1904</v>
      </c>
      <c r="H1299" s="43" t="s">
        <v>8603</v>
      </c>
      <c r="I1299" s="49" t="s">
        <v>1905</v>
      </c>
      <c r="J1299" s="50" t="s">
        <v>1906</v>
      </c>
      <c r="K1299" s="7" t="s">
        <v>9688</v>
      </c>
      <c r="L1299" s="7" t="s">
        <v>9914</v>
      </c>
      <c r="M1299" s="51" t="s">
        <v>1907</v>
      </c>
      <c r="N1299" s="13"/>
    </row>
    <row r="1300" spans="1:14" s="11" customFormat="1" ht="13.5">
      <c r="A1300" s="31" t="s">
        <v>1016</v>
      </c>
      <c r="B1300" s="43">
        <v>1299</v>
      </c>
      <c r="C1300" s="53" t="s">
        <v>7404</v>
      </c>
      <c r="D1300" s="54" t="s">
        <v>1908</v>
      </c>
      <c r="E1300" s="54" t="s">
        <v>7015</v>
      </c>
      <c r="F1300" s="55">
        <v>2012</v>
      </c>
      <c r="G1300" s="55" t="s">
        <v>1909</v>
      </c>
      <c r="H1300" s="55" t="s">
        <v>8603</v>
      </c>
      <c r="I1300" s="54" t="s">
        <v>3407</v>
      </c>
      <c r="J1300" s="56" t="s">
        <v>1910</v>
      </c>
      <c r="K1300" s="13" t="s">
        <v>9688</v>
      </c>
      <c r="L1300" s="13" t="s">
        <v>9914</v>
      </c>
      <c r="M1300" s="51" t="s">
        <v>1911</v>
      </c>
      <c r="N1300" s="13"/>
    </row>
    <row r="1301" spans="1:14" s="11" customFormat="1" ht="13.5">
      <c r="A1301" s="31" t="s">
        <v>1016</v>
      </c>
      <c r="B1301" s="43">
        <v>1300</v>
      </c>
      <c r="C1301" s="48" t="s">
        <v>7404</v>
      </c>
      <c r="D1301" s="49" t="s">
        <v>1912</v>
      </c>
      <c r="E1301" s="49" t="s">
        <v>9932</v>
      </c>
      <c r="F1301" s="43">
        <v>2010</v>
      </c>
      <c r="G1301" s="43"/>
      <c r="H1301" s="43" t="s">
        <v>8603</v>
      </c>
      <c r="I1301" s="49" t="s">
        <v>1913</v>
      </c>
      <c r="J1301" s="50" t="s">
        <v>1914</v>
      </c>
      <c r="K1301" s="7" t="s">
        <v>9011</v>
      </c>
      <c r="L1301" s="7" t="s">
        <v>9708</v>
      </c>
      <c r="M1301" s="51" t="s">
        <v>1915</v>
      </c>
      <c r="N1301" s="7"/>
    </row>
    <row r="1302" spans="1:14" s="11" customFormat="1" ht="13.5">
      <c r="A1302" s="31" t="s">
        <v>1016</v>
      </c>
      <c r="B1302" s="43">
        <v>1301</v>
      </c>
      <c r="C1302" s="53" t="s">
        <v>7404</v>
      </c>
      <c r="D1302" s="54" t="s">
        <v>1916</v>
      </c>
      <c r="E1302" s="54" t="s">
        <v>5868</v>
      </c>
      <c r="F1302" s="55">
        <v>2009</v>
      </c>
      <c r="G1302" s="55"/>
      <c r="H1302" s="55" t="s">
        <v>5019</v>
      </c>
      <c r="I1302" s="54" t="s">
        <v>1917</v>
      </c>
      <c r="J1302" s="56" t="s">
        <v>1918</v>
      </c>
      <c r="K1302" s="13" t="s">
        <v>9219</v>
      </c>
      <c r="L1302" s="13" t="s">
        <v>4546</v>
      </c>
      <c r="M1302" s="51" t="s">
        <v>1919</v>
      </c>
      <c r="N1302" s="7"/>
    </row>
    <row r="1303" spans="1:14" s="11" customFormat="1" ht="27">
      <c r="A1303" s="31" t="s">
        <v>1016</v>
      </c>
      <c r="B1303" s="43">
        <v>1302</v>
      </c>
      <c r="C1303" s="48" t="s">
        <v>7404</v>
      </c>
      <c r="D1303" s="49" t="s">
        <v>1920</v>
      </c>
      <c r="E1303" s="49" t="s">
        <v>1921</v>
      </c>
      <c r="F1303" s="43">
        <v>2008</v>
      </c>
      <c r="G1303" s="43"/>
      <c r="H1303" s="43" t="s">
        <v>8603</v>
      </c>
      <c r="I1303" s="49" t="s">
        <v>1922</v>
      </c>
      <c r="J1303" s="50" t="s">
        <v>1923</v>
      </c>
      <c r="K1303" s="7" t="s">
        <v>9219</v>
      </c>
      <c r="L1303" s="7" t="s">
        <v>4546</v>
      </c>
      <c r="M1303" s="51" t="s">
        <v>1924</v>
      </c>
      <c r="N1303" s="7"/>
    </row>
    <row r="1304" spans="1:14" s="11" customFormat="1" ht="13.5">
      <c r="A1304" s="31" t="s">
        <v>1016</v>
      </c>
      <c r="B1304" s="43">
        <v>1303</v>
      </c>
      <c r="C1304" s="48" t="s">
        <v>7404</v>
      </c>
      <c r="D1304" s="49" t="s">
        <v>1925</v>
      </c>
      <c r="E1304" s="49" t="s">
        <v>10047</v>
      </c>
      <c r="F1304" s="43">
        <v>2012</v>
      </c>
      <c r="G1304" s="43" t="s">
        <v>1926</v>
      </c>
      <c r="H1304" s="43" t="s">
        <v>8603</v>
      </c>
      <c r="I1304" s="49" t="s">
        <v>6853</v>
      </c>
      <c r="J1304" s="50" t="s">
        <v>1927</v>
      </c>
      <c r="K1304" s="7" t="s">
        <v>9688</v>
      </c>
      <c r="L1304" s="7" t="s">
        <v>9914</v>
      </c>
      <c r="M1304" s="51" t="s">
        <v>1928</v>
      </c>
      <c r="N1304" s="52"/>
    </row>
    <row r="1305" spans="1:14" s="11" customFormat="1" ht="13.5">
      <c r="A1305" s="31" t="s">
        <v>1016</v>
      </c>
      <c r="B1305" s="43">
        <v>1304</v>
      </c>
      <c r="C1305" s="53" t="s">
        <v>7404</v>
      </c>
      <c r="D1305" s="54" t="s">
        <v>1929</v>
      </c>
      <c r="E1305" s="54" t="s">
        <v>4729</v>
      </c>
      <c r="F1305" s="55">
        <v>2012</v>
      </c>
      <c r="G1305" s="55" t="s">
        <v>1930</v>
      </c>
      <c r="H1305" s="55" t="s">
        <v>8603</v>
      </c>
      <c r="I1305" s="54" t="s">
        <v>4897</v>
      </c>
      <c r="J1305" s="56" t="s">
        <v>1931</v>
      </c>
      <c r="K1305" s="13" t="s">
        <v>9688</v>
      </c>
      <c r="L1305" s="13" t="s">
        <v>9914</v>
      </c>
      <c r="M1305" s="51" t="s">
        <v>1932</v>
      </c>
      <c r="N1305" s="52"/>
    </row>
    <row r="1306" spans="1:14" s="11" customFormat="1" ht="13.5">
      <c r="A1306" s="31" t="s">
        <v>1016</v>
      </c>
      <c r="B1306" s="43">
        <v>1305</v>
      </c>
      <c r="C1306" s="48" t="s">
        <v>7404</v>
      </c>
      <c r="D1306" s="49" t="s">
        <v>1933</v>
      </c>
      <c r="E1306" s="49" t="s">
        <v>9943</v>
      </c>
      <c r="F1306" s="43">
        <v>2012</v>
      </c>
      <c r="G1306" s="43"/>
      <c r="H1306" s="43" t="s">
        <v>8603</v>
      </c>
      <c r="I1306" s="49" t="s">
        <v>1934</v>
      </c>
      <c r="J1306" s="50" t="s">
        <v>1935</v>
      </c>
      <c r="K1306" s="7" t="s">
        <v>9219</v>
      </c>
      <c r="L1306" s="7" t="s">
        <v>4546</v>
      </c>
      <c r="M1306" s="51" t="s">
        <v>1936</v>
      </c>
      <c r="N1306" s="7"/>
    </row>
    <row r="1307" spans="1:14" s="11" customFormat="1" ht="13.5">
      <c r="A1307" s="31" t="s">
        <v>1016</v>
      </c>
      <c r="B1307" s="43">
        <v>1306</v>
      </c>
      <c r="C1307" s="48" t="s">
        <v>7404</v>
      </c>
      <c r="D1307" s="49" t="s">
        <v>1937</v>
      </c>
      <c r="E1307" s="49" t="s">
        <v>7015</v>
      </c>
      <c r="F1307" s="43">
        <v>2012</v>
      </c>
      <c r="G1307" s="43" t="s">
        <v>1938</v>
      </c>
      <c r="H1307" s="43" t="s">
        <v>8603</v>
      </c>
      <c r="I1307" s="49" t="s">
        <v>1939</v>
      </c>
      <c r="J1307" s="50" t="s">
        <v>1940</v>
      </c>
      <c r="K1307" s="7" t="s">
        <v>9688</v>
      </c>
      <c r="L1307" s="7" t="s">
        <v>9914</v>
      </c>
      <c r="M1307" s="51" t="s">
        <v>1941</v>
      </c>
      <c r="N1307" s="7"/>
    </row>
    <row r="1308" spans="1:14" s="11" customFormat="1" ht="13.5">
      <c r="A1308" s="31" t="s">
        <v>1016</v>
      </c>
      <c r="B1308" s="43">
        <v>1307</v>
      </c>
      <c r="C1308" s="48" t="s">
        <v>7404</v>
      </c>
      <c r="D1308" s="49" t="s">
        <v>1942</v>
      </c>
      <c r="E1308" s="49" t="s">
        <v>5235</v>
      </c>
      <c r="F1308" s="43">
        <v>2010</v>
      </c>
      <c r="G1308" s="43" t="s">
        <v>1943</v>
      </c>
      <c r="H1308" s="43" t="s">
        <v>8603</v>
      </c>
      <c r="I1308" s="49" t="s">
        <v>1944</v>
      </c>
      <c r="J1308" s="50" t="s">
        <v>1945</v>
      </c>
      <c r="K1308" s="7" t="s">
        <v>9219</v>
      </c>
      <c r="L1308" s="7" t="s">
        <v>4546</v>
      </c>
      <c r="M1308" s="51" t="s">
        <v>1946</v>
      </c>
      <c r="N1308" s="52"/>
    </row>
    <row r="1309" spans="1:14" s="11" customFormat="1" ht="13.5">
      <c r="A1309" s="31" t="s">
        <v>1016</v>
      </c>
      <c r="B1309" s="43">
        <v>1308</v>
      </c>
      <c r="C1309" s="48" t="s">
        <v>7404</v>
      </c>
      <c r="D1309" s="49" t="s">
        <v>1947</v>
      </c>
      <c r="E1309" s="49" t="s">
        <v>5235</v>
      </c>
      <c r="F1309" s="43">
        <v>2010</v>
      </c>
      <c r="G1309" s="43" t="s">
        <v>1948</v>
      </c>
      <c r="H1309" s="43" t="s">
        <v>8603</v>
      </c>
      <c r="I1309" s="49" t="s">
        <v>1944</v>
      </c>
      <c r="J1309" s="50" t="s">
        <v>1949</v>
      </c>
      <c r="K1309" s="7" t="s">
        <v>9219</v>
      </c>
      <c r="L1309" s="7" t="s">
        <v>4546</v>
      </c>
      <c r="M1309" s="51" t="s">
        <v>1950</v>
      </c>
      <c r="N1309" s="7"/>
    </row>
    <row r="1310" spans="1:14" s="11" customFormat="1" ht="13.5">
      <c r="A1310" s="31" t="s">
        <v>1016</v>
      </c>
      <c r="B1310" s="43">
        <v>1309</v>
      </c>
      <c r="C1310" s="48" t="s">
        <v>7404</v>
      </c>
      <c r="D1310" s="49" t="s">
        <v>1951</v>
      </c>
      <c r="E1310" s="49" t="s">
        <v>2654</v>
      </c>
      <c r="F1310" s="43">
        <v>2011</v>
      </c>
      <c r="G1310" s="43" t="s">
        <v>1952</v>
      </c>
      <c r="H1310" s="43" t="s">
        <v>8603</v>
      </c>
      <c r="I1310" s="49" t="s">
        <v>1953</v>
      </c>
      <c r="J1310" s="50" t="s">
        <v>1954</v>
      </c>
      <c r="K1310" s="7" t="s">
        <v>9688</v>
      </c>
      <c r="L1310" s="7" t="s">
        <v>9914</v>
      </c>
      <c r="M1310" s="51" t="s">
        <v>1955</v>
      </c>
      <c r="N1310" s="7"/>
    </row>
    <row r="1311" spans="1:14" s="11" customFormat="1" ht="13.5">
      <c r="A1311" s="31" t="s">
        <v>1016</v>
      </c>
      <c r="B1311" s="43">
        <v>1310</v>
      </c>
      <c r="C1311" s="53" t="s">
        <v>7404</v>
      </c>
      <c r="D1311" s="54" t="s">
        <v>1956</v>
      </c>
      <c r="E1311" s="54" t="s">
        <v>5390</v>
      </c>
      <c r="F1311" s="55">
        <v>2010</v>
      </c>
      <c r="G1311" s="55" t="s">
        <v>1957</v>
      </c>
      <c r="H1311" s="55" t="s">
        <v>8603</v>
      </c>
      <c r="I1311" s="54" t="s">
        <v>6345</v>
      </c>
      <c r="J1311" s="56" t="s">
        <v>1958</v>
      </c>
      <c r="K1311" s="13" t="s">
        <v>5917</v>
      </c>
      <c r="L1311" s="13" t="s">
        <v>4591</v>
      </c>
      <c r="M1311" s="51" t="s">
        <v>1959</v>
      </c>
      <c r="N1311" s="7"/>
    </row>
    <row r="1312" spans="1:14" s="11" customFormat="1" ht="13.5">
      <c r="A1312" s="31" t="s">
        <v>1016</v>
      </c>
      <c r="B1312" s="43">
        <v>1311</v>
      </c>
      <c r="C1312" s="48" t="s">
        <v>7404</v>
      </c>
      <c r="D1312" s="49" t="s">
        <v>1960</v>
      </c>
      <c r="E1312" s="49" t="s">
        <v>3114</v>
      </c>
      <c r="F1312" s="43">
        <v>2010</v>
      </c>
      <c r="G1312" s="43"/>
      <c r="H1312" s="43" t="s">
        <v>8603</v>
      </c>
      <c r="I1312" s="49" t="s">
        <v>1961</v>
      </c>
      <c r="J1312" s="50" t="s">
        <v>1962</v>
      </c>
      <c r="K1312" s="7" t="s">
        <v>9219</v>
      </c>
      <c r="L1312" s="7" t="s">
        <v>4546</v>
      </c>
      <c r="M1312" s="51" t="s">
        <v>1963</v>
      </c>
      <c r="N1312" s="13"/>
    </row>
    <row r="1313" spans="1:14" s="11" customFormat="1" ht="13.5">
      <c r="A1313" s="31" t="s">
        <v>1016</v>
      </c>
      <c r="B1313" s="43">
        <v>1312</v>
      </c>
      <c r="C1313" s="53" t="s">
        <v>7404</v>
      </c>
      <c r="D1313" s="54" t="s">
        <v>1964</v>
      </c>
      <c r="E1313" s="54" t="s">
        <v>3449</v>
      </c>
      <c r="F1313" s="55">
        <v>2006</v>
      </c>
      <c r="G1313" s="55"/>
      <c r="H1313" s="55" t="s">
        <v>8603</v>
      </c>
      <c r="I1313" s="54" t="s">
        <v>1965</v>
      </c>
      <c r="J1313" s="56" t="s">
        <v>1966</v>
      </c>
      <c r="K1313" s="13" t="s">
        <v>9219</v>
      </c>
      <c r="L1313" s="13" t="s">
        <v>4546</v>
      </c>
      <c r="M1313" s="51" t="s">
        <v>1967</v>
      </c>
      <c r="N1313" s="7"/>
    </row>
    <row r="1314" spans="1:14" s="11" customFormat="1" ht="13.5">
      <c r="A1314" s="31" t="s">
        <v>1016</v>
      </c>
      <c r="B1314" s="43">
        <v>1313</v>
      </c>
      <c r="C1314" s="48" t="s">
        <v>7404</v>
      </c>
      <c r="D1314" s="49" t="s">
        <v>1968</v>
      </c>
      <c r="E1314" s="49" t="s">
        <v>10047</v>
      </c>
      <c r="F1314" s="43">
        <v>2012</v>
      </c>
      <c r="G1314" s="43" t="s">
        <v>1969</v>
      </c>
      <c r="H1314" s="43" t="s">
        <v>8603</v>
      </c>
      <c r="I1314" s="49" t="s">
        <v>1970</v>
      </c>
      <c r="J1314" s="50" t="s">
        <v>1971</v>
      </c>
      <c r="K1314" s="7" t="s">
        <v>9688</v>
      </c>
      <c r="L1314" s="7" t="s">
        <v>9914</v>
      </c>
      <c r="M1314" s="51" t="s">
        <v>1972</v>
      </c>
      <c r="N1314" s="7"/>
    </row>
    <row r="1315" spans="1:14" s="11" customFormat="1" ht="13.5">
      <c r="A1315" s="31" t="s">
        <v>1016</v>
      </c>
      <c r="B1315" s="43">
        <v>1314</v>
      </c>
      <c r="C1315" s="48" t="s">
        <v>7404</v>
      </c>
      <c r="D1315" s="49" t="s">
        <v>1973</v>
      </c>
      <c r="E1315" s="49" t="s">
        <v>10047</v>
      </c>
      <c r="F1315" s="43">
        <v>2012</v>
      </c>
      <c r="G1315" s="43" t="s">
        <v>1974</v>
      </c>
      <c r="H1315" s="43" t="s">
        <v>8603</v>
      </c>
      <c r="I1315" s="49" t="s">
        <v>1975</v>
      </c>
      <c r="J1315" s="50" t="s">
        <v>1976</v>
      </c>
      <c r="K1315" s="7" t="s">
        <v>9688</v>
      </c>
      <c r="L1315" s="7" t="s">
        <v>9914</v>
      </c>
      <c r="M1315" s="51" t="s">
        <v>1977</v>
      </c>
      <c r="N1315" s="7"/>
    </row>
    <row r="1316" spans="1:14" s="11" customFormat="1" ht="13.5">
      <c r="A1316" s="31" t="s">
        <v>1016</v>
      </c>
      <c r="B1316" s="43">
        <v>1315</v>
      </c>
      <c r="C1316" s="48" t="s">
        <v>7404</v>
      </c>
      <c r="D1316" s="49" t="s">
        <v>1978</v>
      </c>
      <c r="E1316" s="49" t="s">
        <v>5822</v>
      </c>
      <c r="F1316" s="43">
        <v>2012</v>
      </c>
      <c r="G1316" s="43" t="s">
        <v>1979</v>
      </c>
      <c r="H1316" s="43" t="s">
        <v>8603</v>
      </c>
      <c r="I1316" s="49" t="s">
        <v>1980</v>
      </c>
      <c r="J1316" s="50" t="s">
        <v>1981</v>
      </c>
      <c r="K1316" s="7" t="s">
        <v>9688</v>
      </c>
      <c r="L1316" s="7" t="s">
        <v>9914</v>
      </c>
      <c r="M1316" s="51" t="s">
        <v>1982</v>
      </c>
      <c r="N1316" s="7"/>
    </row>
    <row r="1317" spans="1:14" s="11" customFormat="1" ht="13.5">
      <c r="A1317" s="31" t="s">
        <v>1016</v>
      </c>
      <c r="B1317" s="43">
        <v>1316</v>
      </c>
      <c r="C1317" s="48" t="s">
        <v>7404</v>
      </c>
      <c r="D1317" s="49" t="s">
        <v>1983</v>
      </c>
      <c r="E1317" s="49" t="s">
        <v>5999</v>
      </c>
      <c r="F1317" s="43">
        <v>2011</v>
      </c>
      <c r="G1317" s="43"/>
      <c r="H1317" s="43"/>
      <c r="I1317" s="49" t="s">
        <v>6345</v>
      </c>
      <c r="J1317" s="50" t="s">
        <v>1984</v>
      </c>
      <c r="K1317" s="7"/>
      <c r="L1317" s="7"/>
      <c r="M1317" s="51" t="s">
        <v>1985</v>
      </c>
      <c r="N1317" s="7"/>
    </row>
    <row r="1318" spans="1:14" s="11" customFormat="1" ht="27">
      <c r="A1318" s="31" t="s">
        <v>1016</v>
      </c>
      <c r="B1318" s="43">
        <v>1317</v>
      </c>
      <c r="C1318" s="48" t="s">
        <v>7404</v>
      </c>
      <c r="D1318" s="49" t="s">
        <v>1986</v>
      </c>
      <c r="E1318" s="49" t="s">
        <v>2541</v>
      </c>
      <c r="F1318" s="43">
        <v>2010</v>
      </c>
      <c r="G1318" s="43" t="s">
        <v>1987</v>
      </c>
      <c r="H1318" s="43" t="s">
        <v>8603</v>
      </c>
      <c r="I1318" s="49" t="s">
        <v>1988</v>
      </c>
      <c r="J1318" s="50" t="s">
        <v>1989</v>
      </c>
      <c r="K1318" s="7" t="s">
        <v>9219</v>
      </c>
      <c r="L1318" s="7" t="s">
        <v>4839</v>
      </c>
      <c r="M1318" s="51" t="s">
        <v>1990</v>
      </c>
      <c r="N1318" s="7"/>
    </row>
    <row r="1319" spans="1:14" s="11" customFormat="1" ht="13.5">
      <c r="A1319" s="31" t="s">
        <v>1016</v>
      </c>
      <c r="B1319" s="43">
        <v>1318</v>
      </c>
      <c r="C1319" s="48" t="s">
        <v>7404</v>
      </c>
      <c r="D1319" s="49" t="s">
        <v>1991</v>
      </c>
      <c r="E1319" s="49" t="s">
        <v>1992</v>
      </c>
      <c r="F1319" s="43">
        <v>2009</v>
      </c>
      <c r="G1319" s="43"/>
      <c r="H1319" s="43" t="s">
        <v>8603</v>
      </c>
      <c r="I1319" s="49" t="s">
        <v>1993</v>
      </c>
      <c r="J1319" s="50" t="s">
        <v>1994</v>
      </c>
      <c r="K1319" s="7" t="s">
        <v>9219</v>
      </c>
      <c r="L1319" s="7" t="s">
        <v>4546</v>
      </c>
      <c r="M1319" s="51" t="s">
        <v>1995</v>
      </c>
      <c r="N1319" s="13"/>
    </row>
    <row r="1320" spans="1:14" s="11" customFormat="1" ht="13.5">
      <c r="A1320" s="31" t="s">
        <v>1016</v>
      </c>
      <c r="B1320" s="43">
        <v>1319</v>
      </c>
      <c r="C1320" s="48" t="s">
        <v>7404</v>
      </c>
      <c r="D1320" s="49" t="s">
        <v>1996</v>
      </c>
      <c r="E1320" s="49" t="s">
        <v>9943</v>
      </c>
      <c r="F1320" s="43">
        <v>2009</v>
      </c>
      <c r="G1320" s="43"/>
      <c r="H1320" s="43" t="s">
        <v>8603</v>
      </c>
      <c r="I1320" s="49" t="s">
        <v>1997</v>
      </c>
      <c r="J1320" s="50" t="s">
        <v>1998</v>
      </c>
      <c r="K1320" s="7" t="s">
        <v>9219</v>
      </c>
      <c r="L1320" s="7" t="s">
        <v>4546</v>
      </c>
      <c r="M1320" s="51" t="s">
        <v>1999</v>
      </c>
      <c r="N1320" s="13"/>
    </row>
    <row r="1321" spans="1:14" s="11" customFormat="1" ht="13.5">
      <c r="A1321" s="31" t="s">
        <v>1016</v>
      </c>
      <c r="B1321" s="43">
        <v>1320</v>
      </c>
      <c r="C1321" s="48" t="s">
        <v>7404</v>
      </c>
      <c r="D1321" s="49" t="s">
        <v>2000</v>
      </c>
      <c r="E1321" s="49" t="s">
        <v>2687</v>
      </c>
      <c r="F1321" s="43">
        <v>2008</v>
      </c>
      <c r="G1321" s="43"/>
      <c r="H1321" s="43" t="s">
        <v>8603</v>
      </c>
      <c r="I1321" s="49" t="s">
        <v>2001</v>
      </c>
      <c r="J1321" s="50" t="s">
        <v>2002</v>
      </c>
      <c r="K1321" s="7" t="s">
        <v>9219</v>
      </c>
      <c r="L1321" s="7" t="s">
        <v>2508</v>
      </c>
      <c r="M1321" s="51" t="s">
        <v>2003</v>
      </c>
      <c r="N1321" s="7"/>
    </row>
    <row r="1322" spans="1:14" s="11" customFormat="1" ht="13.5">
      <c r="A1322" s="31" t="s">
        <v>1016</v>
      </c>
      <c r="B1322" s="43">
        <v>1321</v>
      </c>
      <c r="C1322" s="48" t="s">
        <v>7404</v>
      </c>
      <c r="D1322" s="49" t="s">
        <v>2004</v>
      </c>
      <c r="E1322" s="49" t="s">
        <v>2687</v>
      </c>
      <c r="F1322" s="43">
        <v>2008</v>
      </c>
      <c r="G1322" s="43"/>
      <c r="H1322" s="43" t="s">
        <v>8603</v>
      </c>
      <c r="I1322" s="49" t="s">
        <v>2001</v>
      </c>
      <c r="J1322" s="50" t="s">
        <v>2005</v>
      </c>
      <c r="K1322" s="7" t="s">
        <v>9219</v>
      </c>
      <c r="L1322" s="7" t="s">
        <v>2508</v>
      </c>
      <c r="M1322" s="51" t="s">
        <v>2006</v>
      </c>
      <c r="N1322" s="7"/>
    </row>
    <row r="1323" spans="1:14" s="11" customFormat="1" ht="13.5">
      <c r="A1323" s="31" t="s">
        <v>1016</v>
      </c>
      <c r="B1323" s="43">
        <v>1322</v>
      </c>
      <c r="C1323" s="48" t="s">
        <v>7404</v>
      </c>
      <c r="D1323" s="49" t="s">
        <v>2007</v>
      </c>
      <c r="E1323" s="49" t="s">
        <v>2687</v>
      </c>
      <c r="F1323" s="43">
        <v>2008</v>
      </c>
      <c r="G1323" s="43"/>
      <c r="H1323" s="43" t="s">
        <v>8603</v>
      </c>
      <c r="I1323" s="49" t="s">
        <v>2001</v>
      </c>
      <c r="J1323" s="50" t="s">
        <v>2008</v>
      </c>
      <c r="K1323" s="7" t="s">
        <v>9219</v>
      </c>
      <c r="L1323" s="7" t="s">
        <v>2508</v>
      </c>
      <c r="M1323" s="51" t="s">
        <v>2009</v>
      </c>
      <c r="N1323" s="7"/>
    </row>
    <row r="1324" spans="1:14" s="11" customFormat="1" ht="27">
      <c r="A1324" s="31" t="s">
        <v>1016</v>
      </c>
      <c r="B1324" s="43">
        <v>1323</v>
      </c>
      <c r="C1324" s="48" t="s">
        <v>7404</v>
      </c>
      <c r="D1324" s="49" t="s">
        <v>2010</v>
      </c>
      <c r="E1324" s="49" t="s">
        <v>1921</v>
      </c>
      <c r="F1324" s="43">
        <v>2008</v>
      </c>
      <c r="G1324" s="43"/>
      <c r="H1324" s="43" t="s">
        <v>8603</v>
      </c>
      <c r="I1324" s="49" t="s">
        <v>2011</v>
      </c>
      <c r="J1324" s="50" t="s">
        <v>2012</v>
      </c>
      <c r="K1324" s="7" t="s">
        <v>9219</v>
      </c>
      <c r="L1324" s="7" t="s">
        <v>4546</v>
      </c>
      <c r="M1324" s="51" t="s">
        <v>2013</v>
      </c>
      <c r="N1324" s="7"/>
    </row>
    <row r="1325" spans="1:14" s="11" customFormat="1" ht="13.5">
      <c r="A1325" s="31" t="s">
        <v>1016</v>
      </c>
      <c r="B1325" s="43">
        <v>1324</v>
      </c>
      <c r="C1325" s="48" t="s">
        <v>7404</v>
      </c>
      <c r="D1325" s="49" t="s">
        <v>2014</v>
      </c>
      <c r="E1325" s="49" t="s">
        <v>9943</v>
      </c>
      <c r="F1325" s="43">
        <v>2006</v>
      </c>
      <c r="G1325" s="43"/>
      <c r="H1325" s="43" t="s">
        <v>9944</v>
      </c>
      <c r="I1325" s="49" t="s">
        <v>2015</v>
      </c>
      <c r="J1325" s="50" t="s">
        <v>2016</v>
      </c>
      <c r="K1325" s="7" t="s">
        <v>9219</v>
      </c>
      <c r="L1325" s="7" t="s">
        <v>2508</v>
      </c>
      <c r="M1325" s="51" t="s">
        <v>2017</v>
      </c>
      <c r="N1325" s="7"/>
    </row>
    <row r="1326" spans="1:14" s="11" customFormat="1" ht="13.5">
      <c r="A1326" s="31" t="s">
        <v>1016</v>
      </c>
      <c r="B1326" s="43">
        <v>1325</v>
      </c>
      <c r="C1326" s="48" t="s">
        <v>7404</v>
      </c>
      <c r="D1326" s="49" t="s">
        <v>2018</v>
      </c>
      <c r="E1326" s="49" t="s">
        <v>7080</v>
      </c>
      <c r="F1326" s="43">
        <v>2006</v>
      </c>
      <c r="G1326" s="43"/>
      <c r="H1326" s="43" t="s">
        <v>9944</v>
      </c>
      <c r="I1326" s="49" t="s">
        <v>2019</v>
      </c>
      <c r="J1326" s="50" t="s">
        <v>2020</v>
      </c>
      <c r="K1326" s="7" t="s">
        <v>9219</v>
      </c>
      <c r="L1326" s="7" t="s">
        <v>2508</v>
      </c>
      <c r="M1326" s="51" t="s">
        <v>2021</v>
      </c>
      <c r="N1326" s="13"/>
    </row>
    <row r="1327" spans="1:14" s="11" customFormat="1" ht="27">
      <c r="A1327" s="31" t="s">
        <v>1016</v>
      </c>
      <c r="B1327" s="43">
        <v>1326</v>
      </c>
      <c r="C1327" s="53" t="s">
        <v>7404</v>
      </c>
      <c r="D1327" s="54" t="s">
        <v>2022</v>
      </c>
      <c r="E1327" s="54" t="s">
        <v>5359</v>
      </c>
      <c r="F1327" s="55">
        <v>2012</v>
      </c>
      <c r="G1327" s="55" t="s">
        <v>2023</v>
      </c>
      <c r="H1327" s="55" t="s">
        <v>8603</v>
      </c>
      <c r="I1327" s="54" t="s">
        <v>2024</v>
      </c>
      <c r="J1327" s="56" t="s">
        <v>2025</v>
      </c>
      <c r="K1327" s="13" t="s">
        <v>9219</v>
      </c>
      <c r="L1327" s="13" t="s">
        <v>4839</v>
      </c>
      <c r="M1327" s="51" t="s">
        <v>2026</v>
      </c>
      <c r="N1327" s="7"/>
    </row>
    <row r="1328" spans="1:14" s="11" customFormat="1" ht="13.5">
      <c r="A1328" s="31" t="s">
        <v>1016</v>
      </c>
      <c r="B1328" s="43">
        <v>1327</v>
      </c>
      <c r="C1328" s="53" t="s">
        <v>7404</v>
      </c>
      <c r="D1328" s="54" t="s">
        <v>2027</v>
      </c>
      <c r="E1328" s="54" t="s">
        <v>2028</v>
      </c>
      <c r="F1328" s="55">
        <v>2011</v>
      </c>
      <c r="G1328" s="55" t="s">
        <v>2029</v>
      </c>
      <c r="H1328" s="55" t="s">
        <v>8603</v>
      </c>
      <c r="I1328" s="54" t="s">
        <v>2030</v>
      </c>
      <c r="J1328" s="56" t="s">
        <v>2031</v>
      </c>
      <c r="K1328" s="13" t="s">
        <v>9688</v>
      </c>
      <c r="L1328" s="13" t="s">
        <v>9914</v>
      </c>
      <c r="M1328" s="51" t="s">
        <v>2032</v>
      </c>
      <c r="N1328" s="52"/>
    </row>
    <row r="1329" spans="1:14" s="11" customFormat="1" ht="13.5">
      <c r="A1329" s="31" t="s">
        <v>1016</v>
      </c>
      <c r="B1329" s="43">
        <v>1328</v>
      </c>
      <c r="C1329" s="48" t="s">
        <v>7404</v>
      </c>
      <c r="D1329" s="49" t="s">
        <v>2033</v>
      </c>
      <c r="E1329" s="49" t="s">
        <v>9932</v>
      </c>
      <c r="F1329" s="43">
        <v>2010</v>
      </c>
      <c r="G1329" s="43"/>
      <c r="H1329" s="43" t="s">
        <v>8603</v>
      </c>
      <c r="I1329" s="49" t="s">
        <v>2034</v>
      </c>
      <c r="J1329" s="50" t="s">
        <v>2035</v>
      </c>
      <c r="K1329" s="7" t="s">
        <v>9219</v>
      </c>
      <c r="L1329" s="7" t="s">
        <v>4546</v>
      </c>
      <c r="M1329" s="51" t="s">
        <v>2036</v>
      </c>
      <c r="N1329" s="7"/>
    </row>
    <row r="1330" spans="1:14" s="11" customFormat="1" ht="13.5">
      <c r="A1330" s="31" t="s">
        <v>1016</v>
      </c>
      <c r="B1330" s="43">
        <v>1329</v>
      </c>
      <c r="C1330" s="48" t="s">
        <v>7404</v>
      </c>
      <c r="D1330" s="49" t="s">
        <v>2037</v>
      </c>
      <c r="E1330" s="49" t="s">
        <v>10047</v>
      </c>
      <c r="F1330" s="43">
        <v>2012</v>
      </c>
      <c r="G1330" s="43" t="s">
        <v>2038</v>
      </c>
      <c r="H1330" s="43" t="s">
        <v>8603</v>
      </c>
      <c r="I1330" s="49" t="s">
        <v>3287</v>
      </c>
      <c r="J1330" s="50" t="s">
        <v>2039</v>
      </c>
      <c r="K1330" s="7" t="s">
        <v>9688</v>
      </c>
      <c r="L1330" s="7" t="s">
        <v>9914</v>
      </c>
      <c r="M1330" s="51" t="s">
        <v>2040</v>
      </c>
      <c r="N1330" s="13"/>
    </row>
    <row r="1331" spans="1:14" s="11" customFormat="1" ht="13.5">
      <c r="A1331" s="31" t="s">
        <v>1016</v>
      </c>
      <c r="B1331" s="43">
        <v>1330</v>
      </c>
      <c r="C1331" s="53" t="s">
        <v>7404</v>
      </c>
      <c r="D1331" s="54" t="s">
        <v>2041</v>
      </c>
      <c r="E1331" s="54" t="s">
        <v>9932</v>
      </c>
      <c r="F1331" s="55">
        <v>2012</v>
      </c>
      <c r="G1331" s="55"/>
      <c r="H1331" s="55"/>
      <c r="I1331" s="54" t="s">
        <v>1881</v>
      </c>
      <c r="J1331" s="56" t="s">
        <v>2042</v>
      </c>
      <c r="K1331" s="13"/>
      <c r="L1331" s="13"/>
      <c r="M1331" s="51" t="s">
        <v>2043</v>
      </c>
      <c r="N1331" s="13"/>
    </row>
    <row r="1332" spans="1:14" s="11" customFormat="1" ht="13.5">
      <c r="A1332" s="31" t="s">
        <v>1016</v>
      </c>
      <c r="B1332" s="43">
        <v>1331</v>
      </c>
      <c r="C1332" s="53" t="s">
        <v>7404</v>
      </c>
      <c r="D1332" s="54" t="s">
        <v>2044</v>
      </c>
      <c r="E1332" s="54" t="s">
        <v>5999</v>
      </c>
      <c r="F1332" s="55">
        <v>2011</v>
      </c>
      <c r="G1332" s="55"/>
      <c r="H1332" s="55"/>
      <c r="I1332" s="54" t="s">
        <v>3766</v>
      </c>
      <c r="J1332" s="56" t="s">
        <v>2045</v>
      </c>
      <c r="K1332" s="13"/>
      <c r="L1332" s="13"/>
      <c r="M1332" s="51" t="s">
        <v>2046</v>
      </c>
      <c r="N1332" s="7"/>
    </row>
    <row r="1333" spans="1:14" s="11" customFormat="1" ht="13.5">
      <c r="A1333" s="31" t="s">
        <v>1016</v>
      </c>
      <c r="B1333" s="43">
        <v>1332</v>
      </c>
      <c r="C1333" s="53" t="s">
        <v>7404</v>
      </c>
      <c r="D1333" s="54" t="s">
        <v>2047</v>
      </c>
      <c r="E1333" s="54" t="s">
        <v>3637</v>
      </c>
      <c r="F1333" s="55">
        <v>2011</v>
      </c>
      <c r="G1333" s="55"/>
      <c r="H1333" s="55"/>
      <c r="I1333" s="54" t="s">
        <v>2048</v>
      </c>
      <c r="J1333" s="56" t="s">
        <v>2049</v>
      </c>
      <c r="K1333" s="13"/>
      <c r="L1333" s="13"/>
      <c r="M1333" s="51" t="s">
        <v>2050</v>
      </c>
      <c r="N1333" s="7"/>
    </row>
    <row r="1334" spans="1:14" s="11" customFormat="1" ht="13.5">
      <c r="A1334" s="31" t="s">
        <v>1016</v>
      </c>
      <c r="B1334" s="43">
        <v>1333</v>
      </c>
      <c r="C1334" s="48" t="s">
        <v>7404</v>
      </c>
      <c r="D1334" s="49" t="s">
        <v>2051</v>
      </c>
      <c r="E1334" s="49" t="s">
        <v>9932</v>
      </c>
      <c r="F1334" s="43">
        <v>2011</v>
      </c>
      <c r="G1334" s="43" t="s">
        <v>2052</v>
      </c>
      <c r="H1334" s="43" t="s">
        <v>8603</v>
      </c>
      <c r="I1334" s="49" t="s">
        <v>2053</v>
      </c>
      <c r="J1334" s="50" t="s">
        <v>2054</v>
      </c>
      <c r="K1334" s="7" t="s">
        <v>9688</v>
      </c>
      <c r="L1334" s="7" t="s">
        <v>9914</v>
      </c>
      <c r="M1334" s="51" t="s">
        <v>2055</v>
      </c>
      <c r="N1334" s="13"/>
    </row>
    <row r="1335" spans="1:14" s="11" customFormat="1" ht="13.5">
      <c r="A1335" s="31" t="s">
        <v>1016</v>
      </c>
      <c r="B1335" s="43">
        <v>1334</v>
      </c>
      <c r="C1335" s="48" t="s">
        <v>7404</v>
      </c>
      <c r="D1335" s="49" t="s">
        <v>2056</v>
      </c>
      <c r="E1335" s="49" t="s">
        <v>5978</v>
      </c>
      <c r="F1335" s="43">
        <v>2010</v>
      </c>
      <c r="G1335" s="43"/>
      <c r="H1335" s="43" t="s">
        <v>8603</v>
      </c>
      <c r="I1335" s="49" t="s">
        <v>2057</v>
      </c>
      <c r="J1335" s="50" t="s">
        <v>2058</v>
      </c>
      <c r="K1335" s="7" t="s">
        <v>9219</v>
      </c>
      <c r="L1335" s="7" t="s">
        <v>4839</v>
      </c>
      <c r="M1335" s="51" t="s">
        <v>2059</v>
      </c>
      <c r="N1335" s="7"/>
    </row>
    <row r="1336" spans="1:14" s="11" customFormat="1" ht="13.5">
      <c r="A1336" s="31" t="s">
        <v>1016</v>
      </c>
      <c r="B1336" s="43">
        <v>1335</v>
      </c>
      <c r="C1336" s="48" t="s">
        <v>7404</v>
      </c>
      <c r="D1336" s="49" t="s">
        <v>2060</v>
      </c>
      <c r="E1336" s="49" t="s">
        <v>4604</v>
      </c>
      <c r="F1336" s="43">
        <v>2010</v>
      </c>
      <c r="G1336" s="43"/>
      <c r="H1336" s="43" t="s">
        <v>8603</v>
      </c>
      <c r="I1336" s="49" t="s">
        <v>2061</v>
      </c>
      <c r="J1336" s="50" t="s">
        <v>2062</v>
      </c>
      <c r="K1336" s="7" t="s">
        <v>9219</v>
      </c>
      <c r="L1336" s="7" t="s">
        <v>4546</v>
      </c>
      <c r="M1336" s="51" t="s">
        <v>2063</v>
      </c>
      <c r="N1336" s="7"/>
    </row>
    <row r="1337" spans="1:14" s="11" customFormat="1" ht="13.5">
      <c r="A1337" s="31" t="s">
        <v>1016</v>
      </c>
      <c r="B1337" s="43">
        <v>1336</v>
      </c>
      <c r="C1337" s="48" t="s">
        <v>7404</v>
      </c>
      <c r="D1337" s="49" t="s">
        <v>2064</v>
      </c>
      <c r="E1337" s="49" t="s">
        <v>4560</v>
      </c>
      <c r="F1337" s="43">
        <v>2010</v>
      </c>
      <c r="G1337" s="43" t="s">
        <v>2065</v>
      </c>
      <c r="H1337" s="43" t="s">
        <v>8603</v>
      </c>
      <c r="I1337" s="49" t="s">
        <v>2066</v>
      </c>
      <c r="J1337" s="50" t="s">
        <v>2067</v>
      </c>
      <c r="K1337" s="6" t="e">
        <v>#N/A</v>
      </c>
      <c r="L1337" s="7" t="s">
        <v>9219</v>
      </c>
      <c r="M1337" s="51" t="s">
        <v>2068</v>
      </c>
      <c r="N1337" s="7"/>
    </row>
    <row r="1338" spans="1:14" s="11" customFormat="1" ht="13.5">
      <c r="A1338" s="31" t="s">
        <v>1016</v>
      </c>
      <c r="B1338" s="43">
        <v>1337</v>
      </c>
      <c r="C1338" s="48" t="s">
        <v>7404</v>
      </c>
      <c r="D1338" s="49" t="s">
        <v>2069</v>
      </c>
      <c r="E1338" s="49" t="s">
        <v>5851</v>
      </c>
      <c r="F1338" s="43">
        <v>2010</v>
      </c>
      <c r="G1338" s="43" t="s">
        <v>2070</v>
      </c>
      <c r="H1338" s="43" t="s">
        <v>8603</v>
      </c>
      <c r="I1338" s="49" t="s">
        <v>2071</v>
      </c>
      <c r="J1338" s="50" t="s">
        <v>2072</v>
      </c>
      <c r="K1338" s="7" t="s">
        <v>9219</v>
      </c>
      <c r="L1338" s="7" t="s">
        <v>4546</v>
      </c>
      <c r="M1338" s="51" t="s">
        <v>2073</v>
      </c>
      <c r="N1338" s="52"/>
    </row>
    <row r="1339" spans="1:14" s="11" customFormat="1" ht="27">
      <c r="A1339" s="31" t="s">
        <v>1016</v>
      </c>
      <c r="B1339" s="43">
        <v>1338</v>
      </c>
      <c r="C1339" s="53" t="s">
        <v>7404</v>
      </c>
      <c r="D1339" s="54" t="s">
        <v>2074</v>
      </c>
      <c r="E1339" s="54" t="s">
        <v>3180</v>
      </c>
      <c r="F1339" s="55">
        <v>2010</v>
      </c>
      <c r="G1339" s="55"/>
      <c r="H1339" s="55" t="s">
        <v>8603</v>
      </c>
      <c r="I1339" s="54" t="s">
        <v>1993</v>
      </c>
      <c r="J1339" s="56" t="s">
        <v>2075</v>
      </c>
      <c r="K1339" s="13" t="s">
        <v>9219</v>
      </c>
      <c r="L1339" s="13" t="s">
        <v>4546</v>
      </c>
      <c r="M1339" s="51" t="s">
        <v>2076</v>
      </c>
      <c r="N1339" s="13"/>
    </row>
    <row r="1340" spans="1:14" s="11" customFormat="1" ht="27">
      <c r="A1340" s="31" t="s">
        <v>1016</v>
      </c>
      <c r="B1340" s="43">
        <v>1339</v>
      </c>
      <c r="C1340" s="53" t="s">
        <v>7404</v>
      </c>
      <c r="D1340" s="54" t="s">
        <v>2077</v>
      </c>
      <c r="E1340" s="54" t="s">
        <v>1268</v>
      </c>
      <c r="F1340" s="55">
        <v>2009</v>
      </c>
      <c r="G1340" s="55"/>
      <c r="H1340" s="55"/>
      <c r="I1340" s="54" t="s">
        <v>2078</v>
      </c>
      <c r="J1340" s="56" t="s">
        <v>2079</v>
      </c>
      <c r="K1340" s="13" t="s">
        <v>9219</v>
      </c>
      <c r="L1340" s="13" t="s">
        <v>4546</v>
      </c>
      <c r="M1340" s="51" t="s">
        <v>2080</v>
      </c>
      <c r="N1340" s="13"/>
    </row>
    <row r="1341" spans="1:14" s="11" customFormat="1" ht="13.5">
      <c r="A1341" s="31" t="s">
        <v>1016</v>
      </c>
      <c r="B1341" s="43">
        <v>1340</v>
      </c>
      <c r="C1341" s="48" t="s">
        <v>7404</v>
      </c>
      <c r="D1341" s="49" t="s">
        <v>2081</v>
      </c>
      <c r="E1341" s="49" t="s">
        <v>9932</v>
      </c>
      <c r="F1341" s="43">
        <v>2009</v>
      </c>
      <c r="G1341" s="43"/>
      <c r="H1341" s="43" t="s">
        <v>8603</v>
      </c>
      <c r="I1341" s="49" t="s">
        <v>1881</v>
      </c>
      <c r="J1341" s="50" t="s">
        <v>2082</v>
      </c>
      <c r="K1341" s="7" t="s">
        <v>9219</v>
      </c>
      <c r="L1341" s="7" t="s">
        <v>4546</v>
      </c>
      <c r="M1341" s="51" t="s">
        <v>2083</v>
      </c>
      <c r="N1341" s="7"/>
    </row>
    <row r="1342" spans="1:14" s="11" customFormat="1" ht="13.5">
      <c r="A1342" s="31" t="s">
        <v>1016</v>
      </c>
      <c r="B1342" s="43">
        <v>1341</v>
      </c>
      <c r="C1342" s="48" t="s">
        <v>7404</v>
      </c>
      <c r="D1342" s="49" t="s">
        <v>2084</v>
      </c>
      <c r="E1342" s="49" t="s">
        <v>9932</v>
      </c>
      <c r="F1342" s="43">
        <v>2009</v>
      </c>
      <c r="G1342" s="43"/>
      <c r="H1342" s="43" t="s">
        <v>8603</v>
      </c>
      <c r="I1342" s="49" t="s">
        <v>3556</v>
      </c>
      <c r="J1342" s="50" t="s">
        <v>2085</v>
      </c>
      <c r="K1342" s="7" t="s">
        <v>9219</v>
      </c>
      <c r="L1342" s="7" t="s">
        <v>4546</v>
      </c>
      <c r="M1342" s="51" t="s">
        <v>0</v>
      </c>
      <c r="N1342" s="13"/>
    </row>
    <row r="1343" spans="1:14" s="11" customFormat="1" ht="13.5">
      <c r="A1343" s="31" t="s">
        <v>1016</v>
      </c>
      <c r="B1343" s="43">
        <v>1342</v>
      </c>
      <c r="C1343" s="48" t="s">
        <v>7404</v>
      </c>
      <c r="D1343" s="49" t="s">
        <v>1</v>
      </c>
      <c r="E1343" s="49" t="s">
        <v>2</v>
      </c>
      <c r="F1343" s="43">
        <v>2009</v>
      </c>
      <c r="G1343" s="43"/>
      <c r="H1343" s="43" t="s">
        <v>5019</v>
      </c>
      <c r="I1343" s="49" t="s">
        <v>3</v>
      </c>
      <c r="J1343" s="50" t="s">
        <v>4</v>
      </c>
      <c r="K1343" s="7" t="s">
        <v>9219</v>
      </c>
      <c r="L1343" s="7" t="s">
        <v>4546</v>
      </c>
      <c r="M1343" s="51" t="s">
        <v>5</v>
      </c>
      <c r="N1343" s="7"/>
    </row>
    <row r="1344" spans="1:14" s="11" customFormat="1" ht="40.5">
      <c r="A1344" s="31" t="s">
        <v>1016</v>
      </c>
      <c r="B1344" s="43">
        <v>1343</v>
      </c>
      <c r="C1344" s="48" t="s">
        <v>7404</v>
      </c>
      <c r="D1344" s="49" t="s">
        <v>6</v>
      </c>
      <c r="E1344" s="49" t="s">
        <v>3180</v>
      </c>
      <c r="F1344" s="43">
        <v>2007</v>
      </c>
      <c r="G1344" s="43" t="s">
        <v>7</v>
      </c>
      <c r="H1344" s="43" t="s">
        <v>8603</v>
      </c>
      <c r="I1344" s="49" t="s">
        <v>8</v>
      </c>
      <c r="J1344" s="50" t="s">
        <v>9</v>
      </c>
      <c r="K1344" s="7" t="s">
        <v>9219</v>
      </c>
      <c r="L1344" s="7" t="s">
        <v>4546</v>
      </c>
      <c r="M1344" s="51" t="s">
        <v>10</v>
      </c>
      <c r="N1344" s="7"/>
    </row>
    <row r="1345" spans="1:14" s="11" customFormat="1" ht="13.5">
      <c r="A1345" s="31" t="s">
        <v>1016</v>
      </c>
      <c r="B1345" s="43">
        <v>1344</v>
      </c>
      <c r="C1345" s="48" t="s">
        <v>7404</v>
      </c>
      <c r="D1345" s="49" t="s">
        <v>11</v>
      </c>
      <c r="E1345" s="49" t="s">
        <v>9932</v>
      </c>
      <c r="F1345" s="43">
        <v>2009</v>
      </c>
      <c r="G1345" s="43"/>
      <c r="H1345" s="43" t="s">
        <v>8603</v>
      </c>
      <c r="I1345" s="49" t="s">
        <v>12</v>
      </c>
      <c r="J1345" s="50" t="s">
        <v>13</v>
      </c>
      <c r="K1345" s="7" t="s">
        <v>9219</v>
      </c>
      <c r="L1345" s="7" t="s">
        <v>4546</v>
      </c>
      <c r="M1345" s="51" t="s">
        <v>14</v>
      </c>
      <c r="N1345" s="7"/>
    </row>
    <row r="1346" spans="1:14" s="11" customFormat="1" ht="27">
      <c r="A1346" s="31" t="s">
        <v>1016</v>
      </c>
      <c r="B1346" s="43">
        <v>1345</v>
      </c>
      <c r="C1346" s="48" t="s">
        <v>7404</v>
      </c>
      <c r="D1346" s="49" t="s">
        <v>15</v>
      </c>
      <c r="E1346" s="49" t="s">
        <v>1921</v>
      </c>
      <c r="F1346" s="43">
        <v>2008</v>
      </c>
      <c r="G1346" s="43"/>
      <c r="H1346" s="43" t="s">
        <v>8603</v>
      </c>
      <c r="I1346" s="49" t="s">
        <v>16</v>
      </c>
      <c r="J1346" s="50" t="s">
        <v>17</v>
      </c>
      <c r="K1346" s="7" t="s">
        <v>9219</v>
      </c>
      <c r="L1346" s="7" t="s">
        <v>4546</v>
      </c>
      <c r="M1346" s="51" t="s">
        <v>18</v>
      </c>
      <c r="N1346" s="7"/>
    </row>
    <row r="1347" spans="1:14" s="11" customFormat="1" ht="13.5">
      <c r="A1347" s="31" t="s">
        <v>1016</v>
      </c>
      <c r="B1347" s="43">
        <v>1346</v>
      </c>
      <c r="C1347" s="48" t="s">
        <v>7404</v>
      </c>
      <c r="D1347" s="49" t="s">
        <v>19</v>
      </c>
      <c r="E1347" s="49" t="s">
        <v>1330</v>
      </c>
      <c r="F1347" s="43">
        <v>2006</v>
      </c>
      <c r="G1347" s="43"/>
      <c r="H1347" s="43" t="s">
        <v>8603</v>
      </c>
      <c r="I1347" s="49" t="s">
        <v>20</v>
      </c>
      <c r="J1347" s="50" t="s">
        <v>21</v>
      </c>
      <c r="K1347" s="7" t="s">
        <v>9219</v>
      </c>
      <c r="L1347" s="7" t="s">
        <v>2508</v>
      </c>
      <c r="M1347" s="51" t="s">
        <v>22</v>
      </c>
      <c r="N1347" s="7"/>
    </row>
    <row r="1348" spans="1:14" s="11" customFormat="1" ht="13.5">
      <c r="A1348" s="31" t="s">
        <v>1016</v>
      </c>
      <c r="B1348" s="43">
        <v>1347</v>
      </c>
      <c r="C1348" s="48" t="s">
        <v>7404</v>
      </c>
      <c r="D1348" s="49" t="s">
        <v>23</v>
      </c>
      <c r="E1348" s="49" t="s">
        <v>9706</v>
      </c>
      <c r="F1348" s="43">
        <v>2006</v>
      </c>
      <c r="G1348" s="43"/>
      <c r="H1348" s="43" t="s">
        <v>8603</v>
      </c>
      <c r="I1348" s="49" t="s">
        <v>24</v>
      </c>
      <c r="J1348" s="50" t="s">
        <v>25</v>
      </c>
      <c r="K1348" s="7" t="s">
        <v>9688</v>
      </c>
      <c r="L1348" s="7" t="s">
        <v>6774</v>
      </c>
      <c r="M1348" s="51" t="s">
        <v>26</v>
      </c>
      <c r="N1348" s="7"/>
    </row>
    <row r="1349" spans="1:14" s="11" customFormat="1" ht="13.5">
      <c r="A1349" s="31" t="s">
        <v>1016</v>
      </c>
      <c r="B1349" s="43">
        <v>1348</v>
      </c>
      <c r="C1349" s="53" t="s">
        <v>7404</v>
      </c>
      <c r="D1349" s="54" t="s">
        <v>27</v>
      </c>
      <c r="E1349" s="54" t="s">
        <v>4569</v>
      </c>
      <c r="F1349" s="55">
        <v>2011</v>
      </c>
      <c r="G1349" s="55" t="s">
        <v>28</v>
      </c>
      <c r="H1349" s="55" t="s">
        <v>8603</v>
      </c>
      <c r="I1349" s="54" t="s">
        <v>29</v>
      </c>
      <c r="J1349" s="56" t="s">
        <v>30</v>
      </c>
      <c r="K1349" s="13" t="s">
        <v>9219</v>
      </c>
      <c r="L1349" s="13" t="s">
        <v>4546</v>
      </c>
      <c r="M1349" s="51" t="s">
        <v>31</v>
      </c>
      <c r="N1349" s="7"/>
    </row>
    <row r="1350" spans="1:14" s="11" customFormat="1" ht="27">
      <c r="A1350" s="31" t="s">
        <v>1016</v>
      </c>
      <c r="B1350" s="43">
        <v>1349</v>
      </c>
      <c r="C1350" s="48" t="s">
        <v>7404</v>
      </c>
      <c r="D1350" s="49" t="s">
        <v>32</v>
      </c>
      <c r="E1350" s="49" t="s">
        <v>3114</v>
      </c>
      <c r="F1350" s="43">
        <v>2009</v>
      </c>
      <c r="G1350" s="43"/>
      <c r="H1350" s="43" t="s">
        <v>8603</v>
      </c>
      <c r="I1350" s="49" t="s">
        <v>33</v>
      </c>
      <c r="J1350" s="50" t="s">
        <v>34</v>
      </c>
      <c r="K1350" s="7" t="s">
        <v>9219</v>
      </c>
      <c r="L1350" s="7" t="s">
        <v>4546</v>
      </c>
      <c r="M1350" s="51" t="s">
        <v>35</v>
      </c>
      <c r="N1350" s="7"/>
    </row>
    <row r="1351" spans="1:14" s="11" customFormat="1" ht="13.5">
      <c r="A1351" s="31" t="s">
        <v>1016</v>
      </c>
      <c r="B1351" s="43">
        <v>1350</v>
      </c>
      <c r="C1351" s="48" t="s">
        <v>7404</v>
      </c>
      <c r="D1351" s="49" t="s">
        <v>36</v>
      </c>
      <c r="E1351" s="49" t="s">
        <v>6357</v>
      </c>
      <c r="F1351" s="43">
        <v>2007</v>
      </c>
      <c r="G1351" s="43"/>
      <c r="H1351" s="43" t="s">
        <v>8603</v>
      </c>
      <c r="I1351" s="49" t="s">
        <v>37</v>
      </c>
      <c r="J1351" s="50" t="s">
        <v>38</v>
      </c>
      <c r="K1351" s="7" t="s">
        <v>9219</v>
      </c>
      <c r="L1351" s="7" t="s">
        <v>4546</v>
      </c>
      <c r="M1351" s="51" t="s">
        <v>39</v>
      </c>
      <c r="N1351" s="7"/>
    </row>
    <row r="1352" spans="1:14" s="11" customFormat="1" ht="13.5">
      <c r="A1352" s="31" t="s">
        <v>1016</v>
      </c>
      <c r="B1352" s="43">
        <v>1351</v>
      </c>
      <c r="C1352" s="48" t="s">
        <v>7404</v>
      </c>
      <c r="D1352" s="70" t="s">
        <v>40</v>
      </c>
      <c r="E1352" s="49" t="s">
        <v>41</v>
      </c>
      <c r="F1352" s="43">
        <v>2010</v>
      </c>
      <c r="G1352" s="43"/>
      <c r="H1352" s="43"/>
      <c r="I1352" s="49" t="s">
        <v>41</v>
      </c>
      <c r="J1352" s="50" t="s">
        <v>42</v>
      </c>
      <c r="K1352" s="7"/>
      <c r="L1352" s="7"/>
      <c r="M1352" s="51" t="s">
        <v>43</v>
      </c>
      <c r="N1352" s="49" t="s">
        <v>44</v>
      </c>
    </row>
    <row r="1353" spans="1:14" s="11" customFormat="1" ht="13.5">
      <c r="A1353" s="31" t="s">
        <v>1016</v>
      </c>
      <c r="B1353" s="43">
        <v>1352</v>
      </c>
      <c r="C1353" s="48" t="s">
        <v>7404</v>
      </c>
      <c r="D1353" s="49" t="s">
        <v>45</v>
      </c>
      <c r="E1353" s="49" t="s">
        <v>1320</v>
      </c>
      <c r="F1353" s="43">
        <v>2010</v>
      </c>
      <c r="G1353" s="43"/>
      <c r="H1353" s="43" t="s">
        <v>8603</v>
      </c>
      <c r="I1353" s="49" t="s">
        <v>3794</v>
      </c>
      <c r="J1353" s="50" t="s">
        <v>46</v>
      </c>
      <c r="K1353" s="7" t="s">
        <v>9219</v>
      </c>
      <c r="L1353" s="7" t="s">
        <v>4546</v>
      </c>
      <c r="M1353" s="51" t="s">
        <v>47</v>
      </c>
      <c r="N1353" s="7"/>
    </row>
    <row r="1354" spans="1:14" s="11" customFormat="1" ht="13.5">
      <c r="A1354" s="31" t="s">
        <v>1016</v>
      </c>
      <c r="B1354" s="43">
        <v>1353</v>
      </c>
      <c r="C1354" s="48" t="s">
        <v>7404</v>
      </c>
      <c r="D1354" s="49" t="s">
        <v>48</v>
      </c>
      <c r="E1354" s="49" t="s">
        <v>9932</v>
      </c>
      <c r="F1354" s="43">
        <v>2009</v>
      </c>
      <c r="G1354" s="43"/>
      <c r="H1354" s="43" t="s">
        <v>8603</v>
      </c>
      <c r="I1354" s="49" t="s">
        <v>49</v>
      </c>
      <c r="J1354" s="50" t="s">
        <v>50</v>
      </c>
      <c r="K1354" s="7" t="s">
        <v>9219</v>
      </c>
      <c r="L1354" s="7" t="s">
        <v>4546</v>
      </c>
      <c r="M1354" s="51" t="s">
        <v>51</v>
      </c>
      <c r="N1354" s="7"/>
    </row>
    <row r="1355" spans="1:14" s="11" customFormat="1" ht="27">
      <c r="A1355" s="31" t="s">
        <v>1016</v>
      </c>
      <c r="B1355" s="43">
        <v>1354</v>
      </c>
      <c r="C1355" s="48" t="s">
        <v>7404</v>
      </c>
      <c r="D1355" s="49" t="s">
        <v>52</v>
      </c>
      <c r="E1355" s="49" t="s">
        <v>1262</v>
      </c>
      <c r="F1355" s="43">
        <v>2007</v>
      </c>
      <c r="G1355" s="43"/>
      <c r="H1355" s="43" t="s">
        <v>5019</v>
      </c>
      <c r="I1355" s="49" t="s">
        <v>53</v>
      </c>
      <c r="J1355" s="50" t="s">
        <v>54</v>
      </c>
      <c r="K1355" s="7" t="s">
        <v>9219</v>
      </c>
      <c r="L1355" s="7" t="s">
        <v>2508</v>
      </c>
      <c r="M1355" s="51" t="s">
        <v>55</v>
      </c>
      <c r="N1355" s="7"/>
    </row>
    <row r="1356" spans="1:14" s="11" customFormat="1" ht="13.5">
      <c r="A1356" s="31" t="s">
        <v>1016</v>
      </c>
      <c r="B1356" s="43">
        <v>1355</v>
      </c>
      <c r="C1356" s="53" t="s">
        <v>7404</v>
      </c>
      <c r="D1356" s="54" t="s">
        <v>56</v>
      </c>
      <c r="E1356" s="54" t="s">
        <v>4020</v>
      </c>
      <c r="F1356" s="55">
        <v>2007</v>
      </c>
      <c r="G1356" s="55"/>
      <c r="H1356" s="55" t="s">
        <v>8603</v>
      </c>
      <c r="I1356" s="54" t="s">
        <v>57</v>
      </c>
      <c r="J1356" s="56" t="s">
        <v>58</v>
      </c>
      <c r="K1356" s="13" t="s">
        <v>9219</v>
      </c>
      <c r="L1356" s="13" t="s">
        <v>4546</v>
      </c>
      <c r="M1356" s="51" t="s">
        <v>59</v>
      </c>
      <c r="N1356" s="7"/>
    </row>
    <row r="1357" spans="1:14" s="11" customFormat="1" ht="13.5">
      <c r="A1357" s="31" t="s">
        <v>1016</v>
      </c>
      <c r="B1357" s="43">
        <v>1356</v>
      </c>
      <c r="C1357" s="53" t="s">
        <v>1852</v>
      </c>
      <c r="D1357" s="54" t="s">
        <v>60</v>
      </c>
      <c r="E1357" s="54" t="s">
        <v>4791</v>
      </c>
      <c r="F1357" s="55">
        <v>2011</v>
      </c>
      <c r="G1357" s="55"/>
      <c r="H1357" s="55"/>
      <c r="I1357" s="54" t="s">
        <v>61</v>
      </c>
      <c r="J1357" s="56" t="s">
        <v>62</v>
      </c>
      <c r="K1357" s="13" t="s">
        <v>9219</v>
      </c>
      <c r="L1357" s="13" t="s">
        <v>4546</v>
      </c>
      <c r="M1357" s="51" t="s">
        <v>63</v>
      </c>
      <c r="N1357" s="7"/>
    </row>
    <row r="1358" spans="1:14" s="11" customFormat="1" ht="27">
      <c r="A1358" s="31" t="s">
        <v>1016</v>
      </c>
      <c r="B1358" s="43">
        <v>1357</v>
      </c>
      <c r="C1358" s="48" t="s">
        <v>7404</v>
      </c>
      <c r="D1358" s="49" t="s">
        <v>64</v>
      </c>
      <c r="E1358" s="49" t="s">
        <v>3114</v>
      </c>
      <c r="F1358" s="43">
        <v>2010</v>
      </c>
      <c r="G1358" s="43"/>
      <c r="H1358" s="43" t="s">
        <v>8603</v>
      </c>
      <c r="I1358" s="49" t="s">
        <v>65</v>
      </c>
      <c r="J1358" s="50" t="s">
        <v>66</v>
      </c>
      <c r="K1358" s="7" t="s">
        <v>9219</v>
      </c>
      <c r="L1358" s="7" t="s">
        <v>4546</v>
      </c>
      <c r="M1358" s="51" t="s">
        <v>67</v>
      </c>
      <c r="N1358" s="7"/>
    </row>
    <row r="1359" spans="1:14" s="11" customFormat="1" ht="13.5">
      <c r="A1359" s="31" t="s">
        <v>1016</v>
      </c>
      <c r="B1359" s="43">
        <v>1358</v>
      </c>
      <c r="C1359" s="48" t="s">
        <v>7404</v>
      </c>
      <c r="D1359" s="49" t="s">
        <v>68</v>
      </c>
      <c r="E1359" s="49" t="s">
        <v>4066</v>
      </c>
      <c r="F1359" s="43">
        <v>2010</v>
      </c>
      <c r="G1359" s="43"/>
      <c r="H1359" s="43" t="s">
        <v>8603</v>
      </c>
      <c r="I1359" s="49" t="s">
        <v>69</v>
      </c>
      <c r="J1359" s="50" t="s">
        <v>70</v>
      </c>
      <c r="K1359" s="7" t="s">
        <v>9219</v>
      </c>
      <c r="L1359" s="7" t="s">
        <v>4546</v>
      </c>
      <c r="M1359" s="51" t="s">
        <v>71</v>
      </c>
      <c r="N1359" s="7"/>
    </row>
    <row r="1360" spans="1:14" s="11" customFormat="1" ht="13.5">
      <c r="A1360" s="31" t="s">
        <v>1016</v>
      </c>
      <c r="B1360" s="43">
        <v>1359</v>
      </c>
      <c r="C1360" s="48" t="s">
        <v>7404</v>
      </c>
      <c r="D1360" s="49" t="s">
        <v>72</v>
      </c>
      <c r="E1360" s="49" t="s">
        <v>3180</v>
      </c>
      <c r="F1360" s="43">
        <v>2008</v>
      </c>
      <c r="G1360" s="43" t="s">
        <v>73</v>
      </c>
      <c r="H1360" s="43" t="s">
        <v>8603</v>
      </c>
      <c r="I1360" s="49" t="s">
        <v>74</v>
      </c>
      <c r="J1360" s="50" t="s">
        <v>75</v>
      </c>
      <c r="K1360" s="7" t="s">
        <v>9219</v>
      </c>
      <c r="L1360" s="7" t="s">
        <v>4546</v>
      </c>
      <c r="M1360" s="51" t="s">
        <v>76</v>
      </c>
      <c r="N1360" s="7"/>
    </row>
    <row r="1361" spans="1:14" s="11" customFormat="1" ht="13.5">
      <c r="A1361" s="31" t="s">
        <v>1016</v>
      </c>
      <c r="B1361" s="43">
        <v>1360</v>
      </c>
      <c r="C1361" s="53" t="s">
        <v>7404</v>
      </c>
      <c r="D1361" s="54" t="s">
        <v>77</v>
      </c>
      <c r="E1361" s="54" t="s">
        <v>3449</v>
      </c>
      <c r="F1361" s="55">
        <v>2006</v>
      </c>
      <c r="G1361" s="55" t="s">
        <v>78</v>
      </c>
      <c r="H1361" s="55" t="s">
        <v>8603</v>
      </c>
      <c r="I1361" s="54" t="s">
        <v>79</v>
      </c>
      <c r="J1361" s="56" t="s">
        <v>80</v>
      </c>
      <c r="K1361" s="13" t="s">
        <v>9219</v>
      </c>
      <c r="L1361" s="13" t="s">
        <v>4546</v>
      </c>
      <c r="M1361" s="51" t="s">
        <v>81</v>
      </c>
      <c r="N1361" s="13"/>
    </row>
    <row r="1362" spans="1:14" s="11" customFormat="1" ht="13.5">
      <c r="A1362" s="31" t="s">
        <v>1016</v>
      </c>
      <c r="B1362" s="43">
        <v>1361</v>
      </c>
      <c r="C1362" s="53" t="s">
        <v>1852</v>
      </c>
      <c r="D1362" s="54" t="s">
        <v>82</v>
      </c>
      <c r="E1362" s="54" t="s">
        <v>83</v>
      </c>
      <c r="F1362" s="55">
        <v>2006</v>
      </c>
      <c r="G1362" s="55"/>
      <c r="H1362" s="55"/>
      <c r="I1362" s="54" t="s">
        <v>84</v>
      </c>
      <c r="J1362" s="56" t="s">
        <v>85</v>
      </c>
      <c r="K1362" s="13" t="s">
        <v>86</v>
      </c>
      <c r="L1362" s="13" t="s">
        <v>6774</v>
      </c>
      <c r="M1362" s="51" t="s">
        <v>87</v>
      </c>
      <c r="N1362" s="7"/>
    </row>
    <row r="1363" spans="1:14" s="11" customFormat="1" ht="13.5">
      <c r="A1363" s="31" t="s">
        <v>1016</v>
      </c>
      <c r="B1363" s="43">
        <v>1362</v>
      </c>
      <c r="C1363" s="53" t="s">
        <v>7404</v>
      </c>
      <c r="D1363" s="54" t="s">
        <v>88</v>
      </c>
      <c r="E1363" s="54" t="s">
        <v>5346</v>
      </c>
      <c r="F1363" s="55">
        <v>2006</v>
      </c>
      <c r="G1363" s="55" t="s">
        <v>89</v>
      </c>
      <c r="H1363" s="55" t="s">
        <v>8603</v>
      </c>
      <c r="I1363" s="54" t="s">
        <v>90</v>
      </c>
      <c r="J1363" s="56" t="s">
        <v>91</v>
      </c>
      <c r="K1363" s="13" t="s">
        <v>9219</v>
      </c>
      <c r="L1363" s="13" t="s">
        <v>4546</v>
      </c>
      <c r="M1363" s="51" t="s">
        <v>92</v>
      </c>
      <c r="N1363" s="7"/>
    </row>
    <row r="1364" spans="1:14" s="11" customFormat="1" ht="13.5">
      <c r="A1364" s="31" t="s">
        <v>1016</v>
      </c>
      <c r="B1364" s="43">
        <v>1363</v>
      </c>
      <c r="C1364" s="53" t="s">
        <v>7404</v>
      </c>
      <c r="D1364" s="54" t="s">
        <v>93</v>
      </c>
      <c r="E1364" s="54" t="s">
        <v>1758</v>
      </c>
      <c r="F1364" s="55">
        <v>2010</v>
      </c>
      <c r="G1364" s="55"/>
      <c r="H1364" s="55" t="s">
        <v>8603</v>
      </c>
      <c r="I1364" s="54" t="s">
        <v>94</v>
      </c>
      <c r="J1364" s="56" t="s">
        <v>95</v>
      </c>
      <c r="K1364" s="13" t="s">
        <v>5917</v>
      </c>
      <c r="L1364" s="13" t="s">
        <v>4591</v>
      </c>
      <c r="M1364" s="51" t="s">
        <v>96</v>
      </c>
      <c r="N1364" s="13"/>
    </row>
    <row r="1365" spans="1:14" s="11" customFormat="1" ht="27">
      <c r="A1365" s="31" t="s">
        <v>1016</v>
      </c>
      <c r="B1365" s="43">
        <v>1364</v>
      </c>
      <c r="C1365" s="53" t="s">
        <v>7404</v>
      </c>
      <c r="D1365" s="54" t="s">
        <v>97</v>
      </c>
      <c r="E1365" s="54" t="s">
        <v>1758</v>
      </c>
      <c r="F1365" s="55">
        <v>2009</v>
      </c>
      <c r="G1365" s="55"/>
      <c r="H1365" s="55" t="s">
        <v>8603</v>
      </c>
      <c r="I1365" s="54" t="s">
        <v>98</v>
      </c>
      <c r="J1365" s="56" t="s">
        <v>99</v>
      </c>
      <c r="K1365" s="13" t="s">
        <v>9219</v>
      </c>
      <c r="L1365" s="13" t="s">
        <v>4546</v>
      </c>
      <c r="M1365" s="51" t="s">
        <v>100</v>
      </c>
      <c r="N1365" s="13"/>
    </row>
    <row r="1366" spans="1:14" s="11" customFormat="1" ht="13.5">
      <c r="A1366" s="31" t="s">
        <v>1016</v>
      </c>
      <c r="B1366" s="43">
        <v>1365</v>
      </c>
      <c r="C1366" s="48" t="s">
        <v>7404</v>
      </c>
      <c r="D1366" s="49" t="s">
        <v>101</v>
      </c>
      <c r="E1366" s="49" t="s">
        <v>102</v>
      </c>
      <c r="F1366" s="43">
        <v>2006</v>
      </c>
      <c r="G1366" s="43"/>
      <c r="H1366" s="43" t="s">
        <v>8603</v>
      </c>
      <c r="I1366" s="49" t="s">
        <v>103</v>
      </c>
      <c r="J1366" s="50" t="s">
        <v>104</v>
      </c>
      <c r="K1366" s="7" t="s">
        <v>9219</v>
      </c>
      <c r="L1366" s="7" t="s">
        <v>2508</v>
      </c>
      <c r="M1366" s="51" t="s">
        <v>105</v>
      </c>
      <c r="N1366" s="13"/>
    </row>
    <row r="1367" spans="1:14" s="11" customFormat="1" ht="26.25">
      <c r="A1367" s="31" t="s">
        <v>1016</v>
      </c>
      <c r="B1367" s="43">
        <v>1366</v>
      </c>
      <c r="C1367" s="48" t="s">
        <v>7404</v>
      </c>
      <c r="D1367" s="49" t="s">
        <v>106</v>
      </c>
      <c r="E1367" s="49" t="s">
        <v>3114</v>
      </c>
      <c r="F1367" s="43">
        <v>2010</v>
      </c>
      <c r="G1367" s="43"/>
      <c r="H1367" s="43" t="s">
        <v>8603</v>
      </c>
      <c r="I1367" s="49" t="s">
        <v>107</v>
      </c>
      <c r="J1367" s="50" t="s">
        <v>108</v>
      </c>
      <c r="K1367" s="7" t="s">
        <v>9219</v>
      </c>
      <c r="L1367" s="7" t="s">
        <v>4546</v>
      </c>
      <c r="M1367" s="51" t="s">
        <v>109</v>
      </c>
      <c r="N1367" s="7"/>
    </row>
    <row r="1368" spans="1:14" s="11" customFormat="1" ht="13.5">
      <c r="A1368" s="31" t="s">
        <v>1016</v>
      </c>
      <c r="B1368" s="43">
        <v>1367</v>
      </c>
      <c r="C1368" s="48" t="s">
        <v>7404</v>
      </c>
      <c r="D1368" s="49" t="s">
        <v>110</v>
      </c>
      <c r="E1368" s="49" t="s">
        <v>111</v>
      </c>
      <c r="F1368" s="43">
        <v>2012</v>
      </c>
      <c r="G1368" s="43"/>
      <c r="H1368" s="43"/>
      <c r="I1368" s="49" t="s">
        <v>111</v>
      </c>
      <c r="J1368" s="50" t="s">
        <v>112</v>
      </c>
      <c r="K1368" s="7"/>
      <c r="L1368" s="7"/>
      <c r="M1368" s="51" t="s">
        <v>113</v>
      </c>
      <c r="N1368" s="7"/>
    </row>
    <row r="1369" spans="1:14" s="11" customFormat="1" ht="25.5">
      <c r="A1369" s="31" t="s">
        <v>1016</v>
      </c>
      <c r="B1369" s="43">
        <v>1368</v>
      </c>
      <c r="C1369" s="48" t="s">
        <v>7404</v>
      </c>
      <c r="D1369" s="49" t="s">
        <v>114</v>
      </c>
      <c r="E1369" s="49" t="s">
        <v>41</v>
      </c>
      <c r="F1369" s="71">
        <v>2009</v>
      </c>
      <c r="G1369" s="43"/>
      <c r="H1369" s="43"/>
      <c r="I1369" s="49" t="s">
        <v>41</v>
      </c>
      <c r="J1369" s="50" t="s">
        <v>115</v>
      </c>
      <c r="K1369" s="7"/>
      <c r="L1369" s="7"/>
      <c r="M1369" s="51" t="s">
        <v>116</v>
      </c>
      <c r="N1369" s="49" t="s">
        <v>117</v>
      </c>
    </row>
    <row r="1370" spans="1:14" s="11" customFormat="1" ht="13.5">
      <c r="A1370" s="31" t="s">
        <v>1016</v>
      </c>
      <c r="B1370" s="43">
        <v>1369</v>
      </c>
      <c r="C1370" s="48" t="s">
        <v>7404</v>
      </c>
      <c r="D1370" s="49" t="s">
        <v>118</v>
      </c>
      <c r="E1370" s="49" t="s">
        <v>2</v>
      </c>
      <c r="F1370" s="43">
        <v>2010</v>
      </c>
      <c r="G1370" s="43" t="s">
        <v>119</v>
      </c>
      <c r="H1370" s="43" t="s">
        <v>8603</v>
      </c>
      <c r="I1370" s="49" t="s">
        <v>120</v>
      </c>
      <c r="J1370" s="50" t="s">
        <v>121</v>
      </c>
      <c r="K1370" s="7" t="s">
        <v>9219</v>
      </c>
      <c r="L1370" s="7" t="s">
        <v>4546</v>
      </c>
      <c r="M1370" s="51" t="s">
        <v>122</v>
      </c>
      <c r="N1370" s="7"/>
    </row>
    <row r="1371" spans="1:14" s="11" customFormat="1" ht="40.5">
      <c r="A1371" s="31" t="s">
        <v>1016</v>
      </c>
      <c r="B1371" s="43">
        <v>1370</v>
      </c>
      <c r="C1371" s="48" t="s">
        <v>7404</v>
      </c>
      <c r="D1371" s="49" t="s">
        <v>123</v>
      </c>
      <c r="E1371" s="49" t="s">
        <v>124</v>
      </c>
      <c r="F1371" s="43">
        <v>2009</v>
      </c>
      <c r="G1371" s="43"/>
      <c r="H1371" s="43" t="s">
        <v>8603</v>
      </c>
      <c r="I1371" s="49" t="s">
        <v>125</v>
      </c>
      <c r="J1371" s="50" t="s">
        <v>126</v>
      </c>
      <c r="K1371" s="7" t="s">
        <v>9219</v>
      </c>
      <c r="L1371" s="7" t="s">
        <v>2508</v>
      </c>
      <c r="M1371" s="51" t="s">
        <v>127</v>
      </c>
      <c r="N1371" s="7"/>
    </row>
    <row r="1372" spans="1:14" s="11" customFormat="1" ht="13.5">
      <c r="A1372" s="31" t="s">
        <v>1016</v>
      </c>
      <c r="B1372" s="43">
        <v>1371</v>
      </c>
      <c r="C1372" s="48" t="s">
        <v>7404</v>
      </c>
      <c r="D1372" s="49" t="s">
        <v>128</v>
      </c>
      <c r="E1372" s="49" t="s">
        <v>3180</v>
      </c>
      <c r="F1372" s="43">
        <v>2009</v>
      </c>
      <c r="G1372" s="43"/>
      <c r="H1372" s="43" t="s">
        <v>8603</v>
      </c>
      <c r="I1372" s="49" t="s">
        <v>129</v>
      </c>
      <c r="J1372" s="50" t="s">
        <v>130</v>
      </c>
      <c r="K1372" s="7" t="s">
        <v>9219</v>
      </c>
      <c r="L1372" s="7" t="s">
        <v>7410</v>
      </c>
      <c r="M1372" s="51" t="s">
        <v>131</v>
      </c>
      <c r="N1372" s="7"/>
    </row>
    <row r="1373" spans="1:14" s="11" customFormat="1" ht="13.5">
      <c r="A1373" s="31" t="s">
        <v>1016</v>
      </c>
      <c r="B1373" s="43">
        <v>1372</v>
      </c>
      <c r="C1373" s="53" t="s">
        <v>7404</v>
      </c>
      <c r="D1373" s="54" t="s">
        <v>132</v>
      </c>
      <c r="E1373" s="54" t="s">
        <v>5529</v>
      </c>
      <c r="F1373" s="55">
        <v>2012</v>
      </c>
      <c r="G1373" s="55" t="s">
        <v>1811</v>
      </c>
      <c r="H1373" s="55" t="s">
        <v>8603</v>
      </c>
      <c r="I1373" s="54" t="s">
        <v>133</v>
      </c>
      <c r="J1373" s="56" t="s">
        <v>134</v>
      </c>
      <c r="K1373" s="13" t="s">
        <v>9219</v>
      </c>
      <c r="L1373" s="13" t="s">
        <v>4546</v>
      </c>
      <c r="M1373" s="51" t="s">
        <v>135</v>
      </c>
      <c r="N1373" s="7"/>
    </row>
    <row r="1374" spans="1:14" s="11" customFormat="1" ht="27">
      <c r="A1374" s="31" t="s">
        <v>1016</v>
      </c>
      <c r="B1374" s="43">
        <v>1373</v>
      </c>
      <c r="C1374" s="48" t="s">
        <v>7404</v>
      </c>
      <c r="D1374" s="49" t="s">
        <v>136</v>
      </c>
      <c r="E1374" s="49" t="s">
        <v>3114</v>
      </c>
      <c r="F1374" s="43">
        <v>2009</v>
      </c>
      <c r="G1374" s="43"/>
      <c r="H1374" s="43" t="s">
        <v>8603</v>
      </c>
      <c r="I1374" s="49" t="s">
        <v>33</v>
      </c>
      <c r="J1374" s="50" t="s">
        <v>137</v>
      </c>
      <c r="K1374" s="7" t="s">
        <v>9219</v>
      </c>
      <c r="L1374" s="7" t="s">
        <v>4546</v>
      </c>
      <c r="M1374" s="51" t="s">
        <v>138</v>
      </c>
      <c r="N1374" s="7"/>
    </row>
    <row r="1375" spans="1:14" s="68" customFormat="1" ht="13.5">
      <c r="A1375" s="31" t="s">
        <v>1016</v>
      </c>
      <c r="B1375" s="43">
        <v>1374</v>
      </c>
      <c r="C1375" s="48" t="s">
        <v>7404</v>
      </c>
      <c r="D1375" s="49" t="s">
        <v>139</v>
      </c>
      <c r="E1375" s="49" t="s">
        <v>4569</v>
      </c>
      <c r="F1375" s="43">
        <v>2013</v>
      </c>
      <c r="G1375" s="43"/>
      <c r="H1375" s="43"/>
      <c r="I1375" s="49" t="s">
        <v>4570</v>
      </c>
      <c r="J1375" s="50" t="s">
        <v>140</v>
      </c>
      <c r="K1375" s="7"/>
      <c r="L1375" s="7"/>
      <c r="M1375" s="51" t="s">
        <v>141</v>
      </c>
      <c r="N1375" s="7"/>
    </row>
    <row r="1376" spans="1:14" s="68" customFormat="1" ht="28.5">
      <c r="A1376" s="31" t="s">
        <v>1016</v>
      </c>
      <c r="B1376" s="43">
        <v>1375</v>
      </c>
      <c r="C1376" s="48" t="s">
        <v>7404</v>
      </c>
      <c r="D1376" s="49" t="s">
        <v>142</v>
      </c>
      <c r="E1376" s="49" t="s">
        <v>41</v>
      </c>
      <c r="F1376" s="43">
        <v>2010</v>
      </c>
      <c r="G1376" s="43"/>
      <c r="H1376" s="43"/>
      <c r="I1376" s="49" t="s">
        <v>41</v>
      </c>
      <c r="J1376" s="50" t="s">
        <v>143</v>
      </c>
      <c r="K1376" s="7"/>
      <c r="L1376" s="7"/>
      <c r="M1376" s="51" t="s">
        <v>144</v>
      </c>
      <c r="N1376" s="7"/>
    </row>
    <row r="1377" spans="1:14" s="68" customFormat="1" ht="13.5">
      <c r="A1377" s="31" t="s">
        <v>1016</v>
      </c>
      <c r="B1377" s="43">
        <v>1376</v>
      </c>
      <c r="C1377" s="53" t="s">
        <v>7404</v>
      </c>
      <c r="D1377" s="54" t="s">
        <v>145</v>
      </c>
      <c r="E1377" s="54" t="s">
        <v>1758</v>
      </c>
      <c r="F1377" s="55">
        <v>2009</v>
      </c>
      <c r="G1377" s="55"/>
      <c r="H1377" s="55" t="s">
        <v>8603</v>
      </c>
      <c r="I1377" s="54" t="s">
        <v>146</v>
      </c>
      <c r="J1377" s="56" t="s">
        <v>147</v>
      </c>
      <c r="K1377" s="13" t="s">
        <v>9219</v>
      </c>
      <c r="L1377" s="13" t="s">
        <v>4546</v>
      </c>
      <c r="M1377" s="51" t="s">
        <v>148</v>
      </c>
      <c r="N1377" s="7"/>
    </row>
    <row r="1378" spans="1:14" s="68" customFormat="1" ht="27">
      <c r="A1378" s="31" t="s">
        <v>1016</v>
      </c>
      <c r="B1378" s="43">
        <v>1377</v>
      </c>
      <c r="C1378" s="48" t="s">
        <v>7404</v>
      </c>
      <c r="D1378" s="49" t="s">
        <v>149</v>
      </c>
      <c r="E1378" s="49" t="s">
        <v>1758</v>
      </c>
      <c r="F1378" s="43">
        <v>2011</v>
      </c>
      <c r="G1378" s="43"/>
      <c r="H1378" s="43" t="s">
        <v>8603</v>
      </c>
      <c r="I1378" s="49" t="s">
        <v>150</v>
      </c>
      <c r="J1378" s="50" t="s">
        <v>151</v>
      </c>
      <c r="K1378" s="7" t="s">
        <v>5917</v>
      </c>
      <c r="L1378" s="7" t="s">
        <v>2467</v>
      </c>
      <c r="M1378" s="51" t="s">
        <v>152</v>
      </c>
      <c r="N1378" s="7"/>
    </row>
    <row r="1379" spans="1:14" s="68" customFormat="1" ht="13.5">
      <c r="A1379" s="31" t="s">
        <v>1016</v>
      </c>
      <c r="B1379" s="43">
        <v>1378</v>
      </c>
      <c r="C1379" s="53" t="s">
        <v>7404</v>
      </c>
      <c r="D1379" s="54" t="s">
        <v>153</v>
      </c>
      <c r="E1379" s="54" t="s">
        <v>154</v>
      </c>
      <c r="F1379" s="55">
        <v>2012</v>
      </c>
      <c r="G1379" s="55"/>
      <c r="H1379" s="55"/>
      <c r="I1379" s="54" t="s">
        <v>155</v>
      </c>
      <c r="J1379" s="56" t="s">
        <v>156</v>
      </c>
      <c r="K1379" s="13" t="s">
        <v>6927</v>
      </c>
      <c r="L1379" s="13" t="s">
        <v>157</v>
      </c>
      <c r="M1379" s="51" t="s">
        <v>158</v>
      </c>
      <c r="N1379" s="52"/>
    </row>
    <row r="1380" spans="1:14" s="68" customFormat="1" ht="27">
      <c r="A1380" s="31" t="s">
        <v>1016</v>
      </c>
      <c r="B1380" s="43">
        <v>1379</v>
      </c>
      <c r="C1380" s="48" t="s">
        <v>7543</v>
      </c>
      <c r="D1380" s="49" t="s">
        <v>159</v>
      </c>
      <c r="E1380" s="49" t="s">
        <v>6841</v>
      </c>
      <c r="F1380" s="43">
        <v>2012</v>
      </c>
      <c r="G1380" s="43"/>
      <c r="H1380" s="43"/>
      <c r="I1380" s="49" t="s">
        <v>160</v>
      </c>
      <c r="J1380" s="50" t="s">
        <v>161</v>
      </c>
      <c r="K1380" s="7"/>
      <c r="L1380" s="7"/>
      <c r="M1380" s="51" t="s">
        <v>162</v>
      </c>
      <c r="N1380" s="7"/>
    </row>
    <row r="1381" spans="1:14" s="68" customFormat="1" ht="13.5">
      <c r="A1381" s="31" t="s">
        <v>1016</v>
      </c>
      <c r="B1381" s="43">
        <v>1380</v>
      </c>
      <c r="C1381" s="48" t="s">
        <v>163</v>
      </c>
      <c r="D1381" s="49" t="s">
        <v>164</v>
      </c>
      <c r="E1381" s="49" t="s">
        <v>165</v>
      </c>
      <c r="F1381" s="43">
        <v>2011</v>
      </c>
      <c r="G1381" s="43"/>
      <c r="H1381" s="43"/>
      <c r="I1381" s="49" t="s">
        <v>166</v>
      </c>
      <c r="J1381" s="50" t="s">
        <v>167</v>
      </c>
      <c r="K1381" s="7" t="s">
        <v>6751</v>
      </c>
      <c r="L1381" s="7" t="s">
        <v>6752</v>
      </c>
      <c r="M1381" s="51" t="s">
        <v>168</v>
      </c>
      <c r="N1381" s="7"/>
    </row>
    <row r="1382" spans="1:14" s="68" customFormat="1" ht="27">
      <c r="A1382" s="31" t="s">
        <v>1016</v>
      </c>
      <c r="B1382" s="43">
        <v>1381</v>
      </c>
      <c r="C1382" s="48" t="s">
        <v>7543</v>
      </c>
      <c r="D1382" s="49" t="s">
        <v>169</v>
      </c>
      <c r="E1382" s="49" t="s">
        <v>4667</v>
      </c>
      <c r="F1382" s="43">
        <v>2012</v>
      </c>
      <c r="G1382" s="43"/>
      <c r="H1382" s="43"/>
      <c r="I1382" s="49" t="s">
        <v>170</v>
      </c>
      <c r="J1382" s="50" t="s">
        <v>171</v>
      </c>
      <c r="K1382" s="7" t="s">
        <v>6892</v>
      </c>
      <c r="L1382" s="7" t="s">
        <v>172</v>
      </c>
      <c r="M1382" s="51" t="s">
        <v>173</v>
      </c>
      <c r="N1382" s="7"/>
    </row>
    <row r="1383" spans="1:14" s="68" customFormat="1" ht="13.5">
      <c r="A1383" s="31" t="s">
        <v>1016</v>
      </c>
      <c r="B1383" s="43">
        <v>1382</v>
      </c>
      <c r="C1383" s="48" t="s">
        <v>163</v>
      </c>
      <c r="D1383" s="49" t="s">
        <v>174</v>
      </c>
      <c r="E1383" s="49" t="s">
        <v>175</v>
      </c>
      <c r="F1383" s="43">
        <v>2012</v>
      </c>
      <c r="G1383" s="43"/>
      <c r="H1383" s="43" t="s">
        <v>8603</v>
      </c>
      <c r="I1383" s="49" t="s">
        <v>176</v>
      </c>
      <c r="J1383" s="50" t="s">
        <v>177</v>
      </c>
      <c r="K1383" s="7" t="s">
        <v>7181</v>
      </c>
      <c r="L1383" s="7" t="s">
        <v>178</v>
      </c>
      <c r="M1383" s="51" t="s">
        <v>179</v>
      </c>
      <c r="N1383" s="7"/>
    </row>
    <row r="1384" spans="1:14" s="68" customFormat="1" ht="27">
      <c r="A1384" s="31" t="s">
        <v>1016</v>
      </c>
      <c r="B1384" s="43">
        <v>1383</v>
      </c>
      <c r="C1384" s="48" t="s">
        <v>163</v>
      </c>
      <c r="D1384" s="49" t="s">
        <v>180</v>
      </c>
      <c r="E1384" s="49" t="s">
        <v>8849</v>
      </c>
      <c r="F1384" s="43">
        <v>2012</v>
      </c>
      <c r="G1384" s="43"/>
      <c r="H1384" s="43" t="s">
        <v>8603</v>
      </c>
      <c r="I1384" s="49" t="s">
        <v>181</v>
      </c>
      <c r="J1384" s="50" t="s">
        <v>182</v>
      </c>
      <c r="K1384" s="7" t="s">
        <v>7181</v>
      </c>
      <c r="L1384" s="7" t="s">
        <v>5387</v>
      </c>
      <c r="M1384" s="51" t="s">
        <v>183</v>
      </c>
      <c r="N1384" s="7"/>
    </row>
    <row r="1385" spans="1:14" s="68" customFormat="1" ht="14.25">
      <c r="A1385" s="31" t="s">
        <v>1016</v>
      </c>
      <c r="B1385" s="43">
        <v>1384</v>
      </c>
      <c r="C1385" s="48" t="s">
        <v>7543</v>
      </c>
      <c r="D1385" s="70" t="s">
        <v>184</v>
      </c>
      <c r="E1385" s="49" t="s">
        <v>9706</v>
      </c>
      <c r="F1385" s="43">
        <v>2012</v>
      </c>
      <c r="G1385" s="43"/>
      <c r="H1385" s="43"/>
      <c r="I1385" s="49" t="s">
        <v>9706</v>
      </c>
      <c r="J1385" s="50" t="s">
        <v>185</v>
      </c>
      <c r="K1385" s="7"/>
      <c r="L1385" s="7"/>
      <c r="M1385" s="51" t="s">
        <v>186</v>
      </c>
      <c r="N1385" s="49" t="s">
        <v>187</v>
      </c>
    </row>
    <row r="1386" spans="1:14" s="68" customFormat="1" ht="13.5">
      <c r="A1386" s="31" t="s">
        <v>1016</v>
      </c>
      <c r="B1386" s="43">
        <v>1385</v>
      </c>
      <c r="C1386" s="48" t="s">
        <v>7543</v>
      </c>
      <c r="D1386" s="49" t="s">
        <v>188</v>
      </c>
      <c r="E1386" s="49" t="s">
        <v>189</v>
      </c>
      <c r="F1386" s="71">
        <v>2013</v>
      </c>
      <c r="G1386" s="43"/>
      <c r="H1386" s="43"/>
      <c r="I1386" s="49" t="s">
        <v>190</v>
      </c>
      <c r="J1386" s="50" t="s">
        <v>191</v>
      </c>
      <c r="K1386" s="7"/>
      <c r="L1386" s="7"/>
      <c r="M1386" s="51" t="s">
        <v>192</v>
      </c>
      <c r="N1386" s="49" t="s">
        <v>193</v>
      </c>
    </row>
    <row r="1387" spans="1:14" s="68" customFormat="1" ht="13.5">
      <c r="A1387" s="31" t="s">
        <v>1016</v>
      </c>
      <c r="B1387" s="43">
        <v>1386</v>
      </c>
      <c r="C1387" s="48" t="s">
        <v>7543</v>
      </c>
      <c r="D1387" s="49" t="s">
        <v>194</v>
      </c>
      <c r="E1387" s="49" t="s">
        <v>4624</v>
      </c>
      <c r="F1387" s="71">
        <v>2011</v>
      </c>
      <c r="G1387" s="43"/>
      <c r="H1387" s="43"/>
      <c r="I1387" s="49" t="s">
        <v>4260</v>
      </c>
      <c r="J1387" s="50" t="s">
        <v>195</v>
      </c>
      <c r="K1387" s="7"/>
      <c r="L1387" s="7"/>
      <c r="M1387" s="51" t="s">
        <v>196</v>
      </c>
      <c r="N1387" s="49" t="s">
        <v>197</v>
      </c>
    </row>
    <row r="1388" spans="1:14" s="68" customFormat="1" ht="27">
      <c r="A1388" s="31" t="s">
        <v>1016</v>
      </c>
      <c r="B1388" s="43">
        <v>1387</v>
      </c>
      <c r="C1388" s="48" t="s">
        <v>163</v>
      </c>
      <c r="D1388" s="49" t="s">
        <v>198</v>
      </c>
      <c r="E1388" s="49" t="s">
        <v>199</v>
      </c>
      <c r="F1388" s="43">
        <v>2012</v>
      </c>
      <c r="G1388" s="43" t="s">
        <v>200</v>
      </c>
      <c r="H1388" s="43" t="s">
        <v>8603</v>
      </c>
      <c r="I1388" s="49" t="s">
        <v>201</v>
      </c>
      <c r="J1388" s="50" t="s">
        <v>202</v>
      </c>
      <c r="K1388" s="7" t="s">
        <v>7181</v>
      </c>
      <c r="L1388" s="7" t="s">
        <v>203</v>
      </c>
      <c r="M1388" s="51" t="s">
        <v>204</v>
      </c>
      <c r="N1388" s="7"/>
    </row>
    <row r="1389" spans="1:14" s="68" customFormat="1" ht="13.5">
      <c r="A1389" s="31" t="s">
        <v>1016</v>
      </c>
      <c r="B1389" s="43">
        <v>1388</v>
      </c>
      <c r="C1389" s="48" t="s">
        <v>7543</v>
      </c>
      <c r="D1389" s="49" t="s">
        <v>205</v>
      </c>
      <c r="E1389" s="49" t="s">
        <v>4624</v>
      </c>
      <c r="F1389" s="43">
        <v>2011</v>
      </c>
      <c r="G1389" s="43"/>
      <c r="H1389" s="43"/>
      <c r="I1389" s="49" t="s">
        <v>4260</v>
      </c>
      <c r="J1389" s="50" t="s">
        <v>206</v>
      </c>
      <c r="K1389" s="7"/>
      <c r="L1389" s="7"/>
      <c r="M1389" s="51" t="s">
        <v>207</v>
      </c>
      <c r="N1389" s="7"/>
    </row>
    <row r="1390" spans="1:14" s="68" customFormat="1" ht="13.5">
      <c r="A1390" s="31" t="s">
        <v>1016</v>
      </c>
      <c r="B1390" s="43">
        <v>1389</v>
      </c>
      <c r="C1390" s="48" t="s">
        <v>163</v>
      </c>
      <c r="D1390" s="49" t="s">
        <v>208</v>
      </c>
      <c r="E1390" s="49" t="s">
        <v>4408</v>
      </c>
      <c r="F1390" s="43">
        <v>2007</v>
      </c>
      <c r="G1390" s="43"/>
      <c r="H1390" s="43" t="s">
        <v>8603</v>
      </c>
      <c r="I1390" s="49" t="s">
        <v>209</v>
      </c>
      <c r="J1390" s="50" t="s">
        <v>210</v>
      </c>
      <c r="K1390" s="7" t="s">
        <v>7181</v>
      </c>
      <c r="L1390" s="7" t="s">
        <v>5387</v>
      </c>
      <c r="M1390" s="51" t="s">
        <v>211</v>
      </c>
      <c r="N1390" s="65"/>
    </row>
    <row r="1391" spans="1:14" s="68" customFormat="1" ht="13.5">
      <c r="A1391" s="31" t="s">
        <v>1016</v>
      </c>
      <c r="B1391" s="43">
        <v>1390</v>
      </c>
      <c r="C1391" s="48" t="s">
        <v>7543</v>
      </c>
      <c r="D1391" s="49" t="s">
        <v>212</v>
      </c>
      <c r="E1391" s="49" t="s">
        <v>5390</v>
      </c>
      <c r="F1391" s="43">
        <v>2009</v>
      </c>
      <c r="G1391" s="43"/>
      <c r="H1391" s="43"/>
      <c r="I1391" s="49" t="s">
        <v>213</v>
      </c>
      <c r="J1391" s="50" t="s">
        <v>214</v>
      </c>
      <c r="K1391" s="7"/>
      <c r="L1391" s="7"/>
      <c r="M1391" s="51" t="s">
        <v>215</v>
      </c>
      <c r="N1391" s="65"/>
    </row>
    <row r="1392" spans="1:14" s="68" customFormat="1" ht="13.5">
      <c r="A1392" s="31" t="s">
        <v>1016</v>
      </c>
      <c r="B1392" s="43">
        <v>1391</v>
      </c>
      <c r="C1392" s="48" t="s">
        <v>163</v>
      </c>
      <c r="D1392" s="49" t="s">
        <v>216</v>
      </c>
      <c r="E1392" s="49" t="s">
        <v>217</v>
      </c>
      <c r="F1392" s="43">
        <v>2011</v>
      </c>
      <c r="G1392" s="43" t="s">
        <v>218</v>
      </c>
      <c r="H1392" s="43" t="s">
        <v>8603</v>
      </c>
      <c r="I1392" s="49" t="s">
        <v>219</v>
      </c>
      <c r="J1392" s="50" t="s">
        <v>220</v>
      </c>
      <c r="K1392" s="7" t="s">
        <v>9219</v>
      </c>
      <c r="L1392" s="7" t="s">
        <v>2508</v>
      </c>
      <c r="M1392" s="51" t="s">
        <v>221</v>
      </c>
      <c r="N1392" s="65"/>
    </row>
    <row r="1393" spans="1:14" s="68" customFormat="1" ht="14.25">
      <c r="A1393" s="31" t="s">
        <v>1016</v>
      </c>
      <c r="B1393" s="43">
        <v>1392</v>
      </c>
      <c r="C1393" s="48" t="s">
        <v>7543</v>
      </c>
      <c r="D1393" s="49" t="s">
        <v>222</v>
      </c>
      <c r="E1393" s="49" t="s">
        <v>6841</v>
      </c>
      <c r="F1393" s="43">
        <v>2012</v>
      </c>
      <c r="G1393" s="43"/>
      <c r="H1393" s="43"/>
      <c r="I1393" s="49" t="s">
        <v>223</v>
      </c>
      <c r="J1393" s="85" t="s">
        <v>224</v>
      </c>
      <c r="K1393" s="7"/>
      <c r="L1393" s="7"/>
      <c r="M1393" s="51" t="s">
        <v>225</v>
      </c>
      <c r="N1393" s="49" t="s">
        <v>3545</v>
      </c>
    </row>
    <row r="1394" spans="1:14" s="68" customFormat="1" ht="27">
      <c r="A1394" s="31" t="s">
        <v>1016</v>
      </c>
      <c r="B1394" s="43">
        <v>1393</v>
      </c>
      <c r="C1394" s="48" t="s">
        <v>7543</v>
      </c>
      <c r="D1394" s="69" t="s">
        <v>226</v>
      </c>
      <c r="E1394" s="49" t="s">
        <v>9706</v>
      </c>
      <c r="F1394" s="43">
        <v>2012</v>
      </c>
      <c r="G1394" s="43"/>
      <c r="H1394" s="43"/>
      <c r="I1394" s="49" t="s">
        <v>9706</v>
      </c>
      <c r="J1394" s="50" t="s">
        <v>227</v>
      </c>
      <c r="K1394" s="7"/>
      <c r="L1394" s="7"/>
      <c r="M1394" s="51" t="s">
        <v>228</v>
      </c>
      <c r="N1394" s="49" t="s">
        <v>229</v>
      </c>
    </row>
    <row r="1395" spans="1:14" s="68" customFormat="1" ht="13.5">
      <c r="A1395" s="31" t="s">
        <v>1016</v>
      </c>
      <c r="B1395" s="43">
        <v>1394</v>
      </c>
      <c r="C1395" s="48" t="s">
        <v>163</v>
      </c>
      <c r="D1395" s="49" t="s">
        <v>230</v>
      </c>
      <c r="E1395" s="49" t="s">
        <v>5365</v>
      </c>
      <c r="F1395" s="43">
        <v>2008</v>
      </c>
      <c r="G1395" s="43"/>
      <c r="H1395" s="43" t="s">
        <v>8603</v>
      </c>
      <c r="I1395" s="49" t="s">
        <v>231</v>
      </c>
      <c r="J1395" s="50" t="s">
        <v>232</v>
      </c>
      <c r="K1395" s="7" t="s">
        <v>9219</v>
      </c>
      <c r="L1395" s="7" t="s">
        <v>233</v>
      </c>
      <c r="M1395" s="51" t="s">
        <v>234</v>
      </c>
      <c r="N1395" s="13"/>
    </row>
    <row r="1396" spans="1:14" s="68" customFormat="1" ht="13.5">
      <c r="A1396" s="31" t="s">
        <v>1016</v>
      </c>
      <c r="B1396" s="43">
        <v>1395</v>
      </c>
      <c r="C1396" s="48" t="s">
        <v>7543</v>
      </c>
      <c r="D1396" s="49" t="s">
        <v>235</v>
      </c>
      <c r="E1396" s="49" t="s">
        <v>236</v>
      </c>
      <c r="F1396" s="43">
        <v>2011</v>
      </c>
      <c r="G1396" s="43"/>
      <c r="H1396" s="43"/>
      <c r="I1396" s="49" t="s">
        <v>236</v>
      </c>
      <c r="J1396" s="50" t="s">
        <v>237</v>
      </c>
      <c r="K1396" s="7"/>
      <c r="L1396" s="7"/>
      <c r="M1396" s="51" t="s">
        <v>238</v>
      </c>
      <c r="N1396" s="7"/>
    </row>
    <row r="1397" spans="1:14" s="68" customFormat="1" ht="27">
      <c r="A1397" s="31" t="s">
        <v>1016</v>
      </c>
      <c r="B1397" s="43">
        <v>1396</v>
      </c>
      <c r="C1397" s="48" t="s">
        <v>163</v>
      </c>
      <c r="D1397" s="49" t="s">
        <v>239</v>
      </c>
      <c r="E1397" s="49" t="s">
        <v>240</v>
      </c>
      <c r="F1397" s="43">
        <v>2009</v>
      </c>
      <c r="G1397" s="43"/>
      <c r="H1397" s="43" t="s">
        <v>8603</v>
      </c>
      <c r="I1397" s="49" t="s">
        <v>241</v>
      </c>
      <c r="J1397" s="50" t="s">
        <v>242</v>
      </c>
      <c r="K1397" s="7" t="s">
        <v>5917</v>
      </c>
      <c r="L1397" s="7" t="s">
        <v>2200</v>
      </c>
      <c r="M1397" s="51" t="s">
        <v>243</v>
      </c>
      <c r="N1397" s="7"/>
    </row>
    <row r="1398" spans="1:14" s="68" customFormat="1" ht="13.5">
      <c r="A1398" s="31" t="s">
        <v>1016</v>
      </c>
      <c r="B1398" s="43">
        <v>1397</v>
      </c>
      <c r="C1398" s="48" t="s">
        <v>163</v>
      </c>
      <c r="D1398" s="49" t="s">
        <v>244</v>
      </c>
      <c r="E1398" s="49" t="s">
        <v>245</v>
      </c>
      <c r="F1398" s="43">
        <v>2012</v>
      </c>
      <c r="G1398" s="43" t="s">
        <v>246</v>
      </c>
      <c r="H1398" s="43" t="s">
        <v>8603</v>
      </c>
      <c r="I1398" s="49" t="s">
        <v>247</v>
      </c>
      <c r="J1398" s="50" t="s">
        <v>248</v>
      </c>
      <c r="K1398" s="7" t="s">
        <v>7181</v>
      </c>
      <c r="L1398" s="7" t="s">
        <v>178</v>
      </c>
      <c r="M1398" s="51" t="s">
        <v>249</v>
      </c>
      <c r="N1398" s="13"/>
    </row>
    <row r="1399" spans="1:14" s="68" customFormat="1" ht="13.5">
      <c r="A1399" s="31" t="s">
        <v>1016</v>
      </c>
      <c r="B1399" s="43">
        <v>1398</v>
      </c>
      <c r="C1399" s="48" t="s">
        <v>7543</v>
      </c>
      <c r="D1399" s="49" t="s">
        <v>250</v>
      </c>
      <c r="E1399" s="49" t="s">
        <v>251</v>
      </c>
      <c r="F1399" s="43">
        <v>2012</v>
      </c>
      <c r="G1399" s="43"/>
      <c r="H1399" s="43"/>
      <c r="I1399" s="49" t="s">
        <v>252</v>
      </c>
      <c r="J1399" s="50" t="s">
        <v>253</v>
      </c>
      <c r="K1399" s="7" t="s">
        <v>6892</v>
      </c>
      <c r="L1399" s="7" t="s">
        <v>254</v>
      </c>
      <c r="M1399" s="51" t="s">
        <v>255</v>
      </c>
      <c r="N1399" s="7"/>
    </row>
    <row r="1400" spans="1:14" s="68" customFormat="1" ht="13.5">
      <c r="A1400" s="31" t="s">
        <v>1016</v>
      </c>
      <c r="B1400" s="43">
        <v>1399</v>
      </c>
      <c r="C1400" s="48" t="s">
        <v>7543</v>
      </c>
      <c r="D1400" s="49" t="s">
        <v>256</v>
      </c>
      <c r="E1400" s="49" t="s">
        <v>236</v>
      </c>
      <c r="F1400" s="43">
        <v>2010</v>
      </c>
      <c r="G1400" s="43"/>
      <c r="H1400" s="43"/>
      <c r="I1400" s="49" t="s">
        <v>236</v>
      </c>
      <c r="J1400" s="50" t="s">
        <v>257</v>
      </c>
      <c r="K1400" s="7"/>
      <c r="L1400" s="7"/>
      <c r="M1400" s="51" t="s">
        <v>258</v>
      </c>
      <c r="N1400" s="7"/>
    </row>
    <row r="1401" spans="1:14" s="68" customFormat="1" ht="27">
      <c r="A1401" s="31" t="s">
        <v>1016</v>
      </c>
      <c r="B1401" s="43">
        <v>1400</v>
      </c>
      <c r="C1401" s="48" t="s">
        <v>163</v>
      </c>
      <c r="D1401" s="49" t="s">
        <v>259</v>
      </c>
      <c r="E1401" s="49" t="s">
        <v>260</v>
      </c>
      <c r="F1401" s="43">
        <v>2007</v>
      </c>
      <c r="G1401" s="43"/>
      <c r="H1401" s="43" t="s">
        <v>8603</v>
      </c>
      <c r="I1401" s="49" t="s">
        <v>261</v>
      </c>
      <c r="J1401" s="50" t="s">
        <v>262</v>
      </c>
      <c r="K1401" s="7" t="s">
        <v>7181</v>
      </c>
      <c r="L1401" s="7" t="s">
        <v>178</v>
      </c>
      <c r="M1401" s="51" t="s">
        <v>263</v>
      </c>
      <c r="N1401" s="7"/>
    </row>
    <row r="1402" spans="1:14" s="68" customFormat="1" ht="12.75">
      <c r="A1402" s="31" t="s">
        <v>1016</v>
      </c>
      <c r="B1402" s="43">
        <v>1401</v>
      </c>
      <c r="C1402" s="61" t="s">
        <v>264</v>
      </c>
      <c r="D1402" s="62" t="s">
        <v>265</v>
      </c>
      <c r="E1402" s="62" t="s">
        <v>266</v>
      </c>
      <c r="F1402" s="63">
        <v>2007</v>
      </c>
      <c r="G1402" s="63"/>
      <c r="H1402" s="63" t="s">
        <v>7267</v>
      </c>
      <c r="I1402" s="62" t="s">
        <v>267</v>
      </c>
      <c r="J1402" s="47" t="s">
        <v>268</v>
      </c>
      <c r="K1402" s="64" t="s">
        <v>8590</v>
      </c>
      <c r="L1402" s="64" t="s">
        <v>269</v>
      </c>
      <c r="M1402" s="51" t="s">
        <v>270</v>
      </c>
      <c r="N1402" s="7"/>
    </row>
    <row r="1403" spans="1:14" s="68" customFormat="1" ht="13.5">
      <c r="A1403" s="31" t="s">
        <v>1016</v>
      </c>
      <c r="B1403" s="43">
        <v>1402</v>
      </c>
      <c r="C1403" s="48" t="s">
        <v>163</v>
      </c>
      <c r="D1403" s="49" t="s">
        <v>271</v>
      </c>
      <c r="E1403" s="49" t="s">
        <v>9943</v>
      </c>
      <c r="F1403" s="43">
        <v>2007</v>
      </c>
      <c r="G1403" s="43"/>
      <c r="H1403" s="43" t="s">
        <v>8603</v>
      </c>
      <c r="I1403" s="49" t="s">
        <v>1944</v>
      </c>
      <c r="J1403" s="50" t="s">
        <v>272</v>
      </c>
      <c r="K1403" s="7" t="s">
        <v>7181</v>
      </c>
      <c r="L1403" s="7" t="s">
        <v>178</v>
      </c>
      <c r="M1403" s="51" t="s">
        <v>273</v>
      </c>
      <c r="N1403" s="7"/>
    </row>
    <row r="1404" spans="1:14" s="68" customFormat="1" ht="13.5">
      <c r="A1404" s="31" t="s">
        <v>1016</v>
      </c>
      <c r="B1404" s="43">
        <v>1403</v>
      </c>
      <c r="C1404" s="48" t="s">
        <v>163</v>
      </c>
      <c r="D1404" s="49" t="s">
        <v>274</v>
      </c>
      <c r="E1404" s="49" t="s">
        <v>7080</v>
      </c>
      <c r="F1404" s="43">
        <v>2007</v>
      </c>
      <c r="G1404" s="43"/>
      <c r="H1404" s="43" t="s">
        <v>8603</v>
      </c>
      <c r="I1404" s="49" t="s">
        <v>275</v>
      </c>
      <c r="J1404" s="50" t="s">
        <v>276</v>
      </c>
      <c r="K1404" s="7" t="s">
        <v>7181</v>
      </c>
      <c r="L1404" s="7" t="s">
        <v>178</v>
      </c>
      <c r="M1404" s="51" t="s">
        <v>277</v>
      </c>
      <c r="N1404" s="7"/>
    </row>
    <row r="1405" spans="1:14" s="68" customFormat="1" ht="13.5">
      <c r="A1405" s="31" t="s">
        <v>1016</v>
      </c>
      <c r="B1405" s="43">
        <v>1404</v>
      </c>
      <c r="C1405" s="48" t="s">
        <v>163</v>
      </c>
      <c r="D1405" s="49" t="s">
        <v>278</v>
      </c>
      <c r="E1405" s="49" t="s">
        <v>7080</v>
      </c>
      <c r="F1405" s="43">
        <v>2007</v>
      </c>
      <c r="G1405" s="43"/>
      <c r="H1405" s="43" t="s">
        <v>8603</v>
      </c>
      <c r="I1405" s="49" t="s">
        <v>279</v>
      </c>
      <c r="J1405" s="50" t="s">
        <v>280</v>
      </c>
      <c r="K1405" s="7" t="s">
        <v>7181</v>
      </c>
      <c r="L1405" s="7" t="s">
        <v>178</v>
      </c>
      <c r="M1405" s="51" t="s">
        <v>281</v>
      </c>
      <c r="N1405" s="7"/>
    </row>
    <row r="1406" spans="1:14" s="68" customFormat="1" ht="13.5">
      <c r="A1406" s="31" t="s">
        <v>1016</v>
      </c>
      <c r="B1406" s="43">
        <v>1405</v>
      </c>
      <c r="C1406" s="48" t="s">
        <v>163</v>
      </c>
      <c r="D1406" s="49" t="s">
        <v>282</v>
      </c>
      <c r="E1406" s="49" t="s">
        <v>7080</v>
      </c>
      <c r="F1406" s="43">
        <v>2007</v>
      </c>
      <c r="G1406" s="43"/>
      <c r="H1406" s="43" t="s">
        <v>8603</v>
      </c>
      <c r="I1406" s="49" t="s">
        <v>275</v>
      </c>
      <c r="J1406" s="50" t="s">
        <v>283</v>
      </c>
      <c r="K1406" s="7" t="s">
        <v>7181</v>
      </c>
      <c r="L1406" s="7" t="s">
        <v>178</v>
      </c>
      <c r="M1406" s="51" t="s">
        <v>284</v>
      </c>
      <c r="N1406" s="7"/>
    </row>
    <row r="1407" spans="1:14" s="68" customFormat="1" ht="13.5">
      <c r="A1407" s="31" t="s">
        <v>1016</v>
      </c>
      <c r="B1407" s="43">
        <v>1406</v>
      </c>
      <c r="C1407" s="48" t="s">
        <v>163</v>
      </c>
      <c r="D1407" s="49" t="s">
        <v>285</v>
      </c>
      <c r="E1407" s="49" t="s">
        <v>7080</v>
      </c>
      <c r="F1407" s="43">
        <v>2007</v>
      </c>
      <c r="G1407" s="43"/>
      <c r="H1407" s="43" t="s">
        <v>8603</v>
      </c>
      <c r="I1407" s="49" t="s">
        <v>286</v>
      </c>
      <c r="J1407" s="50" t="s">
        <v>287</v>
      </c>
      <c r="K1407" s="7" t="s">
        <v>7181</v>
      </c>
      <c r="L1407" s="7" t="s">
        <v>288</v>
      </c>
      <c r="M1407" s="51" t="s">
        <v>289</v>
      </c>
      <c r="N1407" s="7"/>
    </row>
    <row r="1408" spans="1:14" s="68" customFormat="1" ht="13.5">
      <c r="A1408" s="31" t="s">
        <v>1016</v>
      </c>
      <c r="B1408" s="43">
        <v>1407</v>
      </c>
      <c r="C1408" s="48" t="s">
        <v>7543</v>
      </c>
      <c r="D1408" s="49" t="s">
        <v>290</v>
      </c>
      <c r="E1408" s="49" t="s">
        <v>291</v>
      </c>
      <c r="F1408" s="43">
        <v>2012</v>
      </c>
      <c r="G1408" s="43"/>
      <c r="H1408" s="43"/>
      <c r="I1408" s="49" t="s">
        <v>292</v>
      </c>
      <c r="J1408" s="50" t="s">
        <v>293</v>
      </c>
      <c r="K1408" s="7" t="s">
        <v>6702</v>
      </c>
      <c r="L1408" s="7" t="s">
        <v>6703</v>
      </c>
      <c r="M1408" s="51" t="s">
        <v>294</v>
      </c>
      <c r="N1408" s="13"/>
    </row>
    <row r="1409" spans="1:14" s="68" customFormat="1" ht="13.5">
      <c r="A1409" s="31" t="s">
        <v>1016</v>
      </c>
      <c r="B1409" s="43">
        <v>1408</v>
      </c>
      <c r="C1409" s="48" t="s">
        <v>7543</v>
      </c>
      <c r="D1409" s="49" t="s">
        <v>295</v>
      </c>
      <c r="E1409" s="49" t="s">
        <v>5390</v>
      </c>
      <c r="F1409" s="43">
        <v>2010</v>
      </c>
      <c r="G1409" s="43"/>
      <c r="H1409" s="43"/>
      <c r="I1409" s="49" t="s">
        <v>4260</v>
      </c>
      <c r="J1409" s="50" t="s">
        <v>296</v>
      </c>
      <c r="K1409" s="7"/>
      <c r="L1409" s="7"/>
      <c r="M1409" s="51" t="s">
        <v>297</v>
      </c>
      <c r="N1409" s="7"/>
    </row>
    <row r="1410" spans="1:14" s="68" customFormat="1" ht="13.5">
      <c r="A1410" s="31" t="s">
        <v>1016</v>
      </c>
      <c r="B1410" s="43">
        <v>1409</v>
      </c>
      <c r="C1410" s="48" t="s">
        <v>163</v>
      </c>
      <c r="D1410" s="49" t="s">
        <v>298</v>
      </c>
      <c r="E1410" s="49" t="s">
        <v>4408</v>
      </c>
      <c r="F1410" s="43">
        <v>2008</v>
      </c>
      <c r="G1410" s="43"/>
      <c r="H1410" s="43" t="s">
        <v>8603</v>
      </c>
      <c r="I1410" s="49" t="s">
        <v>299</v>
      </c>
      <c r="J1410" s="50" t="s">
        <v>300</v>
      </c>
      <c r="K1410" s="7" t="s">
        <v>7181</v>
      </c>
      <c r="L1410" s="7" t="s">
        <v>5387</v>
      </c>
      <c r="M1410" s="51" t="s">
        <v>301</v>
      </c>
      <c r="N1410" s="7"/>
    </row>
    <row r="1411" spans="1:14" s="68" customFormat="1" ht="27">
      <c r="A1411" s="31" t="s">
        <v>1016</v>
      </c>
      <c r="B1411" s="43">
        <v>1410</v>
      </c>
      <c r="C1411" s="48" t="s">
        <v>163</v>
      </c>
      <c r="D1411" s="49" t="s">
        <v>302</v>
      </c>
      <c r="E1411" s="49" t="s">
        <v>260</v>
      </c>
      <c r="F1411" s="43">
        <v>2008</v>
      </c>
      <c r="G1411" s="43"/>
      <c r="H1411" s="43" t="s">
        <v>8603</v>
      </c>
      <c r="I1411" s="49" t="s">
        <v>303</v>
      </c>
      <c r="J1411" s="50" t="s">
        <v>304</v>
      </c>
      <c r="K1411" s="7" t="s">
        <v>7181</v>
      </c>
      <c r="L1411" s="7" t="s">
        <v>178</v>
      </c>
      <c r="M1411" s="51" t="s">
        <v>305</v>
      </c>
      <c r="N1411" s="65"/>
    </row>
    <row r="1412" spans="1:14" s="68" customFormat="1" ht="13.5">
      <c r="A1412" s="31" t="s">
        <v>1016</v>
      </c>
      <c r="B1412" s="43">
        <v>1411</v>
      </c>
      <c r="C1412" s="53" t="s">
        <v>163</v>
      </c>
      <c r="D1412" s="54" t="s">
        <v>306</v>
      </c>
      <c r="E1412" s="54" t="s">
        <v>7178</v>
      </c>
      <c r="F1412" s="55">
        <v>2010</v>
      </c>
      <c r="G1412" s="55" t="s">
        <v>307</v>
      </c>
      <c r="H1412" s="55" t="s">
        <v>8603</v>
      </c>
      <c r="I1412" s="54" t="s">
        <v>308</v>
      </c>
      <c r="J1412" s="56" t="s">
        <v>309</v>
      </c>
      <c r="K1412" s="13" t="s">
        <v>7181</v>
      </c>
      <c r="L1412" s="13" t="s">
        <v>203</v>
      </c>
      <c r="M1412" s="51" t="s">
        <v>310</v>
      </c>
      <c r="N1412" s="7"/>
    </row>
    <row r="1413" spans="1:14" s="68" customFormat="1" ht="13.5">
      <c r="A1413" s="31" t="s">
        <v>1016</v>
      </c>
      <c r="B1413" s="43">
        <v>1412</v>
      </c>
      <c r="C1413" s="48" t="s">
        <v>163</v>
      </c>
      <c r="D1413" s="49" t="s">
        <v>311</v>
      </c>
      <c r="E1413" s="49" t="s">
        <v>4408</v>
      </c>
      <c r="F1413" s="43">
        <v>2008</v>
      </c>
      <c r="G1413" s="43"/>
      <c r="H1413" s="43" t="s">
        <v>8603</v>
      </c>
      <c r="I1413" s="49" t="s">
        <v>312</v>
      </c>
      <c r="J1413" s="50" t="s">
        <v>313</v>
      </c>
      <c r="K1413" s="7" t="s">
        <v>7181</v>
      </c>
      <c r="L1413" s="7" t="s">
        <v>5387</v>
      </c>
      <c r="M1413" s="51" t="s">
        <v>314</v>
      </c>
      <c r="N1413" s="7"/>
    </row>
    <row r="1414" spans="1:14" s="68" customFormat="1" ht="13.5">
      <c r="A1414" s="31" t="s">
        <v>1016</v>
      </c>
      <c r="B1414" s="43">
        <v>1413</v>
      </c>
      <c r="C1414" s="48" t="s">
        <v>163</v>
      </c>
      <c r="D1414" s="49" t="s">
        <v>315</v>
      </c>
      <c r="E1414" s="49" t="s">
        <v>2527</v>
      </c>
      <c r="F1414" s="43">
        <v>2007</v>
      </c>
      <c r="G1414" s="43"/>
      <c r="H1414" s="43" t="s">
        <v>8603</v>
      </c>
      <c r="I1414" s="49" t="s">
        <v>316</v>
      </c>
      <c r="J1414" s="50" t="s">
        <v>317</v>
      </c>
      <c r="K1414" s="7" t="s">
        <v>7181</v>
      </c>
      <c r="L1414" s="7" t="s">
        <v>5387</v>
      </c>
      <c r="M1414" s="51" t="s">
        <v>318</v>
      </c>
      <c r="N1414" s="7"/>
    </row>
    <row r="1415" spans="1:14" s="68" customFormat="1" ht="13.5">
      <c r="A1415" s="31" t="s">
        <v>1016</v>
      </c>
      <c r="B1415" s="43">
        <v>1414</v>
      </c>
      <c r="C1415" s="53" t="s">
        <v>163</v>
      </c>
      <c r="D1415" s="54" t="s">
        <v>319</v>
      </c>
      <c r="E1415" s="54" t="s">
        <v>4408</v>
      </c>
      <c r="F1415" s="55">
        <v>2007</v>
      </c>
      <c r="G1415" s="55"/>
      <c r="H1415" s="55" t="s">
        <v>8603</v>
      </c>
      <c r="I1415" s="54" t="s">
        <v>320</v>
      </c>
      <c r="J1415" s="56" t="s">
        <v>321</v>
      </c>
      <c r="K1415" s="13" t="s">
        <v>7181</v>
      </c>
      <c r="L1415" s="13" t="s">
        <v>5387</v>
      </c>
      <c r="M1415" s="51" t="s">
        <v>322</v>
      </c>
      <c r="N1415" s="7"/>
    </row>
    <row r="1416" spans="1:14" s="68" customFormat="1" ht="13.5">
      <c r="A1416" s="31" t="s">
        <v>1016</v>
      </c>
      <c r="B1416" s="43">
        <v>1415</v>
      </c>
      <c r="C1416" s="48" t="s">
        <v>163</v>
      </c>
      <c r="D1416" s="49" t="s">
        <v>323</v>
      </c>
      <c r="E1416" s="49" t="s">
        <v>9943</v>
      </c>
      <c r="F1416" s="43">
        <v>2007</v>
      </c>
      <c r="G1416" s="43"/>
      <c r="H1416" s="43" t="s">
        <v>8603</v>
      </c>
      <c r="I1416" s="49" t="s">
        <v>324</v>
      </c>
      <c r="J1416" s="50" t="s">
        <v>325</v>
      </c>
      <c r="K1416" s="7" t="s">
        <v>9219</v>
      </c>
      <c r="L1416" s="7" t="s">
        <v>9703</v>
      </c>
      <c r="M1416" s="51" t="s">
        <v>326</v>
      </c>
      <c r="N1416" s="7"/>
    </row>
    <row r="1417" spans="1:14" s="68" customFormat="1" ht="27">
      <c r="A1417" s="31" t="s">
        <v>1016</v>
      </c>
      <c r="B1417" s="43">
        <v>1416</v>
      </c>
      <c r="C1417" s="48" t="s">
        <v>7543</v>
      </c>
      <c r="D1417" s="49" t="s">
        <v>327</v>
      </c>
      <c r="E1417" s="49" t="s">
        <v>236</v>
      </c>
      <c r="F1417" s="43">
        <v>2011</v>
      </c>
      <c r="G1417" s="43"/>
      <c r="H1417" s="43"/>
      <c r="I1417" s="49" t="s">
        <v>236</v>
      </c>
      <c r="J1417" s="50" t="s">
        <v>328</v>
      </c>
      <c r="K1417" s="7"/>
      <c r="L1417" s="7"/>
      <c r="M1417" s="51" t="s">
        <v>329</v>
      </c>
      <c r="N1417" s="7"/>
    </row>
    <row r="1418" spans="1:14" s="68" customFormat="1" ht="27">
      <c r="A1418" s="31" t="s">
        <v>1016</v>
      </c>
      <c r="B1418" s="43">
        <v>1417</v>
      </c>
      <c r="C1418" s="48" t="s">
        <v>163</v>
      </c>
      <c r="D1418" s="49" t="s">
        <v>330</v>
      </c>
      <c r="E1418" s="49" t="s">
        <v>1840</v>
      </c>
      <c r="F1418" s="43">
        <v>2010</v>
      </c>
      <c r="G1418" s="43"/>
      <c r="H1418" s="43" t="s">
        <v>8603</v>
      </c>
      <c r="I1418" s="49" t="s">
        <v>331</v>
      </c>
      <c r="J1418" s="50" t="s">
        <v>332</v>
      </c>
      <c r="K1418" s="7" t="s">
        <v>7181</v>
      </c>
      <c r="L1418" s="7" t="s">
        <v>5387</v>
      </c>
      <c r="M1418" s="51" t="s">
        <v>333</v>
      </c>
      <c r="N1418" s="7"/>
    </row>
    <row r="1419" spans="1:14" s="68" customFormat="1" ht="13.5">
      <c r="A1419" s="31" t="s">
        <v>1016</v>
      </c>
      <c r="B1419" s="43">
        <v>1418</v>
      </c>
      <c r="C1419" s="48" t="s">
        <v>163</v>
      </c>
      <c r="D1419" s="49" t="s">
        <v>334</v>
      </c>
      <c r="E1419" s="49" t="s">
        <v>5051</v>
      </c>
      <c r="F1419" s="43">
        <v>2010</v>
      </c>
      <c r="G1419" s="43" t="s">
        <v>335</v>
      </c>
      <c r="H1419" s="43" t="s">
        <v>8603</v>
      </c>
      <c r="I1419" s="49" t="s">
        <v>336</v>
      </c>
      <c r="J1419" s="50" t="s">
        <v>337</v>
      </c>
      <c r="K1419" s="7" t="s">
        <v>7181</v>
      </c>
      <c r="L1419" s="7" t="s">
        <v>178</v>
      </c>
      <c r="M1419" s="51" t="s">
        <v>338</v>
      </c>
      <c r="N1419" s="7"/>
    </row>
    <row r="1420" spans="1:14" s="68" customFormat="1" ht="27">
      <c r="A1420" s="31" t="s">
        <v>1016</v>
      </c>
      <c r="B1420" s="43">
        <v>1419</v>
      </c>
      <c r="C1420" s="48" t="s">
        <v>163</v>
      </c>
      <c r="D1420" s="49" t="s">
        <v>339</v>
      </c>
      <c r="E1420" s="49" t="s">
        <v>340</v>
      </c>
      <c r="F1420" s="43">
        <v>2009</v>
      </c>
      <c r="G1420" s="43"/>
      <c r="H1420" s="43" t="s">
        <v>8603</v>
      </c>
      <c r="I1420" s="49" t="s">
        <v>341</v>
      </c>
      <c r="J1420" s="50" t="s">
        <v>342</v>
      </c>
      <c r="K1420" s="7" t="s">
        <v>7181</v>
      </c>
      <c r="L1420" s="7" t="s">
        <v>178</v>
      </c>
      <c r="M1420" s="51" t="s">
        <v>343</v>
      </c>
      <c r="N1420" s="65"/>
    </row>
    <row r="1421" spans="1:14" s="68" customFormat="1" ht="27">
      <c r="A1421" s="31" t="s">
        <v>1016</v>
      </c>
      <c r="B1421" s="43">
        <v>1420</v>
      </c>
      <c r="C1421" s="48" t="s">
        <v>163</v>
      </c>
      <c r="D1421" s="49" t="s">
        <v>344</v>
      </c>
      <c r="E1421" s="49" t="s">
        <v>260</v>
      </c>
      <c r="F1421" s="43">
        <v>2007</v>
      </c>
      <c r="G1421" s="43"/>
      <c r="H1421" s="43" t="s">
        <v>8603</v>
      </c>
      <c r="I1421" s="49" t="s">
        <v>345</v>
      </c>
      <c r="J1421" s="50" t="s">
        <v>346</v>
      </c>
      <c r="K1421" s="7" t="s">
        <v>7181</v>
      </c>
      <c r="L1421" s="7" t="s">
        <v>178</v>
      </c>
      <c r="M1421" s="51" t="s">
        <v>347</v>
      </c>
      <c r="N1421" s="65"/>
    </row>
    <row r="1422" spans="1:14" s="68" customFormat="1" ht="13.5">
      <c r="A1422" s="31" t="s">
        <v>1016</v>
      </c>
      <c r="B1422" s="43">
        <v>1421</v>
      </c>
      <c r="C1422" s="53" t="s">
        <v>163</v>
      </c>
      <c r="D1422" s="54" t="s">
        <v>348</v>
      </c>
      <c r="E1422" s="54" t="s">
        <v>4408</v>
      </c>
      <c r="F1422" s="55">
        <v>2006</v>
      </c>
      <c r="G1422" s="55"/>
      <c r="H1422" s="55" t="s">
        <v>8603</v>
      </c>
      <c r="I1422" s="54" t="s">
        <v>349</v>
      </c>
      <c r="J1422" s="56" t="s">
        <v>350</v>
      </c>
      <c r="K1422" s="13" t="s">
        <v>7181</v>
      </c>
      <c r="L1422" s="13" t="s">
        <v>5387</v>
      </c>
      <c r="M1422" s="51" t="s">
        <v>351</v>
      </c>
      <c r="N1422" s="65"/>
    </row>
    <row r="1423" spans="1:14" s="68" customFormat="1" ht="13.5">
      <c r="A1423" s="31" t="s">
        <v>1016</v>
      </c>
      <c r="B1423" s="43">
        <v>1422</v>
      </c>
      <c r="C1423" s="48" t="s">
        <v>163</v>
      </c>
      <c r="D1423" s="49" t="s">
        <v>352</v>
      </c>
      <c r="E1423" s="49" t="s">
        <v>5018</v>
      </c>
      <c r="F1423" s="43">
        <v>2010</v>
      </c>
      <c r="G1423" s="43"/>
      <c r="H1423" s="43" t="s">
        <v>8603</v>
      </c>
      <c r="I1423" s="49" t="s">
        <v>353</v>
      </c>
      <c r="J1423" s="50" t="s">
        <v>354</v>
      </c>
      <c r="K1423" s="7" t="s">
        <v>9011</v>
      </c>
      <c r="L1423" s="7" t="s">
        <v>7658</v>
      </c>
      <c r="M1423" s="51" t="s">
        <v>355</v>
      </c>
      <c r="N1423" s="65"/>
    </row>
    <row r="1424" spans="1:14" s="68" customFormat="1" ht="27">
      <c r="A1424" s="31" t="s">
        <v>1016</v>
      </c>
      <c r="B1424" s="43">
        <v>1423</v>
      </c>
      <c r="C1424" s="48" t="s">
        <v>163</v>
      </c>
      <c r="D1424" s="49" t="s">
        <v>356</v>
      </c>
      <c r="E1424" s="49" t="s">
        <v>7178</v>
      </c>
      <c r="F1424" s="43">
        <v>2008</v>
      </c>
      <c r="G1424" s="43"/>
      <c r="H1424" s="43" t="s">
        <v>8603</v>
      </c>
      <c r="I1424" s="49" t="s">
        <v>357</v>
      </c>
      <c r="J1424" s="50" t="s">
        <v>358</v>
      </c>
      <c r="K1424" s="7" t="s">
        <v>7181</v>
      </c>
      <c r="L1424" s="7" t="s">
        <v>359</v>
      </c>
      <c r="M1424" s="51" t="s">
        <v>360</v>
      </c>
      <c r="N1424" s="65"/>
    </row>
    <row r="1425" spans="1:14" s="68" customFormat="1" ht="27">
      <c r="A1425" s="31" t="s">
        <v>1016</v>
      </c>
      <c r="B1425" s="43">
        <v>1424</v>
      </c>
      <c r="C1425" s="48" t="s">
        <v>163</v>
      </c>
      <c r="D1425" s="49" t="s">
        <v>361</v>
      </c>
      <c r="E1425" s="49" t="s">
        <v>7338</v>
      </c>
      <c r="F1425" s="43">
        <v>2010</v>
      </c>
      <c r="G1425" s="43"/>
      <c r="H1425" s="43" t="s">
        <v>8603</v>
      </c>
      <c r="I1425" s="49" t="s">
        <v>362</v>
      </c>
      <c r="J1425" s="50" t="s">
        <v>363</v>
      </c>
      <c r="K1425" s="7" t="s">
        <v>7181</v>
      </c>
      <c r="L1425" s="7" t="s">
        <v>5387</v>
      </c>
      <c r="M1425" s="51" t="s">
        <v>364</v>
      </c>
      <c r="N1425" s="13"/>
    </row>
    <row r="1426" spans="1:14" s="68" customFormat="1" ht="13.5">
      <c r="A1426" s="31" t="s">
        <v>1016</v>
      </c>
      <c r="B1426" s="43">
        <v>1425</v>
      </c>
      <c r="C1426" s="53" t="s">
        <v>163</v>
      </c>
      <c r="D1426" s="54" t="s">
        <v>365</v>
      </c>
      <c r="E1426" s="54" t="s">
        <v>217</v>
      </c>
      <c r="F1426" s="55">
        <v>2009</v>
      </c>
      <c r="G1426" s="55" t="s">
        <v>366</v>
      </c>
      <c r="H1426" s="55" t="s">
        <v>8603</v>
      </c>
      <c r="I1426" s="54" t="s">
        <v>219</v>
      </c>
      <c r="J1426" s="56" t="s">
        <v>367</v>
      </c>
      <c r="K1426" s="13" t="s">
        <v>9219</v>
      </c>
      <c r="L1426" s="13" t="s">
        <v>2508</v>
      </c>
      <c r="M1426" s="51" t="s">
        <v>368</v>
      </c>
      <c r="N1426" s="7"/>
    </row>
    <row r="1427" spans="1:14" s="68" customFormat="1" ht="13.5">
      <c r="A1427" s="31" t="s">
        <v>1016</v>
      </c>
      <c r="B1427" s="43">
        <v>1426</v>
      </c>
      <c r="C1427" s="48" t="s">
        <v>7543</v>
      </c>
      <c r="D1427" s="49" t="s">
        <v>369</v>
      </c>
      <c r="E1427" s="49" t="s">
        <v>189</v>
      </c>
      <c r="F1427" s="43">
        <v>2012</v>
      </c>
      <c r="G1427" s="43"/>
      <c r="H1427" s="43"/>
      <c r="I1427" s="49" t="s">
        <v>370</v>
      </c>
      <c r="J1427" s="50" t="s">
        <v>371</v>
      </c>
      <c r="K1427" s="7" t="s">
        <v>5911</v>
      </c>
      <c r="L1427" s="7" t="s">
        <v>372</v>
      </c>
      <c r="M1427" s="51" t="s">
        <v>373</v>
      </c>
      <c r="N1427" s="7"/>
    </row>
    <row r="1428" spans="1:14" s="68" customFormat="1" ht="25.5">
      <c r="A1428" s="31" t="s">
        <v>1016</v>
      </c>
      <c r="B1428" s="43">
        <v>1427</v>
      </c>
      <c r="C1428" s="48" t="s">
        <v>7543</v>
      </c>
      <c r="D1428" s="49" t="s">
        <v>374</v>
      </c>
      <c r="E1428" s="49" t="s">
        <v>9706</v>
      </c>
      <c r="F1428" s="43">
        <v>2012</v>
      </c>
      <c r="G1428" s="43"/>
      <c r="H1428" s="43"/>
      <c r="I1428" s="49" t="s">
        <v>9706</v>
      </c>
      <c r="J1428" s="50" t="s">
        <v>375</v>
      </c>
      <c r="K1428" s="7"/>
      <c r="L1428" s="7"/>
      <c r="M1428" s="51" t="s">
        <v>376</v>
      </c>
      <c r="N1428" s="7"/>
    </row>
    <row r="1429" spans="1:14" s="68" customFormat="1" ht="13.5">
      <c r="A1429" s="31" t="s">
        <v>1016</v>
      </c>
      <c r="B1429" s="43">
        <v>1428</v>
      </c>
      <c r="C1429" s="48" t="s">
        <v>7543</v>
      </c>
      <c r="D1429" s="49" t="s">
        <v>377</v>
      </c>
      <c r="E1429" s="49" t="s">
        <v>5701</v>
      </c>
      <c r="F1429" s="43">
        <v>2011</v>
      </c>
      <c r="G1429" s="43"/>
      <c r="H1429" s="43"/>
      <c r="I1429" s="49" t="s">
        <v>5701</v>
      </c>
      <c r="J1429" s="50" t="s">
        <v>378</v>
      </c>
      <c r="K1429" s="7"/>
      <c r="L1429" s="7"/>
      <c r="M1429" s="51" t="s">
        <v>379</v>
      </c>
      <c r="N1429" s="7"/>
    </row>
    <row r="1430" spans="1:14" s="68" customFormat="1" ht="13.5">
      <c r="A1430" s="31" t="s">
        <v>1016</v>
      </c>
      <c r="B1430" s="43">
        <v>1429</v>
      </c>
      <c r="C1430" s="48" t="s">
        <v>163</v>
      </c>
      <c r="D1430" s="49" t="s">
        <v>380</v>
      </c>
      <c r="E1430" s="49" t="s">
        <v>9943</v>
      </c>
      <c r="F1430" s="43">
        <v>2007</v>
      </c>
      <c r="G1430" s="43"/>
      <c r="H1430" s="43" t="s">
        <v>8603</v>
      </c>
      <c r="I1430" s="49" t="s">
        <v>381</v>
      </c>
      <c r="J1430" s="50" t="s">
        <v>382</v>
      </c>
      <c r="K1430" s="7" t="s">
        <v>9219</v>
      </c>
      <c r="L1430" s="7" t="s">
        <v>9703</v>
      </c>
      <c r="M1430" s="51" t="s">
        <v>383</v>
      </c>
      <c r="N1430" s="7"/>
    </row>
    <row r="1431" spans="1:14" s="68" customFormat="1" ht="13.5">
      <c r="A1431" s="31" t="s">
        <v>1016</v>
      </c>
      <c r="B1431" s="43">
        <v>1430</v>
      </c>
      <c r="C1431" s="48" t="s">
        <v>163</v>
      </c>
      <c r="D1431" s="49" t="s">
        <v>384</v>
      </c>
      <c r="E1431" s="49" t="s">
        <v>9943</v>
      </c>
      <c r="F1431" s="43">
        <v>2007</v>
      </c>
      <c r="G1431" s="43"/>
      <c r="H1431" s="43" t="s">
        <v>8603</v>
      </c>
      <c r="I1431" s="49" t="s">
        <v>381</v>
      </c>
      <c r="J1431" s="50" t="s">
        <v>385</v>
      </c>
      <c r="K1431" s="7" t="s">
        <v>9219</v>
      </c>
      <c r="L1431" s="7" t="s">
        <v>9703</v>
      </c>
      <c r="M1431" s="51" t="s">
        <v>386</v>
      </c>
      <c r="N1431" s="7"/>
    </row>
    <row r="1432" spans="1:14" s="68" customFormat="1" ht="13.5">
      <c r="A1432" s="31" t="s">
        <v>1016</v>
      </c>
      <c r="B1432" s="43">
        <v>1431</v>
      </c>
      <c r="C1432" s="48" t="s">
        <v>163</v>
      </c>
      <c r="D1432" s="49" t="s">
        <v>387</v>
      </c>
      <c r="E1432" s="49" t="s">
        <v>9943</v>
      </c>
      <c r="F1432" s="43">
        <v>2007</v>
      </c>
      <c r="G1432" s="43"/>
      <c r="H1432" s="43" t="s">
        <v>8603</v>
      </c>
      <c r="I1432" s="49" t="s">
        <v>381</v>
      </c>
      <c r="J1432" s="50" t="s">
        <v>388</v>
      </c>
      <c r="K1432" s="7" t="s">
        <v>9219</v>
      </c>
      <c r="L1432" s="7" t="s">
        <v>9703</v>
      </c>
      <c r="M1432" s="51" t="s">
        <v>389</v>
      </c>
      <c r="N1432" s="7"/>
    </row>
    <row r="1433" spans="1:14" s="68" customFormat="1" ht="13.5">
      <c r="A1433" s="31" t="s">
        <v>1016</v>
      </c>
      <c r="B1433" s="43">
        <v>1432</v>
      </c>
      <c r="C1433" s="48" t="s">
        <v>163</v>
      </c>
      <c r="D1433" s="49" t="s">
        <v>390</v>
      </c>
      <c r="E1433" s="49" t="s">
        <v>9943</v>
      </c>
      <c r="F1433" s="43">
        <v>2007</v>
      </c>
      <c r="G1433" s="43"/>
      <c r="H1433" s="43" t="s">
        <v>8603</v>
      </c>
      <c r="I1433" s="49" t="s">
        <v>381</v>
      </c>
      <c r="J1433" s="50" t="s">
        <v>391</v>
      </c>
      <c r="K1433" s="7" t="s">
        <v>9219</v>
      </c>
      <c r="L1433" s="7" t="s">
        <v>9703</v>
      </c>
      <c r="M1433" s="51" t="s">
        <v>392</v>
      </c>
      <c r="N1433" s="7"/>
    </row>
    <row r="1434" spans="1:14" s="68" customFormat="1" ht="13.5">
      <c r="A1434" s="31" t="s">
        <v>1016</v>
      </c>
      <c r="B1434" s="43">
        <v>1433</v>
      </c>
      <c r="C1434" s="48" t="s">
        <v>163</v>
      </c>
      <c r="D1434" s="49" t="s">
        <v>393</v>
      </c>
      <c r="E1434" s="49" t="s">
        <v>9943</v>
      </c>
      <c r="F1434" s="43">
        <v>2007</v>
      </c>
      <c r="G1434" s="43"/>
      <c r="H1434" s="43" t="s">
        <v>8603</v>
      </c>
      <c r="I1434" s="49" t="s">
        <v>381</v>
      </c>
      <c r="J1434" s="50" t="s">
        <v>394</v>
      </c>
      <c r="K1434" s="7" t="s">
        <v>9219</v>
      </c>
      <c r="L1434" s="7" t="s">
        <v>9703</v>
      </c>
      <c r="M1434" s="51" t="s">
        <v>395</v>
      </c>
      <c r="N1434" s="7"/>
    </row>
    <row r="1435" spans="1:14" s="68" customFormat="1" ht="13.5">
      <c r="A1435" s="31" t="s">
        <v>1016</v>
      </c>
      <c r="B1435" s="43">
        <v>1434</v>
      </c>
      <c r="C1435" s="48" t="s">
        <v>163</v>
      </c>
      <c r="D1435" s="49" t="s">
        <v>396</v>
      </c>
      <c r="E1435" s="49" t="s">
        <v>397</v>
      </c>
      <c r="F1435" s="43">
        <v>2008</v>
      </c>
      <c r="G1435" s="43"/>
      <c r="H1435" s="43" t="s">
        <v>398</v>
      </c>
      <c r="I1435" s="49" t="s">
        <v>399</v>
      </c>
      <c r="J1435" s="50" t="s">
        <v>400</v>
      </c>
      <c r="K1435" s="7" t="s">
        <v>7181</v>
      </c>
      <c r="L1435" s="7" t="s">
        <v>178</v>
      </c>
      <c r="M1435" s="51" t="s">
        <v>401</v>
      </c>
      <c r="N1435" s="7"/>
    </row>
    <row r="1436" spans="1:14" s="11" customFormat="1" ht="27">
      <c r="A1436" s="31" t="s">
        <v>1016</v>
      </c>
      <c r="B1436" s="43">
        <v>1435</v>
      </c>
      <c r="C1436" s="48" t="s">
        <v>163</v>
      </c>
      <c r="D1436" s="49" t="s">
        <v>402</v>
      </c>
      <c r="E1436" s="49" t="s">
        <v>245</v>
      </c>
      <c r="F1436" s="43">
        <v>2012</v>
      </c>
      <c r="G1436" s="43"/>
      <c r="H1436" s="43" t="s">
        <v>8603</v>
      </c>
      <c r="I1436" s="49" t="s">
        <v>403</v>
      </c>
      <c r="J1436" s="50" t="s">
        <v>404</v>
      </c>
      <c r="K1436" s="7" t="s">
        <v>7181</v>
      </c>
      <c r="L1436" s="7" t="s">
        <v>178</v>
      </c>
      <c r="M1436" s="51" t="s">
        <v>405</v>
      </c>
      <c r="N1436" s="7"/>
    </row>
    <row r="1437" spans="1:14" s="11" customFormat="1" ht="12.75">
      <c r="A1437" s="31" t="s">
        <v>1016</v>
      </c>
      <c r="B1437" s="43">
        <v>1436</v>
      </c>
      <c r="C1437" s="61" t="s">
        <v>264</v>
      </c>
      <c r="D1437" s="62" t="s">
        <v>406</v>
      </c>
      <c r="E1437" s="62" t="s">
        <v>407</v>
      </c>
      <c r="F1437" s="63">
        <v>2007</v>
      </c>
      <c r="G1437" s="63"/>
      <c r="H1437" s="63" t="s">
        <v>7267</v>
      </c>
      <c r="I1437" s="62" t="s">
        <v>408</v>
      </c>
      <c r="J1437" s="47" t="s">
        <v>409</v>
      </c>
      <c r="K1437" s="64" t="s">
        <v>8590</v>
      </c>
      <c r="L1437" s="64" t="s">
        <v>410</v>
      </c>
      <c r="M1437" s="51" t="s">
        <v>411</v>
      </c>
      <c r="N1437" s="7"/>
    </row>
    <row r="1438" spans="1:14" s="11" customFormat="1" ht="13.5">
      <c r="A1438" s="31" t="s">
        <v>1016</v>
      </c>
      <c r="B1438" s="43">
        <v>1437</v>
      </c>
      <c r="C1438" s="48" t="s">
        <v>8491</v>
      </c>
      <c r="D1438" s="49" t="s">
        <v>412</v>
      </c>
      <c r="E1438" s="49" t="s">
        <v>413</v>
      </c>
      <c r="F1438" s="43">
        <v>2013</v>
      </c>
      <c r="G1438" s="43"/>
      <c r="H1438" s="43"/>
      <c r="I1438" s="49" t="s">
        <v>414</v>
      </c>
      <c r="J1438" s="50" t="s">
        <v>415</v>
      </c>
      <c r="K1438" s="7" t="s">
        <v>2440</v>
      </c>
      <c r="L1438" s="7" t="s">
        <v>416</v>
      </c>
      <c r="M1438" s="51" t="s">
        <v>417</v>
      </c>
      <c r="N1438" s="7"/>
    </row>
    <row r="1439" spans="1:14" s="11" customFormat="1" ht="27">
      <c r="A1439" s="31" t="s">
        <v>1016</v>
      </c>
      <c r="B1439" s="43">
        <v>1438</v>
      </c>
      <c r="C1439" s="48" t="s">
        <v>418</v>
      </c>
      <c r="D1439" s="49" t="s">
        <v>419</v>
      </c>
      <c r="E1439" s="49" t="s">
        <v>240</v>
      </c>
      <c r="F1439" s="43">
        <v>2012</v>
      </c>
      <c r="G1439" s="43"/>
      <c r="H1439" s="43" t="s">
        <v>8603</v>
      </c>
      <c r="I1439" s="49" t="s">
        <v>420</v>
      </c>
      <c r="J1439" s="50" t="s">
        <v>421</v>
      </c>
      <c r="K1439" s="7" t="s">
        <v>5917</v>
      </c>
      <c r="L1439" s="7" t="s">
        <v>2200</v>
      </c>
      <c r="M1439" s="51" t="s">
        <v>422</v>
      </c>
      <c r="N1439" s="7"/>
    </row>
    <row r="1440" spans="1:14" s="11" customFormat="1" ht="13.5">
      <c r="A1440" s="31" t="s">
        <v>1016</v>
      </c>
      <c r="B1440" s="43">
        <v>1439</v>
      </c>
      <c r="C1440" s="48" t="s">
        <v>418</v>
      </c>
      <c r="D1440" s="49" t="s">
        <v>423</v>
      </c>
      <c r="E1440" s="49" t="s">
        <v>240</v>
      </c>
      <c r="F1440" s="43">
        <v>2012</v>
      </c>
      <c r="G1440" s="43" t="s">
        <v>424</v>
      </c>
      <c r="H1440" s="43" t="s">
        <v>8603</v>
      </c>
      <c r="I1440" s="49" t="s">
        <v>425</v>
      </c>
      <c r="J1440" s="50" t="s">
        <v>426</v>
      </c>
      <c r="K1440" s="7" t="s">
        <v>5917</v>
      </c>
      <c r="L1440" s="7" t="s">
        <v>2200</v>
      </c>
      <c r="M1440" s="51" t="s">
        <v>427</v>
      </c>
      <c r="N1440" s="7"/>
    </row>
    <row r="1441" spans="1:14" s="11" customFormat="1" ht="27">
      <c r="A1441" s="31" t="s">
        <v>1016</v>
      </c>
      <c r="B1441" s="43">
        <v>1440</v>
      </c>
      <c r="C1441" s="48" t="s">
        <v>8491</v>
      </c>
      <c r="D1441" s="49" t="s">
        <v>428</v>
      </c>
      <c r="E1441" s="49" t="s">
        <v>413</v>
      </c>
      <c r="F1441" s="43">
        <v>2012</v>
      </c>
      <c r="G1441" s="43"/>
      <c r="H1441" s="43"/>
      <c r="I1441" s="49" t="s">
        <v>429</v>
      </c>
      <c r="J1441" s="50" t="s">
        <v>430</v>
      </c>
      <c r="K1441" s="7" t="s">
        <v>2440</v>
      </c>
      <c r="L1441" s="7" t="s">
        <v>416</v>
      </c>
      <c r="M1441" s="51" t="s">
        <v>431</v>
      </c>
      <c r="N1441" s="7"/>
    </row>
    <row r="1442" spans="1:14" s="11" customFormat="1" ht="13.5">
      <c r="A1442" s="31" t="s">
        <v>1016</v>
      </c>
      <c r="B1442" s="43">
        <v>1441</v>
      </c>
      <c r="C1442" s="48" t="s">
        <v>418</v>
      </c>
      <c r="D1442" s="49" t="s">
        <v>432</v>
      </c>
      <c r="E1442" s="49" t="s">
        <v>240</v>
      </c>
      <c r="F1442" s="43">
        <v>2012</v>
      </c>
      <c r="G1442" s="43"/>
      <c r="H1442" s="43" t="s">
        <v>8603</v>
      </c>
      <c r="I1442" s="49" t="s">
        <v>433</v>
      </c>
      <c r="J1442" s="50" t="s">
        <v>434</v>
      </c>
      <c r="K1442" s="7" t="s">
        <v>9219</v>
      </c>
      <c r="L1442" s="7" t="s">
        <v>2508</v>
      </c>
      <c r="M1442" s="51" t="s">
        <v>435</v>
      </c>
      <c r="N1442" s="7"/>
    </row>
    <row r="1443" spans="1:14" s="11" customFormat="1" ht="13.5">
      <c r="A1443" s="31" t="s">
        <v>1016</v>
      </c>
      <c r="B1443" s="43">
        <v>1442</v>
      </c>
      <c r="C1443" s="48" t="s">
        <v>8491</v>
      </c>
      <c r="D1443" s="49" t="s">
        <v>436</v>
      </c>
      <c r="E1443" s="49" t="s">
        <v>437</v>
      </c>
      <c r="F1443" s="43">
        <v>2012</v>
      </c>
      <c r="G1443" s="43"/>
      <c r="H1443" s="43"/>
      <c r="I1443" s="49" t="s">
        <v>438</v>
      </c>
      <c r="J1443" s="50" t="s">
        <v>439</v>
      </c>
      <c r="K1443" s="7"/>
      <c r="L1443" s="7"/>
      <c r="M1443" s="51" t="s">
        <v>440</v>
      </c>
      <c r="N1443" s="7"/>
    </row>
    <row r="1444" spans="1:14" s="11" customFormat="1" ht="27">
      <c r="A1444" s="31" t="s">
        <v>1016</v>
      </c>
      <c r="B1444" s="43">
        <v>1443</v>
      </c>
      <c r="C1444" s="48" t="s">
        <v>418</v>
      </c>
      <c r="D1444" s="49" t="s">
        <v>441</v>
      </c>
      <c r="E1444" s="49" t="s">
        <v>240</v>
      </c>
      <c r="F1444" s="43">
        <v>2012</v>
      </c>
      <c r="G1444" s="43"/>
      <c r="H1444" s="43" t="s">
        <v>8603</v>
      </c>
      <c r="I1444" s="49" t="s">
        <v>442</v>
      </c>
      <c r="J1444" s="50" t="s">
        <v>443</v>
      </c>
      <c r="K1444" s="7" t="s">
        <v>5917</v>
      </c>
      <c r="L1444" s="7" t="s">
        <v>2200</v>
      </c>
      <c r="M1444" s="51" t="s">
        <v>444</v>
      </c>
      <c r="N1444" s="7"/>
    </row>
    <row r="1445" spans="1:14" s="11" customFormat="1" ht="27">
      <c r="A1445" s="31" t="s">
        <v>1016</v>
      </c>
      <c r="B1445" s="43">
        <v>1444</v>
      </c>
      <c r="C1445" s="48" t="s">
        <v>418</v>
      </c>
      <c r="D1445" s="49" t="s">
        <v>445</v>
      </c>
      <c r="E1445" s="49" t="s">
        <v>5024</v>
      </c>
      <c r="F1445" s="43">
        <v>2012</v>
      </c>
      <c r="G1445" s="43" t="s">
        <v>5025</v>
      </c>
      <c r="H1445" s="43" t="s">
        <v>8603</v>
      </c>
      <c r="I1445" s="49" t="s">
        <v>5024</v>
      </c>
      <c r="J1445" s="50" t="s">
        <v>446</v>
      </c>
      <c r="K1445" s="7" t="s">
        <v>5917</v>
      </c>
      <c r="L1445" s="7" t="s">
        <v>2200</v>
      </c>
      <c r="M1445" s="51" t="s">
        <v>447</v>
      </c>
      <c r="N1445" s="7"/>
    </row>
    <row r="1446" spans="1:14" s="11" customFormat="1" ht="27">
      <c r="A1446" s="31" t="s">
        <v>1016</v>
      </c>
      <c r="B1446" s="43">
        <v>1445</v>
      </c>
      <c r="C1446" s="48" t="s">
        <v>8491</v>
      </c>
      <c r="D1446" s="49" t="s">
        <v>448</v>
      </c>
      <c r="E1446" s="49" t="s">
        <v>449</v>
      </c>
      <c r="F1446" s="43">
        <v>2012</v>
      </c>
      <c r="G1446" s="43"/>
      <c r="H1446" s="43"/>
      <c r="I1446" s="49" t="s">
        <v>450</v>
      </c>
      <c r="J1446" s="50" t="s">
        <v>451</v>
      </c>
      <c r="K1446" s="7"/>
      <c r="L1446" s="7"/>
      <c r="M1446" s="51" t="s">
        <v>452</v>
      </c>
      <c r="N1446" s="49" t="s">
        <v>453</v>
      </c>
    </row>
    <row r="1447" spans="1:14" s="11" customFormat="1" ht="13.5">
      <c r="A1447" s="31" t="s">
        <v>1016</v>
      </c>
      <c r="B1447" s="43">
        <v>1446</v>
      </c>
      <c r="C1447" s="48" t="s">
        <v>8491</v>
      </c>
      <c r="D1447" s="49" t="s">
        <v>454</v>
      </c>
      <c r="E1447" s="49" t="s">
        <v>437</v>
      </c>
      <c r="F1447" s="43">
        <v>2012</v>
      </c>
      <c r="G1447" s="43"/>
      <c r="H1447" s="43"/>
      <c r="I1447" s="49" t="s">
        <v>438</v>
      </c>
      <c r="J1447" s="50" t="s">
        <v>455</v>
      </c>
      <c r="K1447" s="7"/>
      <c r="L1447" s="7"/>
      <c r="M1447" s="51" t="s">
        <v>456</v>
      </c>
      <c r="N1447" s="7"/>
    </row>
    <row r="1448" spans="1:14" s="11" customFormat="1" ht="27">
      <c r="A1448" s="31" t="s">
        <v>1016</v>
      </c>
      <c r="B1448" s="43">
        <v>1447</v>
      </c>
      <c r="C1448" s="48" t="s">
        <v>418</v>
      </c>
      <c r="D1448" s="49" t="s">
        <v>457</v>
      </c>
      <c r="E1448" s="49" t="s">
        <v>240</v>
      </c>
      <c r="F1448" s="43">
        <v>2012</v>
      </c>
      <c r="G1448" s="43"/>
      <c r="H1448" s="43" t="s">
        <v>8603</v>
      </c>
      <c r="I1448" s="49" t="s">
        <v>458</v>
      </c>
      <c r="J1448" s="50" t="s">
        <v>459</v>
      </c>
      <c r="K1448" s="7" t="s">
        <v>5917</v>
      </c>
      <c r="L1448" s="7" t="s">
        <v>2200</v>
      </c>
      <c r="M1448" s="51" t="s">
        <v>460</v>
      </c>
      <c r="N1448" s="7"/>
    </row>
    <row r="1449" spans="1:14" s="11" customFormat="1" ht="13.5">
      <c r="A1449" s="31" t="s">
        <v>1016</v>
      </c>
      <c r="B1449" s="43">
        <v>1448</v>
      </c>
      <c r="C1449" s="48" t="s">
        <v>8491</v>
      </c>
      <c r="D1449" s="49" t="s">
        <v>461</v>
      </c>
      <c r="E1449" s="49" t="s">
        <v>449</v>
      </c>
      <c r="F1449" s="43">
        <v>2012</v>
      </c>
      <c r="G1449" s="43"/>
      <c r="H1449" s="43"/>
      <c r="I1449" s="49" t="s">
        <v>462</v>
      </c>
      <c r="J1449" s="50" t="s">
        <v>463</v>
      </c>
      <c r="K1449" s="7"/>
      <c r="L1449" s="7"/>
      <c r="M1449" s="51" t="s">
        <v>464</v>
      </c>
      <c r="N1449" s="7"/>
    </row>
    <row r="1450" spans="1:14" s="11" customFormat="1" ht="13.5">
      <c r="A1450" s="31" t="s">
        <v>1016</v>
      </c>
      <c r="B1450" s="43">
        <v>1449</v>
      </c>
      <c r="C1450" s="48" t="s">
        <v>8491</v>
      </c>
      <c r="D1450" s="49" t="s">
        <v>465</v>
      </c>
      <c r="E1450" s="49" t="s">
        <v>2948</v>
      </c>
      <c r="F1450" s="43">
        <v>2012</v>
      </c>
      <c r="G1450" s="43"/>
      <c r="H1450" s="43"/>
      <c r="I1450" s="49" t="s">
        <v>438</v>
      </c>
      <c r="J1450" s="50" t="s">
        <v>466</v>
      </c>
      <c r="K1450" s="7"/>
      <c r="L1450" s="7"/>
      <c r="M1450" s="51" t="s">
        <v>467</v>
      </c>
      <c r="N1450" s="7"/>
    </row>
    <row r="1451" spans="1:14" s="11" customFormat="1" ht="13.5">
      <c r="A1451" s="31" t="s">
        <v>1016</v>
      </c>
      <c r="B1451" s="43">
        <v>1450</v>
      </c>
      <c r="C1451" s="48" t="s">
        <v>8491</v>
      </c>
      <c r="D1451" s="69" t="s">
        <v>468</v>
      </c>
      <c r="E1451" s="49" t="s">
        <v>437</v>
      </c>
      <c r="F1451" s="43">
        <v>2012</v>
      </c>
      <c r="G1451" s="43"/>
      <c r="H1451" s="43"/>
      <c r="I1451" s="49" t="s">
        <v>438</v>
      </c>
      <c r="J1451" s="50" t="s">
        <v>469</v>
      </c>
      <c r="K1451" s="7"/>
      <c r="L1451" s="7"/>
      <c r="M1451" s="51" t="s">
        <v>470</v>
      </c>
      <c r="N1451" s="49" t="s">
        <v>471</v>
      </c>
    </row>
    <row r="1452" spans="1:14" s="11" customFormat="1" ht="13.5">
      <c r="A1452" s="31" t="s">
        <v>1016</v>
      </c>
      <c r="B1452" s="43">
        <v>1451</v>
      </c>
      <c r="C1452" s="48" t="s">
        <v>8491</v>
      </c>
      <c r="D1452" s="49" t="s">
        <v>472</v>
      </c>
      <c r="E1452" s="49" t="s">
        <v>473</v>
      </c>
      <c r="F1452" s="43">
        <v>2011</v>
      </c>
      <c r="G1452" s="43"/>
      <c r="H1452" s="43"/>
      <c r="I1452" s="49" t="s">
        <v>474</v>
      </c>
      <c r="J1452" s="50" t="s">
        <v>475</v>
      </c>
      <c r="K1452" s="7"/>
      <c r="L1452" s="7"/>
      <c r="M1452" s="51" t="s">
        <v>476</v>
      </c>
      <c r="N1452" s="7"/>
    </row>
    <row r="1453" spans="1:14" s="11" customFormat="1" ht="13.5">
      <c r="A1453" s="31" t="s">
        <v>1016</v>
      </c>
      <c r="B1453" s="43">
        <v>1452</v>
      </c>
      <c r="C1453" s="48" t="s">
        <v>8491</v>
      </c>
      <c r="D1453" s="49" t="s">
        <v>477</v>
      </c>
      <c r="E1453" s="49" t="s">
        <v>473</v>
      </c>
      <c r="F1453" s="43">
        <v>2011</v>
      </c>
      <c r="G1453" s="43"/>
      <c r="H1453" s="43"/>
      <c r="I1453" s="49" t="s">
        <v>438</v>
      </c>
      <c r="J1453" s="50" t="s">
        <v>478</v>
      </c>
      <c r="K1453" s="7"/>
      <c r="L1453" s="7"/>
      <c r="M1453" s="51" t="s">
        <v>479</v>
      </c>
      <c r="N1453" s="7"/>
    </row>
    <row r="1454" spans="1:14" s="11" customFormat="1" ht="13.5">
      <c r="A1454" s="31" t="s">
        <v>1016</v>
      </c>
      <c r="B1454" s="43">
        <v>1453</v>
      </c>
      <c r="C1454" s="48" t="s">
        <v>8491</v>
      </c>
      <c r="D1454" s="49" t="s">
        <v>480</v>
      </c>
      <c r="E1454" s="49" t="s">
        <v>437</v>
      </c>
      <c r="F1454" s="43">
        <v>2012</v>
      </c>
      <c r="G1454" s="43"/>
      <c r="H1454" s="43"/>
      <c r="I1454" s="49" t="s">
        <v>438</v>
      </c>
      <c r="J1454" s="50" t="s">
        <v>481</v>
      </c>
      <c r="K1454" s="7"/>
      <c r="L1454" s="7"/>
      <c r="M1454" s="51" t="s">
        <v>482</v>
      </c>
      <c r="N1454" s="7"/>
    </row>
    <row r="1455" spans="1:14" s="11" customFormat="1" ht="13.5">
      <c r="A1455" s="31" t="s">
        <v>1016</v>
      </c>
      <c r="B1455" s="43">
        <v>1454</v>
      </c>
      <c r="C1455" s="48" t="s">
        <v>8491</v>
      </c>
      <c r="D1455" s="49" t="s">
        <v>483</v>
      </c>
      <c r="E1455" s="49" t="s">
        <v>473</v>
      </c>
      <c r="F1455" s="43">
        <v>2011</v>
      </c>
      <c r="G1455" s="43"/>
      <c r="H1455" s="43"/>
      <c r="I1455" s="49" t="s">
        <v>438</v>
      </c>
      <c r="J1455" s="50" t="s">
        <v>484</v>
      </c>
      <c r="K1455" s="7"/>
      <c r="L1455" s="7"/>
      <c r="M1455" s="51" t="s">
        <v>485</v>
      </c>
      <c r="N1455" s="7"/>
    </row>
    <row r="1456" spans="1:14" s="11" customFormat="1" ht="14.25">
      <c r="A1456" s="31" t="s">
        <v>1016</v>
      </c>
      <c r="B1456" s="43">
        <v>1455</v>
      </c>
      <c r="C1456" s="48" t="s">
        <v>8491</v>
      </c>
      <c r="D1456" s="70" t="s">
        <v>486</v>
      </c>
      <c r="E1456" s="49" t="s">
        <v>1212</v>
      </c>
      <c r="F1456" s="43">
        <v>2011</v>
      </c>
      <c r="G1456" s="43"/>
      <c r="H1456" s="43"/>
      <c r="I1456" s="49" t="s">
        <v>462</v>
      </c>
      <c r="J1456" s="50" t="s">
        <v>487</v>
      </c>
      <c r="K1456" s="7"/>
      <c r="L1456" s="7"/>
      <c r="M1456" s="51" t="s">
        <v>488</v>
      </c>
      <c r="N1456" s="49" t="s">
        <v>489</v>
      </c>
    </row>
    <row r="1457" spans="1:14" s="11" customFormat="1" ht="13.5">
      <c r="A1457" s="31" t="s">
        <v>1016</v>
      </c>
      <c r="B1457" s="43">
        <v>1456</v>
      </c>
      <c r="C1457" s="48" t="s">
        <v>8491</v>
      </c>
      <c r="D1457" s="49" t="s">
        <v>490</v>
      </c>
      <c r="E1457" s="49" t="s">
        <v>473</v>
      </c>
      <c r="F1457" s="43">
        <v>2011</v>
      </c>
      <c r="G1457" s="43"/>
      <c r="H1457" s="43"/>
      <c r="I1457" s="49" t="s">
        <v>438</v>
      </c>
      <c r="J1457" s="50" t="s">
        <v>491</v>
      </c>
      <c r="K1457" s="7"/>
      <c r="L1457" s="7"/>
      <c r="M1457" s="51" t="s">
        <v>492</v>
      </c>
      <c r="N1457" s="7"/>
    </row>
    <row r="1458" spans="1:14" s="11" customFormat="1" ht="26.25">
      <c r="A1458" s="31" t="s">
        <v>1016</v>
      </c>
      <c r="B1458" s="43">
        <v>1457</v>
      </c>
      <c r="C1458" s="48" t="s">
        <v>8491</v>
      </c>
      <c r="D1458" s="49" t="s">
        <v>493</v>
      </c>
      <c r="E1458" s="49" t="s">
        <v>437</v>
      </c>
      <c r="F1458" s="43">
        <v>2012</v>
      </c>
      <c r="G1458" s="43"/>
      <c r="H1458" s="43"/>
      <c r="I1458" s="49" t="s">
        <v>494</v>
      </c>
      <c r="J1458" s="50" t="s">
        <v>495</v>
      </c>
      <c r="K1458" s="7"/>
      <c r="L1458" s="7"/>
      <c r="M1458" s="51" t="s">
        <v>496</v>
      </c>
      <c r="N1458" s="7"/>
    </row>
    <row r="1459" spans="1:14" s="11" customFormat="1" ht="13.5">
      <c r="A1459" s="31" t="s">
        <v>1016</v>
      </c>
      <c r="B1459" s="43">
        <v>1458</v>
      </c>
      <c r="C1459" s="48" t="s">
        <v>8491</v>
      </c>
      <c r="D1459" s="49" t="s">
        <v>497</v>
      </c>
      <c r="E1459" s="49" t="s">
        <v>473</v>
      </c>
      <c r="F1459" s="43">
        <v>2011</v>
      </c>
      <c r="G1459" s="43"/>
      <c r="H1459" s="43"/>
      <c r="I1459" s="49" t="s">
        <v>438</v>
      </c>
      <c r="J1459" s="50" t="s">
        <v>498</v>
      </c>
      <c r="K1459" s="7"/>
      <c r="L1459" s="7"/>
      <c r="M1459" s="51" t="s">
        <v>499</v>
      </c>
      <c r="N1459" s="7"/>
    </row>
    <row r="1460" spans="1:14" s="11" customFormat="1" ht="13.5">
      <c r="A1460" s="31" t="s">
        <v>1016</v>
      </c>
      <c r="B1460" s="43">
        <v>1459</v>
      </c>
      <c r="C1460" s="48" t="s">
        <v>418</v>
      </c>
      <c r="D1460" s="49" t="s">
        <v>500</v>
      </c>
      <c r="E1460" s="49" t="s">
        <v>240</v>
      </c>
      <c r="F1460" s="43">
        <v>2010</v>
      </c>
      <c r="G1460" s="43"/>
      <c r="H1460" s="43" t="s">
        <v>8603</v>
      </c>
      <c r="I1460" s="49" t="s">
        <v>501</v>
      </c>
      <c r="J1460" s="50" t="s">
        <v>502</v>
      </c>
      <c r="K1460" s="7" t="s">
        <v>5917</v>
      </c>
      <c r="L1460" s="7" t="s">
        <v>2200</v>
      </c>
      <c r="M1460" s="51" t="s">
        <v>503</v>
      </c>
      <c r="N1460" s="7"/>
    </row>
    <row r="1461" spans="1:14" s="11" customFormat="1" ht="13.5">
      <c r="A1461" s="31" t="s">
        <v>1016</v>
      </c>
      <c r="B1461" s="43">
        <v>1460</v>
      </c>
      <c r="C1461" s="48" t="s">
        <v>418</v>
      </c>
      <c r="D1461" s="49" t="s">
        <v>504</v>
      </c>
      <c r="E1461" s="49" t="s">
        <v>437</v>
      </c>
      <c r="F1461" s="43">
        <v>2011</v>
      </c>
      <c r="G1461" s="43"/>
      <c r="H1461" s="43" t="s">
        <v>8603</v>
      </c>
      <c r="I1461" s="49" t="s">
        <v>505</v>
      </c>
      <c r="J1461" s="50" t="s">
        <v>506</v>
      </c>
      <c r="K1461" s="7" t="s">
        <v>5917</v>
      </c>
      <c r="L1461" s="7" t="s">
        <v>2200</v>
      </c>
      <c r="M1461" s="51" t="s">
        <v>507</v>
      </c>
      <c r="N1461" s="7"/>
    </row>
    <row r="1462" spans="1:14" s="11" customFormat="1" ht="14.25">
      <c r="A1462" s="31" t="s">
        <v>1016</v>
      </c>
      <c r="B1462" s="43">
        <v>1461</v>
      </c>
      <c r="C1462" s="48" t="s">
        <v>8491</v>
      </c>
      <c r="D1462" s="70" t="s">
        <v>508</v>
      </c>
      <c r="E1462" s="49" t="s">
        <v>473</v>
      </c>
      <c r="F1462" s="43">
        <v>2010</v>
      </c>
      <c r="G1462" s="43"/>
      <c r="H1462" s="43"/>
      <c r="I1462" s="49" t="s">
        <v>509</v>
      </c>
      <c r="J1462" s="50" t="s">
        <v>510</v>
      </c>
      <c r="K1462" s="7"/>
      <c r="L1462" s="7"/>
      <c r="M1462" s="51" t="s">
        <v>511</v>
      </c>
      <c r="N1462" s="49" t="s">
        <v>512</v>
      </c>
    </row>
    <row r="1463" spans="1:14" s="11" customFormat="1" ht="25.5">
      <c r="A1463" s="31" t="s">
        <v>1016</v>
      </c>
      <c r="B1463" s="43">
        <v>1462</v>
      </c>
      <c r="C1463" s="48" t="s">
        <v>8491</v>
      </c>
      <c r="D1463" s="49" t="s">
        <v>513</v>
      </c>
      <c r="E1463" s="49" t="s">
        <v>473</v>
      </c>
      <c r="F1463" s="43">
        <v>2011</v>
      </c>
      <c r="G1463" s="43"/>
      <c r="H1463" s="43"/>
      <c r="I1463" s="49" t="s">
        <v>514</v>
      </c>
      <c r="J1463" s="50" t="s">
        <v>515</v>
      </c>
      <c r="K1463" s="7"/>
      <c r="L1463" s="7"/>
      <c r="M1463" s="51" t="s">
        <v>516</v>
      </c>
      <c r="N1463" s="7"/>
    </row>
    <row r="1464" spans="1:14" s="11" customFormat="1" ht="13.5">
      <c r="A1464" s="31" t="s">
        <v>1016</v>
      </c>
      <c r="B1464" s="43">
        <v>1463</v>
      </c>
      <c r="C1464" s="48" t="s">
        <v>8491</v>
      </c>
      <c r="D1464" s="49" t="s">
        <v>517</v>
      </c>
      <c r="E1464" s="49" t="s">
        <v>473</v>
      </c>
      <c r="F1464" s="43">
        <v>2011</v>
      </c>
      <c r="G1464" s="43"/>
      <c r="H1464" s="43"/>
      <c r="I1464" s="49" t="s">
        <v>438</v>
      </c>
      <c r="J1464" s="50" t="s">
        <v>518</v>
      </c>
      <c r="K1464" s="7"/>
      <c r="L1464" s="7"/>
      <c r="M1464" s="51" t="s">
        <v>519</v>
      </c>
      <c r="N1464" s="7"/>
    </row>
    <row r="1465" spans="1:14" s="11" customFormat="1" ht="13.5">
      <c r="A1465" s="31" t="s">
        <v>1016</v>
      </c>
      <c r="B1465" s="43">
        <v>1464</v>
      </c>
      <c r="C1465" s="48" t="s">
        <v>8491</v>
      </c>
      <c r="D1465" s="49" t="s">
        <v>520</v>
      </c>
      <c r="E1465" s="49" t="s">
        <v>473</v>
      </c>
      <c r="F1465" s="43">
        <v>2011</v>
      </c>
      <c r="G1465" s="43"/>
      <c r="H1465" s="43"/>
      <c r="I1465" s="49" t="s">
        <v>438</v>
      </c>
      <c r="J1465" s="50" t="s">
        <v>521</v>
      </c>
      <c r="K1465" s="7"/>
      <c r="L1465" s="7"/>
      <c r="M1465" s="51" t="s">
        <v>522</v>
      </c>
      <c r="N1465" s="7"/>
    </row>
    <row r="1466" spans="1:14" s="11" customFormat="1" ht="13.5">
      <c r="A1466" s="31" t="s">
        <v>1016</v>
      </c>
      <c r="B1466" s="43">
        <v>1465</v>
      </c>
      <c r="C1466" s="48" t="s">
        <v>8491</v>
      </c>
      <c r="D1466" s="49" t="s">
        <v>523</v>
      </c>
      <c r="E1466" s="49" t="s">
        <v>473</v>
      </c>
      <c r="F1466" s="43">
        <v>2011</v>
      </c>
      <c r="G1466" s="43"/>
      <c r="H1466" s="43"/>
      <c r="I1466" s="49" t="s">
        <v>438</v>
      </c>
      <c r="J1466" s="50" t="s">
        <v>524</v>
      </c>
      <c r="K1466" s="7"/>
      <c r="L1466" s="7"/>
      <c r="M1466" s="51" t="s">
        <v>525</v>
      </c>
      <c r="N1466" s="7"/>
    </row>
    <row r="1467" spans="1:14" s="11" customFormat="1" ht="25.5">
      <c r="A1467" s="31" t="s">
        <v>1016</v>
      </c>
      <c r="B1467" s="43">
        <v>1466</v>
      </c>
      <c r="C1467" s="48" t="s">
        <v>8491</v>
      </c>
      <c r="D1467" s="49" t="s">
        <v>526</v>
      </c>
      <c r="E1467" s="49" t="s">
        <v>437</v>
      </c>
      <c r="F1467" s="43">
        <v>2012</v>
      </c>
      <c r="G1467" s="43"/>
      <c r="H1467" s="43"/>
      <c r="I1467" s="49" t="s">
        <v>527</v>
      </c>
      <c r="J1467" s="50" t="s">
        <v>528</v>
      </c>
      <c r="K1467" s="7"/>
      <c r="L1467" s="7"/>
      <c r="M1467" s="51" t="s">
        <v>529</v>
      </c>
      <c r="N1467" s="7"/>
    </row>
    <row r="1468" spans="1:14" s="11" customFormat="1" ht="13.5">
      <c r="A1468" s="31" t="s">
        <v>1016</v>
      </c>
      <c r="B1468" s="43">
        <v>1467</v>
      </c>
      <c r="C1468" s="48" t="s">
        <v>418</v>
      </c>
      <c r="D1468" s="49" t="s">
        <v>530</v>
      </c>
      <c r="E1468" s="49" t="s">
        <v>531</v>
      </c>
      <c r="F1468" s="43">
        <v>2011</v>
      </c>
      <c r="G1468" s="43"/>
      <c r="H1468" s="43" t="s">
        <v>8603</v>
      </c>
      <c r="I1468" s="49" t="s">
        <v>532</v>
      </c>
      <c r="J1468" s="50" t="s">
        <v>533</v>
      </c>
      <c r="K1468" s="7" t="s">
        <v>9011</v>
      </c>
      <c r="L1468" s="7" t="s">
        <v>7658</v>
      </c>
      <c r="M1468" s="51" t="s">
        <v>534</v>
      </c>
      <c r="N1468" s="52"/>
    </row>
    <row r="1469" spans="1:14" s="11" customFormat="1" ht="13.5">
      <c r="A1469" s="31" t="s">
        <v>1016</v>
      </c>
      <c r="B1469" s="43">
        <v>1468</v>
      </c>
      <c r="C1469" s="48" t="s">
        <v>418</v>
      </c>
      <c r="D1469" s="49" t="s">
        <v>535</v>
      </c>
      <c r="E1469" s="49" t="s">
        <v>531</v>
      </c>
      <c r="F1469" s="43">
        <v>2011</v>
      </c>
      <c r="G1469" s="43"/>
      <c r="H1469" s="43" t="s">
        <v>8603</v>
      </c>
      <c r="I1469" s="49" t="s">
        <v>536</v>
      </c>
      <c r="J1469" s="50" t="s">
        <v>537</v>
      </c>
      <c r="K1469" s="6" t="e">
        <v>#N/A</v>
      </c>
      <c r="L1469" s="7" t="s">
        <v>9011</v>
      </c>
      <c r="M1469" s="51" t="s">
        <v>538</v>
      </c>
      <c r="N1469" s="7"/>
    </row>
    <row r="1470" spans="1:14" s="11" customFormat="1" ht="13.5">
      <c r="A1470" s="31" t="s">
        <v>1016</v>
      </c>
      <c r="B1470" s="43">
        <v>1469</v>
      </c>
      <c r="C1470" s="48" t="s">
        <v>8491</v>
      </c>
      <c r="D1470" s="49" t="s">
        <v>539</v>
      </c>
      <c r="E1470" s="49" t="s">
        <v>473</v>
      </c>
      <c r="F1470" s="43">
        <v>2011</v>
      </c>
      <c r="G1470" s="43"/>
      <c r="H1470" s="43"/>
      <c r="I1470" s="49" t="s">
        <v>438</v>
      </c>
      <c r="J1470" s="50" t="s">
        <v>540</v>
      </c>
      <c r="K1470" s="7"/>
      <c r="L1470" s="7"/>
      <c r="M1470" s="51" t="s">
        <v>541</v>
      </c>
      <c r="N1470" s="7"/>
    </row>
    <row r="1471" spans="1:14" s="11" customFormat="1" ht="13.5">
      <c r="A1471" s="31" t="s">
        <v>1016</v>
      </c>
      <c r="B1471" s="43">
        <v>1470</v>
      </c>
      <c r="C1471" s="48" t="s">
        <v>8491</v>
      </c>
      <c r="D1471" s="49" t="s">
        <v>542</v>
      </c>
      <c r="E1471" s="49" t="s">
        <v>473</v>
      </c>
      <c r="F1471" s="43">
        <v>2010</v>
      </c>
      <c r="G1471" s="43"/>
      <c r="H1471" s="43"/>
      <c r="I1471" s="49" t="s">
        <v>438</v>
      </c>
      <c r="J1471" s="50" t="s">
        <v>543</v>
      </c>
      <c r="K1471" s="6" t="e">
        <v>#N/A</v>
      </c>
      <c r="L1471" s="7"/>
      <c r="M1471" s="51" t="s">
        <v>544</v>
      </c>
      <c r="N1471" s="7"/>
    </row>
    <row r="1472" spans="1:14" s="11" customFormat="1" ht="27">
      <c r="A1472" s="31" t="s">
        <v>1016</v>
      </c>
      <c r="B1472" s="43">
        <v>1471</v>
      </c>
      <c r="C1472" s="48" t="s">
        <v>418</v>
      </c>
      <c r="D1472" s="49" t="s">
        <v>545</v>
      </c>
      <c r="E1472" s="49" t="s">
        <v>240</v>
      </c>
      <c r="F1472" s="43">
        <v>2010</v>
      </c>
      <c r="G1472" s="43"/>
      <c r="H1472" s="43" t="s">
        <v>8603</v>
      </c>
      <c r="I1472" s="49" t="s">
        <v>546</v>
      </c>
      <c r="J1472" s="50" t="s">
        <v>547</v>
      </c>
      <c r="K1472" s="7" t="s">
        <v>5917</v>
      </c>
      <c r="L1472" s="7" t="s">
        <v>2200</v>
      </c>
      <c r="M1472" s="51" t="s">
        <v>548</v>
      </c>
      <c r="N1472" s="7"/>
    </row>
    <row r="1473" spans="1:14" s="11" customFormat="1" ht="27">
      <c r="A1473" s="31" t="s">
        <v>1016</v>
      </c>
      <c r="B1473" s="43">
        <v>1472</v>
      </c>
      <c r="C1473" s="48" t="s">
        <v>418</v>
      </c>
      <c r="D1473" s="49" t="s">
        <v>549</v>
      </c>
      <c r="E1473" s="49" t="s">
        <v>240</v>
      </c>
      <c r="F1473" s="43">
        <v>2011</v>
      </c>
      <c r="G1473" s="43"/>
      <c r="H1473" s="43" t="s">
        <v>8603</v>
      </c>
      <c r="I1473" s="49" t="s">
        <v>550</v>
      </c>
      <c r="J1473" s="50" t="s">
        <v>551</v>
      </c>
      <c r="K1473" s="7" t="s">
        <v>5917</v>
      </c>
      <c r="L1473" s="7" t="s">
        <v>2200</v>
      </c>
      <c r="M1473" s="51" t="s">
        <v>552</v>
      </c>
      <c r="N1473" s="13"/>
    </row>
    <row r="1474" spans="1:14" s="11" customFormat="1" ht="13.5">
      <c r="A1474" s="31" t="s">
        <v>1016</v>
      </c>
      <c r="B1474" s="43">
        <v>1473</v>
      </c>
      <c r="C1474" s="48" t="s">
        <v>418</v>
      </c>
      <c r="D1474" s="49" t="s">
        <v>553</v>
      </c>
      <c r="E1474" s="49" t="s">
        <v>240</v>
      </c>
      <c r="F1474" s="43">
        <v>2010</v>
      </c>
      <c r="G1474" s="43"/>
      <c r="H1474" s="43" t="s">
        <v>8603</v>
      </c>
      <c r="I1474" s="49" t="s">
        <v>554</v>
      </c>
      <c r="J1474" s="50" t="s">
        <v>555</v>
      </c>
      <c r="K1474" s="7" t="s">
        <v>7181</v>
      </c>
      <c r="L1474" s="7" t="s">
        <v>556</v>
      </c>
      <c r="M1474" s="51" t="s">
        <v>557</v>
      </c>
      <c r="N1474" s="13"/>
    </row>
    <row r="1475" spans="1:14" s="11" customFormat="1" ht="27">
      <c r="A1475" s="31" t="s">
        <v>1016</v>
      </c>
      <c r="B1475" s="43">
        <v>1474</v>
      </c>
      <c r="C1475" s="48" t="s">
        <v>8491</v>
      </c>
      <c r="D1475" s="49" t="s">
        <v>558</v>
      </c>
      <c r="E1475" s="49" t="s">
        <v>473</v>
      </c>
      <c r="F1475" s="43">
        <v>2011</v>
      </c>
      <c r="G1475" s="43"/>
      <c r="H1475" s="43"/>
      <c r="I1475" s="49" t="s">
        <v>438</v>
      </c>
      <c r="J1475" s="50" t="s">
        <v>559</v>
      </c>
      <c r="K1475" s="7"/>
      <c r="L1475" s="7"/>
      <c r="M1475" s="51" t="s">
        <v>560</v>
      </c>
      <c r="N1475" s="7"/>
    </row>
    <row r="1476" spans="1:14" s="11" customFormat="1" ht="13.5">
      <c r="A1476" s="31" t="s">
        <v>1016</v>
      </c>
      <c r="B1476" s="43">
        <v>1475</v>
      </c>
      <c r="C1476" s="48" t="s">
        <v>8491</v>
      </c>
      <c r="D1476" s="49" t="s">
        <v>561</v>
      </c>
      <c r="E1476" s="49" t="s">
        <v>473</v>
      </c>
      <c r="F1476" s="43">
        <v>2011</v>
      </c>
      <c r="G1476" s="43"/>
      <c r="H1476" s="43"/>
      <c r="I1476" s="49" t="s">
        <v>562</v>
      </c>
      <c r="J1476" s="50" t="s">
        <v>563</v>
      </c>
      <c r="K1476" s="7"/>
      <c r="L1476" s="7"/>
      <c r="M1476" s="51" t="s">
        <v>564</v>
      </c>
      <c r="N1476" s="13"/>
    </row>
    <row r="1477" spans="1:14" s="11" customFormat="1" ht="13.5">
      <c r="A1477" s="31" t="s">
        <v>1016</v>
      </c>
      <c r="B1477" s="43">
        <v>1476</v>
      </c>
      <c r="C1477" s="48" t="s">
        <v>418</v>
      </c>
      <c r="D1477" s="49" t="s">
        <v>565</v>
      </c>
      <c r="E1477" s="49" t="s">
        <v>2601</v>
      </c>
      <c r="F1477" s="43">
        <v>2011</v>
      </c>
      <c r="G1477" s="43"/>
      <c r="H1477" s="43" t="s">
        <v>8603</v>
      </c>
      <c r="I1477" s="49" t="s">
        <v>566</v>
      </c>
      <c r="J1477" s="50" t="s">
        <v>567</v>
      </c>
      <c r="K1477" s="7" t="s">
        <v>5917</v>
      </c>
      <c r="L1477" s="7" t="s">
        <v>2200</v>
      </c>
      <c r="M1477" s="51" t="s">
        <v>568</v>
      </c>
      <c r="N1477" s="13"/>
    </row>
    <row r="1478" spans="1:14" s="11" customFormat="1" ht="28.5">
      <c r="A1478" s="31" t="s">
        <v>1016</v>
      </c>
      <c r="B1478" s="43">
        <v>1477</v>
      </c>
      <c r="C1478" s="48" t="s">
        <v>8491</v>
      </c>
      <c r="D1478" s="86" t="s">
        <v>569</v>
      </c>
      <c r="E1478" s="49" t="s">
        <v>473</v>
      </c>
      <c r="F1478" s="43">
        <v>2011</v>
      </c>
      <c r="G1478" s="43"/>
      <c r="H1478" s="43"/>
      <c r="I1478" s="49" t="s">
        <v>570</v>
      </c>
      <c r="J1478" s="50" t="s">
        <v>571</v>
      </c>
      <c r="K1478" s="7"/>
      <c r="L1478" s="7"/>
      <c r="M1478" s="51" t="s">
        <v>572</v>
      </c>
      <c r="N1478" s="13"/>
    </row>
    <row r="1479" spans="1:14" s="11" customFormat="1" ht="26.25">
      <c r="A1479" s="31" t="s">
        <v>1016</v>
      </c>
      <c r="B1479" s="43">
        <v>1478</v>
      </c>
      <c r="C1479" s="48" t="s">
        <v>8491</v>
      </c>
      <c r="D1479" s="49" t="s">
        <v>573</v>
      </c>
      <c r="E1479" s="49" t="s">
        <v>473</v>
      </c>
      <c r="F1479" s="43">
        <v>2011</v>
      </c>
      <c r="G1479" s="43"/>
      <c r="H1479" s="43"/>
      <c r="I1479" s="49" t="s">
        <v>574</v>
      </c>
      <c r="J1479" s="50" t="s">
        <v>575</v>
      </c>
      <c r="K1479" s="7"/>
      <c r="L1479" s="7"/>
      <c r="M1479" s="51" t="s">
        <v>576</v>
      </c>
      <c r="N1479" s="13"/>
    </row>
    <row r="1480" spans="1:14" s="11" customFormat="1" ht="13.5">
      <c r="A1480" s="31" t="s">
        <v>1016</v>
      </c>
      <c r="B1480" s="43">
        <v>1479</v>
      </c>
      <c r="C1480" s="48" t="s">
        <v>8491</v>
      </c>
      <c r="D1480" s="49" t="s">
        <v>577</v>
      </c>
      <c r="E1480" s="49" t="s">
        <v>473</v>
      </c>
      <c r="F1480" s="43">
        <v>2011</v>
      </c>
      <c r="G1480" s="43"/>
      <c r="H1480" s="43"/>
      <c r="I1480" s="49" t="s">
        <v>578</v>
      </c>
      <c r="J1480" s="50" t="s">
        <v>579</v>
      </c>
      <c r="K1480" s="7"/>
      <c r="L1480" s="7"/>
      <c r="M1480" s="51" t="s">
        <v>580</v>
      </c>
      <c r="N1480" s="13"/>
    </row>
    <row r="1481" spans="1:14" s="11" customFormat="1" ht="13.5">
      <c r="A1481" s="31" t="s">
        <v>1016</v>
      </c>
      <c r="B1481" s="43">
        <v>1480</v>
      </c>
      <c r="C1481" s="48" t="s">
        <v>8491</v>
      </c>
      <c r="D1481" s="49" t="s">
        <v>581</v>
      </c>
      <c r="E1481" s="49" t="s">
        <v>473</v>
      </c>
      <c r="F1481" s="43">
        <v>2011</v>
      </c>
      <c r="G1481" s="43"/>
      <c r="H1481" s="43"/>
      <c r="I1481" s="49" t="s">
        <v>578</v>
      </c>
      <c r="J1481" s="50" t="s">
        <v>582</v>
      </c>
      <c r="K1481" s="7"/>
      <c r="L1481" s="7"/>
      <c r="M1481" s="51" t="s">
        <v>583</v>
      </c>
      <c r="N1481" s="52"/>
    </row>
    <row r="1482" spans="1:14" s="11" customFormat="1" ht="13.5">
      <c r="A1482" s="31" t="s">
        <v>1016</v>
      </c>
      <c r="B1482" s="43">
        <v>1481</v>
      </c>
      <c r="C1482" s="48" t="s">
        <v>8491</v>
      </c>
      <c r="D1482" s="49" t="s">
        <v>584</v>
      </c>
      <c r="E1482" s="49" t="s">
        <v>473</v>
      </c>
      <c r="F1482" s="43">
        <v>2011</v>
      </c>
      <c r="G1482" s="43"/>
      <c r="H1482" s="43"/>
      <c r="I1482" s="49" t="s">
        <v>578</v>
      </c>
      <c r="J1482" s="50" t="s">
        <v>585</v>
      </c>
      <c r="K1482" s="7"/>
      <c r="L1482" s="7"/>
      <c r="M1482" s="51" t="s">
        <v>586</v>
      </c>
      <c r="N1482" s="52"/>
    </row>
    <row r="1483" spans="1:14" s="11" customFormat="1" ht="13.5">
      <c r="A1483" s="31" t="s">
        <v>1016</v>
      </c>
      <c r="B1483" s="43">
        <v>1482</v>
      </c>
      <c r="C1483" s="48" t="s">
        <v>587</v>
      </c>
      <c r="D1483" s="69" t="s">
        <v>588</v>
      </c>
      <c r="E1483" s="49" t="s">
        <v>589</v>
      </c>
      <c r="F1483" s="71">
        <v>2013</v>
      </c>
      <c r="G1483" s="43"/>
      <c r="H1483" s="43"/>
      <c r="I1483" s="49" t="s">
        <v>590</v>
      </c>
      <c r="J1483" s="50" t="s">
        <v>591</v>
      </c>
      <c r="K1483" s="7"/>
      <c r="L1483" s="7"/>
      <c r="M1483" s="51" t="s">
        <v>592</v>
      </c>
      <c r="N1483" s="49" t="s">
        <v>593</v>
      </c>
    </row>
    <row r="1484" spans="1:14" s="11" customFormat="1" ht="13.5">
      <c r="A1484" s="31" t="s">
        <v>1016</v>
      </c>
      <c r="B1484" s="43">
        <v>1483</v>
      </c>
      <c r="C1484" s="48" t="s">
        <v>587</v>
      </c>
      <c r="D1484" s="69" t="s">
        <v>594</v>
      </c>
      <c r="E1484" s="49" t="s">
        <v>589</v>
      </c>
      <c r="F1484" s="71">
        <v>2013</v>
      </c>
      <c r="G1484" s="43"/>
      <c r="H1484" s="43"/>
      <c r="I1484" s="49" t="s">
        <v>590</v>
      </c>
      <c r="J1484" s="50" t="s">
        <v>595</v>
      </c>
      <c r="K1484" s="7"/>
      <c r="L1484" s="7"/>
      <c r="M1484" s="51" t="s">
        <v>596</v>
      </c>
      <c r="N1484" s="49" t="s">
        <v>597</v>
      </c>
    </row>
    <row r="1485" spans="1:14" s="11" customFormat="1" ht="13.5">
      <c r="A1485" s="31" t="s">
        <v>1016</v>
      </c>
      <c r="B1485" s="43">
        <v>1484</v>
      </c>
      <c r="C1485" s="53" t="s">
        <v>587</v>
      </c>
      <c r="D1485" s="54" t="s">
        <v>598</v>
      </c>
      <c r="E1485" s="54" t="s">
        <v>3273</v>
      </c>
      <c r="F1485" s="55">
        <v>2007</v>
      </c>
      <c r="G1485" s="55"/>
      <c r="H1485" s="55" t="s">
        <v>8603</v>
      </c>
      <c r="I1485" s="54" t="s">
        <v>599</v>
      </c>
      <c r="J1485" s="56" t="s">
        <v>600</v>
      </c>
      <c r="K1485" s="13" t="s">
        <v>7181</v>
      </c>
      <c r="L1485" s="13" t="s">
        <v>288</v>
      </c>
      <c r="M1485" s="51" t="s">
        <v>601</v>
      </c>
      <c r="N1485" s="13"/>
    </row>
    <row r="1486" spans="1:14" s="11" customFormat="1" ht="13.5">
      <c r="A1486" s="31" t="s">
        <v>1016</v>
      </c>
      <c r="B1486" s="43">
        <v>1485</v>
      </c>
      <c r="C1486" s="53" t="s">
        <v>587</v>
      </c>
      <c r="D1486" s="54" t="s">
        <v>602</v>
      </c>
      <c r="E1486" s="54" t="s">
        <v>3273</v>
      </c>
      <c r="F1486" s="55">
        <v>2007</v>
      </c>
      <c r="G1486" s="55"/>
      <c r="H1486" s="55" t="s">
        <v>8603</v>
      </c>
      <c r="I1486" s="54" t="s">
        <v>599</v>
      </c>
      <c r="J1486" s="56" t="s">
        <v>603</v>
      </c>
      <c r="K1486" s="13" t="s">
        <v>7181</v>
      </c>
      <c r="L1486" s="13" t="s">
        <v>288</v>
      </c>
      <c r="M1486" s="51" t="s">
        <v>604</v>
      </c>
      <c r="N1486" s="13"/>
    </row>
    <row r="1487" spans="1:14" s="11" customFormat="1" ht="13.5">
      <c r="A1487" s="31" t="s">
        <v>1016</v>
      </c>
      <c r="B1487" s="43">
        <v>1486</v>
      </c>
      <c r="C1487" s="53" t="s">
        <v>587</v>
      </c>
      <c r="D1487" s="54" t="s">
        <v>605</v>
      </c>
      <c r="E1487" s="54" t="s">
        <v>4390</v>
      </c>
      <c r="F1487" s="55">
        <v>2010</v>
      </c>
      <c r="G1487" s="55"/>
      <c r="H1487" s="55" t="s">
        <v>8603</v>
      </c>
      <c r="I1487" s="54" t="s">
        <v>606</v>
      </c>
      <c r="J1487" s="56" t="s">
        <v>607</v>
      </c>
      <c r="K1487" s="13" t="s">
        <v>7181</v>
      </c>
      <c r="L1487" s="13" t="s">
        <v>288</v>
      </c>
      <c r="M1487" s="51" t="s">
        <v>608</v>
      </c>
      <c r="N1487" s="13"/>
    </row>
    <row r="1488" spans="1:14" s="11" customFormat="1" ht="13.5">
      <c r="A1488" s="31" t="s">
        <v>1016</v>
      </c>
      <c r="B1488" s="43">
        <v>1487</v>
      </c>
      <c r="C1488" s="53" t="s">
        <v>587</v>
      </c>
      <c r="D1488" s="54" t="s">
        <v>609</v>
      </c>
      <c r="E1488" s="54" t="s">
        <v>5365</v>
      </c>
      <c r="F1488" s="55">
        <v>2006</v>
      </c>
      <c r="G1488" s="55"/>
      <c r="H1488" s="55" t="s">
        <v>8603</v>
      </c>
      <c r="I1488" s="54" t="s">
        <v>610</v>
      </c>
      <c r="J1488" s="56" t="s">
        <v>611</v>
      </c>
      <c r="K1488" s="13" t="s">
        <v>7181</v>
      </c>
      <c r="L1488" s="13" t="s">
        <v>288</v>
      </c>
      <c r="M1488" s="51" t="s">
        <v>612</v>
      </c>
      <c r="N1488" s="13"/>
    </row>
    <row r="1489" spans="1:14" s="11" customFormat="1" ht="13.5">
      <c r="A1489" s="31" t="s">
        <v>1016</v>
      </c>
      <c r="B1489" s="43">
        <v>1488</v>
      </c>
      <c r="C1489" s="53" t="s">
        <v>587</v>
      </c>
      <c r="D1489" s="54" t="s">
        <v>613</v>
      </c>
      <c r="E1489" s="54" t="s">
        <v>5346</v>
      </c>
      <c r="F1489" s="55">
        <v>2007</v>
      </c>
      <c r="G1489" s="55"/>
      <c r="H1489" s="55" t="s">
        <v>8603</v>
      </c>
      <c r="I1489" s="54" t="s">
        <v>614</v>
      </c>
      <c r="J1489" s="56" t="s">
        <v>615</v>
      </c>
      <c r="K1489" s="13" t="s">
        <v>7039</v>
      </c>
      <c r="L1489" s="13" t="s">
        <v>7040</v>
      </c>
      <c r="M1489" s="51" t="s">
        <v>616</v>
      </c>
      <c r="N1489" s="13"/>
    </row>
    <row r="1490" spans="1:14" s="11" customFormat="1" ht="27">
      <c r="A1490" s="31" t="s">
        <v>1016</v>
      </c>
      <c r="B1490" s="43">
        <v>1489</v>
      </c>
      <c r="C1490" s="53" t="s">
        <v>587</v>
      </c>
      <c r="D1490" s="54" t="s">
        <v>617</v>
      </c>
      <c r="E1490" s="54" t="s">
        <v>3268</v>
      </c>
      <c r="F1490" s="55">
        <v>2012</v>
      </c>
      <c r="G1490" s="55"/>
      <c r="H1490" s="55" t="s">
        <v>8603</v>
      </c>
      <c r="I1490" s="54" t="s">
        <v>618</v>
      </c>
      <c r="J1490" s="56" t="s">
        <v>619</v>
      </c>
      <c r="K1490" s="13" t="s">
        <v>7039</v>
      </c>
      <c r="L1490" s="13" t="s">
        <v>7040</v>
      </c>
      <c r="M1490" s="51" t="s">
        <v>620</v>
      </c>
      <c r="N1490" s="13"/>
    </row>
    <row r="1491" spans="1:14" s="11" customFormat="1" ht="13.5">
      <c r="A1491" s="31" t="s">
        <v>1016</v>
      </c>
      <c r="B1491" s="43">
        <v>1490</v>
      </c>
      <c r="C1491" s="53" t="s">
        <v>587</v>
      </c>
      <c r="D1491" s="54" t="s">
        <v>621</v>
      </c>
      <c r="E1491" s="54" t="s">
        <v>7080</v>
      </c>
      <c r="F1491" s="55">
        <v>2007</v>
      </c>
      <c r="G1491" s="55"/>
      <c r="H1491" s="55" t="s">
        <v>9944</v>
      </c>
      <c r="I1491" s="54" t="s">
        <v>622</v>
      </c>
      <c r="J1491" s="56" t="s">
        <v>623</v>
      </c>
      <c r="K1491" s="13" t="s">
        <v>9688</v>
      </c>
      <c r="L1491" s="13" t="s">
        <v>6774</v>
      </c>
      <c r="M1491" s="51" t="s">
        <v>624</v>
      </c>
      <c r="N1491" s="13"/>
    </row>
    <row r="1492" spans="1:14" s="11" customFormat="1" ht="13.5">
      <c r="A1492" s="31" t="s">
        <v>1016</v>
      </c>
      <c r="B1492" s="43">
        <v>1491</v>
      </c>
      <c r="C1492" s="48" t="s">
        <v>625</v>
      </c>
      <c r="D1492" s="49" t="s">
        <v>626</v>
      </c>
      <c r="E1492" s="49" t="s">
        <v>627</v>
      </c>
      <c r="F1492" s="43">
        <v>2012</v>
      </c>
      <c r="G1492" s="43"/>
      <c r="H1492" s="43" t="s">
        <v>8603</v>
      </c>
      <c r="I1492" s="49" t="s">
        <v>628</v>
      </c>
      <c r="J1492" s="50" t="s">
        <v>629</v>
      </c>
      <c r="K1492" s="7" t="s">
        <v>7039</v>
      </c>
      <c r="L1492" s="7" t="s">
        <v>7175</v>
      </c>
      <c r="M1492" s="51" t="s">
        <v>630</v>
      </c>
      <c r="N1492" s="7"/>
    </row>
    <row r="1493" spans="1:14" s="11" customFormat="1" ht="27">
      <c r="A1493" s="31" t="s">
        <v>1016</v>
      </c>
      <c r="B1493" s="43">
        <v>1492</v>
      </c>
      <c r="C1493" s="53" t="s">
        <v>625</v>
      </c>
      <c r="D1493" s="54" t="s">
        <v>631</v>
      </c>
      <c r="E1493" s="54" t="s">
        <v>632</v>
      </c>
      <c r="F1493" s="55">
        <v>2012</v>
      </c>
      <c r="G1493" s="55" t="s">
        <v>633</v>
      </c>
      <c r="H1493" s="55" t="s">
        <v>8603</v>
      </c>
      <c r="I1493" s="54" t="s">
        <v>634</v>
      </c>
      <c r="J1493" s="56" t="s">
        <v>635</v>
      </c>
      <c r="K1493" s="13" t="s">
        <v>7039</v>
      </c>
      <c r="L1493" s="13" t="s">
        <v>7175</v>
      </c>
      <c r="M1493" s="51" t="s">
        <v>636</v>
      </c>
      <c r="N1493" s="13"/>
    </row>
    <row r="1494" spans="1:14" s="11" customFormat="1" ht="13.5">
      <c r="A1494" s="31" t="s">
        <v>1016</v>
      </c>
      <c r="B1494" s="43">
        <v>1493</v>
      </c>
      <c r="C1494" s="48" t="s">
        <v>637</v>
      </c>
      <c r="D1494" s="49" t="s">
        <v>638</v>
      </c>
      <c r="E1494" s="49" t="s">
        <v>639</v>
      </c>
      <c r="F1494" s="43">
        <v>2012</v>
      </c>
      <c r="G1494" s="43"/>
      <c r="H1494" s="43"/>
      <c r="I1494" s="49" t="s">
        <v>640</v>
      </c>
      <c r="J1494" s="50" t="s">
        <v>641</v>
      </c>
      <c r="K1494" s="7" t="s">
        <v>6702</v>
      </c>
      <c r="L1494" s="7" t="s">
        <v>4170</v>
      </c>
      <c r="M1494" s="51" t="s">
        <v>642</v>
      </c>
      <c r="N1494" s="7"/>
    </row>
    <row r="1495" spans="1:14" s="11" customFormat="1" ht="13.5">
      <c r="A1495" s="31" t="s">
        <v>1016</v>
      </c>
      <c r="B1495" s="43">
        <v>1494</v>
      </c>
      <c r="C1495" s="53" t="s">
        <v>637</v>
      </c>
      <c r="D1495" s="54" t="s">
        <v>643</v>
      </c>
      <c r="E1495" s="54" t="s">
        <v>1546</v>
      </c>
      <c r="F1495" s="55">
        <v>2013</v>
      </c>
      <c r="G1495" s="55"/>
      <c r="H1495" s="55"/>
      <c r="I1495" s="54" t="s">
        <v>644</v>
      </c>
      <c r="J1495" s="56" t="s">
        <v>645</v>
      </c>
      <c r="K1495" s="13" t="s">
        <v>6702</v>
      </c>
      <c r="L1495" s="13" t="s">
        <v>4170</v>
      </c>
      <c r="M1495" s="51" t="s">
        <v>646</v>
      </c>
      <c r="N1495" s="13"/>
    </row>
    <row r="1496" spans="1:14" s="11" customFormat="1" ht="13.5">
      <c r="A1496" s="31" t="s">
        <v>1016</v>
      </c>
      <c r="B1496" s="43">
        <v>1495</v>
      </c>
      <c r="C1496" s="48" t="s">
        <v>637</v>
      </c>
      <c r="D1496" s="49" t="s">
        <v>647</v>
      </c>
      <c r="E1496" s="49" t="s">
        <v>648</v>
      </c>
      <c r="F1496" s="43">
        <v>2013</v>
      </c>
      <c r="G1496" s="43"/>
      <c r="H1496" s="43"/>
      <c r="I1496" s="49" t="s">
        <v>649</v>
      </c>
      <c r="J1496" s="50" t="s">
        <v>650</v>
      </c>
      <c r="K1496" s="7" t="s">
        <v>6702</v>
      </c>
      <c r="L1496" s="7" t="s">
        <v>4170</v>
      </c>
      <c r="M1496" s="51" t="s">
        <v>651</v>
      </c>
      <c r="N1496" s="7"/>
    </row>
    <row r="1497" spans="1:14" s="11" customFormat="1" ht="13.5">
      <c r="A1497" s="31" t="s">
        <v>1016</v>
      </c>
      <c r="B1497" s="43">
        <v>1496</v>
      </c>
      <c r="C1497" s="48" t="s">
        <v>625</v>
      </c>
      <c r="D1497" s="49" t="s">
        <v>652</v>
      </c>
      <c r="E1497" s="49" t="s">
        <v>5529</v>
      </c>
      <c r="F1497" s="43">
        <v>2012</v>
      </c>
      <c r="G1497" s="43"/>
      <c r="H1497" s="43" t="s">
        <v>8603</v>
      </c>
      <c r="I1497" s="49" t="s">
        <v>653</v>
      </c>
      <c r="J1497" s="50" t="s">
        <v>654</v>
      </c>
      <c r="K1497" s="7" t="s">
        <v>7039</v>
      </c>
      <c r="L1497" s="7" t="s">
        <v>655</v>
      </c>
      <c r="M1497" s="51" t="s">
        <v>656</v>
      </c>
      <c r="N1497" s="13"/>
    </row>
    <row r="1498" spans="1:14" s="11" customFormat="1" ht="13.5">
      <c r="A1498" s="31" t="s">
        <v>1016</v>
      </c>
      <c r="B1498" s="43">
        <v>1497</v>
      </c>
      <c r="C1498" s="48" t="s">
        <v>625</v>
      </c>
      <c r="D1498" s="49" t="s">
        <v>657</v>
      </c>
      <c r="E1498" s="49" t="s">
        <v>658</v>
      </c>
      <c r="F1498" s="43">
        <v>2012</v>
      </c>
      <c r="G1498" s="43"/>
      <c r="H1498" s="43" t="s">
        <v>8603</v>
      </c>
      <c r="I1498" s="49" t="s">
        <v>659</v>
      </c>
      <c r="J1498" s="50" t="s">
        <v>660</v>
      </c>
      <c r="K1498" s="7" t="s">
        <v>7039</v>
      </c>
      <c r="L1498" s="7" t="s">
        <v>7175</v>
      </c>
      <c r="M1498" s="51" t="s">
        <v>661</v>
      </c>
      <c r="N1498" s="7"/>
    </row>
    <row r="1499" spans="1:14" s="11" customFormat="1" ht="13.5">
      <c r="A1499" s="31" t="s">
        <v>1016</v>
      </c>
      <c r="B1499" s="43">
        <v>1498</v>
      </c>
      <c r="C1499" s="48" t="s">
        <v>625</v>
      </c>
      <c r="D1499" s="49" t="s">
        <v>662</v>
      </c>
      <c r="E1499" s="49" t="s">
        <v>7406</v>
      </c>
      <c r="F1499" s="43">
        <v>2012</v>
      </c>
      <c r="G1499" s="43" t="s">
        <v>663</v>
      </c>
      <c r="H1499" s="43" t="s">
        <v>8603</v>
      </c>
      <c r="I1499" s="49" t="s">
        <v>664</v>
      </c>
      <c r="J1499" s="50" t="s">
        <v>665</v>
      </c>
      <c r="K1499" s="7" t="s">
        <v>7039</v>
      </c>
      <c r="L1499" s="7" t="s">
        <v>7175</v>
      </c>
      <c r="M1499" s="51" t="s">
        <v>666</v>
      </c>
      <c r="N1499" s="13"/>
    </row>
    <row r="1500" spans="1:14" s="11" customFormat="1" ht="13.5">
      <c r="A1500" s="31" t="s">
        <v>1016</v>
      </c>
      <c r="B1500" s="43">
        <v>1499</v>
      </c>
      <c r="C1500" s="48" t="s">
        <v>637</v>
      </c>
      <c r="D1500" s="49" t="s">
        <v>667</v>
      </c>
      <c r="E1500" s="49" t="s">
        <v>1546</v>
      </c>
      <c r="F1500" s="43">
        <v>2013</v>
      </c>
      <c r="G1500" s="43"/>
      <c r="H1500" s="43"/>
      <c r="I1500" s="49" t="s">
        <v>668</v>
      </c>
      <c r="J1500" s="50" t="s">
        <v>669</v>
      </c>
      <c r="K1500" s="7" t="s">
        <v>6702</v>
      </c>
      <c r="L1500" s="7" t="s">
        <v>4170</v>
      </c>
      <c r="M1500" s="51" t="s">
        <v>670</v>
      </c>
      <c r="N1500" s="7"/>
    </row>
    <row r="1501" spans="1:14" s="11" customFormat="1" ht="13.5">
      <c r="A1501" s="31" t="s">
        <v>1016</v>
      </c>
      <c r="B1501" s="43">
        <v>1500</v>
      </c>
      <c r="C1501" s="53" t="s">
        <v>625</v>
      </c>
      <c r="D1501" s="54" t="s">
        <v>671</v>
      </c>
      <c r="E1501" s="54" t="s">
        <v>627</v>
      </c>
      <c r="F1501" s="55">
        <v>2012</v>
      </c>
      <c r="G1501" s="55"/>
      <c r="H1501" s="55" t="s">
        <v>8603</v>
      </c>
      <c r="I1501" s="54" t="s">
        <v>672</v>
      </c>
      <c r="J1501" s="56" t="s">
        <v>673</v>
      </c>
      <c r="K1501" s="13" t="s">
        <v>9219</v>
      </c>
      <c r="L1501" s="13" t="s">
        <v>9220</v>
      </c>
      <c r="M1501" s="51" t="s">
        <v>674</v>
      </c>
      <c r="N1501" s="13"/>
    </row>
    <row r="1502" spans="1:14" s="11" customFormat="1" ht="13.5">
      <c r="A1502" s="31" t="s">
        <v>1016</v>
      </c>
      <c r="B1502" s="43">
        <v>1501</v>
      </c>
      <c r="C1502" s="48" t="s">
        <v>625</v>
      </c>
      <c r="D1502" s="49" t="s">
        <v>675</v>
      </c>
      <c r="E1502" s="49" t="s">
        <v>5851</v>
      </c>
      <c r="F1502" s="43">
        <v>2012</v>
      </c>
      <c r="G1502" s="43" t="s">
        <v>676</v>
      </c>
      <c r="H1502" s="43" t="s">
        <v>8603</v>
      </c>
      <c r="I1502" s="49" t="s">
        <v>677</v>
      </c>
      <c r="J1502" s="50" t="s">
        <v>678</v>
      </c>
      <c r="K1502" s="7" t="s">
        <v>7039</v>
      </c>
      <c r="L1502" s="7" t="s">
        <v>7175</v>
      </c>
      <c r="M1502" s="51" t="s">
        <v>679</v>
      </c>
      <c r="N1502" s="7"/>
    </row>
    <row r="1503" spans="1:14" s="11" customFormat="1" ht="13.5">
      <c r="A1503" s="31" t="s">
        <v>1016</v>
      </c>
      <c r="B1503" s="43">
        <v>1502</v>
      </c>
      <c r="C1503" s="53" t="s">
        <v>625</v>
      </c>
      <c r="D1503" s="54" t="s">
        <v>680</v>
      </c>
      <c r="E1503" s="54" t="s">
        <v>681</v>
      </c>
      <c r="F1503" s="55">
        <v>2012</v>
      </c>
      <c r="G1503" s="55" t="s">
        <v>682</v>
      </c>
      <c r="H1503" s="55" t="s">
        <v>8603</v>
      </c>
      <c r="I1503" s="54" t="s">
        <v>683</v>
      </c>
      <c r="J1503" s="56" t="s">
        <v>684</v>
      </c>
      <c r="K1503" s="13" t="s">
        <v>7039</v>
      </c>
      <c r="L1503" s="13" t="s">
        <v>7175</v>
      </c>
      <c r="M1503" s="51" t="s">
        <v>685</v>
      </c>
      <c r="N1503" s="7"/>
    </row>
    <row r="1504" spans="1:14" s="11" customFormat="1" ht="13.5">
      <c r="A1504" s="31" t="s">
        <v>1016</v>
      </c>
      <c r="B1504" s="43">
        <v>1503</v>
      </c>
      <c r="C1504" s="53" t="s">
        <v>625</v>
      </c>
      <c r="D1504" s="54" t="s">
        <v>686</v>
      </c>
      <c r="E1504" s="54" t="s">
        <v>7406</v>
      </c>
      <c r="F1504" s="55">
        <v>2012</v>
      </c>
      <c r="G1504" s="55" t="s">
        <v>687</v>
      </c>
      <c r="H1504" s="55" t="s">
        <v>8603</v>
      </c>
      <c r="I1504" s="54" t="s">
        <v>688</v>
      </c>
      <c r="J1504" s="56" t="s">
        <v>689</v>
      </c>
      <c r="K1504" s="13" t="s">
        <v>7039</v>
      </c>
      <c r="L1504" s="13" t="s">
        <v>7175</v>
      </c>
      <c r="M1504" s="51" t="s">
        <v>690</v>
      </c>
      <c r="N1504" s="13"/>
    </row>
    <row r="1505" spans="1:14" s="11" customFormat="1" ht="13.5">
      <c r="A1505" s="31" t="s">
        <v>1016</v>
      </c>
      <c r="B1505" s="43">
        <v>1504</v>
      </c>
      <c r="C1505" s="48" t="s">
        <v>625</v>
      </c>
      <c r="D1505" s="49" t="s">
        <v>691</v>
      </c>
      <c r="E1505" s="49" t="s">
        <v>632</v>
      </c>
      <c r="F1505" s="43">
        <v>2012</v>
      </c>
      <c r="G1505" s="43" t="s">
        <v>692</v>
      </c>
      <c r="H1505" s="43" t="s">
        <v>7142</v>
      </c>
      <c r="I1505" s="49" t="s">
        <v>693</v>
      </c>
      <c r="J1505" s="50" t="s">
        <v>694</v>
      </c>
      <c r="K1505" s="7" t="s">
        <v>7039</v>
      </c>
      <c r="L1505" s="7" t="s">
        <v>7175</v>
      </c>
      <c r="M1505" s="51" t="s">
        <v>695</v>
      </c>
      <c r="N1505" s="7"/>
    </row>
    <row r="1506" spans="1:14" s="11" customFormat="1" ht="13.5">
      <c r="A1506" s="31" t="s">
        <v>1016</v>
      </c>
      <c r="B1506" s="43">
        <v>1505</v>
      </c>
      <c r="C1506" s="48" t="s">
        <v>625</v>
      </c>
      <c r="D1506" s="49" t="s">
        <v>696</v>
      </c>
      <c r="E1506" s="49" t="s">
        <v>7406</v>
      </c>
      <c r="F1506" s="43">
        <v>2012</v>
      </c>
      <c r="G1506" s="43" t="s">
        <v>697</v>
      </c>
      <c r="H1506" s="43" t="s">
        <v>8603</v>
      </c>
      <c r="I1506" s="49" t="s">
        <v>698</v>
      </c>
      <c r="J1506" s="50" t="s">
        <v>699</v>
      </c>
      <c r="K1506" s="7" t="s">
        <v>7039</v>
      </c>
      <c r="L1506" s="7" t="s">
        <v>7175</v>
      </c>
      <c r="M1506" s="51" t="s">
        <v>700</v>
      </c>
      <c r="N1506" s="7"/>
    </row>
    <row r="1507" spans="1:14" s="11" customFormat="1" ht="13.5">
      <c r="A1507" s="31" t="s">
        <v>1016</v>
      </c>
      <c r="B1507" s="43">
        <v>1506</v>
      </c>
      <c r="C1507" s="48" t="s">
        <v>625</v>
      </c>
      <c r="D1507" s="49" t="s">
        <v>701</v>
      </c>
      <c r="E1507" s="49" t="s">
        <v>658</v>
      </c>
      <c r="F1507" s="43">
        <v>2012</v>
      </c>
      <c r="G1507" s="43"/>
      <c r="H1507" s="43" t="s">
        <v>8603</v>
      </c>
      <c r="I1507" s="49" t="s">
        <v>702</v>
      </c>
      <c r="J1507" s="50" t="s">
        <v>703</v>
      </c>
      <c r="K1507" s="7" t="s">
        <v>7039</v>
      </c>
      <c r="L1507" s="7" t="s">
        <v>7175</v>
      </c>
      <c r="M1507" s="51" t="s">
        <v>704</v>
      </c>
      <c r="N1507" s="52"/>
    </row>
    <row r="1508" spans="1:14" s="11" customFormat="1" ht="13.5">
      <c r="A1508" s="31" t="s">
        <v>1016</v>
      </c>
      <c r="B1508" s="43">
        <v>1507</v>
      </c>
      <c r="C1508" s="48" t="s">
        <v>625</v>
      </c>
      <c r="D1508" s="49" t="s">
        <v>705</v>
      </c>
      <c r="E1508" s="49" t="s">
        <v>9938</v>
      </c>
      <c r="F1508" s="43">
        <v>2012</v>
      </c>
      <c r="G1508" s="43" t="s">
        <v>706</v>
      </c>
      <c r="H1508" s="43" t="s">
        <v>8603</v>
      </c>
      <c r="I1508" s="49" t="s">
        <v>707</v>
      </c>
      <c r="J1508" s="50" t="s">
        <v>708</v>
      </c>
      <c r="K1508" s="7" t="s">
        <v>7039</v>
      </c>
      <c r="L1508" s="7" t="s">
        <v>7175</v>
      </c>
      <c r="M1508" s="51" t="s">
        <v>709</v>
      </c>
      <c r="N1508" s="7"/>
    </row>
    <row r="1509" spans="1:14" s="11" customFormat="1" ht="13.5">
      <c r="A1509" s="31" t="s">
        <v>1016</v>
      </c>
      <c r="B1509" s="43">
        <v>1508</v>
      </c>
      <c r="C1509" s="48" t="s">
        <v>625</v>
      </c>
      <c r="D1509" s="49" t="s">
        <v>710</v>
      </c>
      <c r="E1509" s="49" t="s">
        <v>7406</v>
      </c>
      <c r="F1509" s="43">
        <v>2012</v>
      </c>
      <c r="G1509" s="43" t="s">
        <v>711</v>
      </c>
      <c r="H1509" s="43" t="s">
        <v>8603</v>
      </c>
      <c r="I1509" s="49" t="s">
        <v>712</v>
      </c>
      <c r="J1509" s="50" t="s">
        <v>713</v>
      </c>
      <c r="K1509" s="7" t="s">
        <v>7039</v>
      </c>
      <c r="L1509" s="7" t="s">
        <v>7175</v>
      </c>
      <c r="M1509" s="51" t="s">
        <v>714</v>
      </c>
      <c r="N1509" s="13"/>
    </row>
    <row r="1510" spans="1:14" s="11" customFormat="1" ht="13.5">
      <c r="A1510" s="31" t="s">
        <v>1016</v>
      </c>
      <c r="B1510" s="43">
        <v>1509</v>
      </c>
      <c r="C1510" s="48" t="s">
        <v>625</v>
      </c>
      <c r="D1510" s="49" t="s">
        <v>715</v>
      </c>
      <c r="E1510" s="49" t="s">
        <v>7406</v>
      </c>
      <c r="F1510" s="43">
        <v>2012</v>
      </c>
      <c r="G1510" s="43" t="s">
        <v>716</v>
      </c>
      <c r="H1510" s="43" t="s">
        <v>8603</v>
      </c>
      <c r="I1510" s="49" t="s">
        <v>717</v>
      </c>
      <c r="J1510" s="50" t="s">
        <v>718</v>
      </c>
      <c r="K1510" s="7" t="s">
        <v>7039</v>
      </c>
      <c r="L1510" s="7" t="s">
        <v>7175</v>
      </c>
      <c r="M1510" s="51" t="s">
        <v>719</v>
      </c>
      <c r="N1510" s="7"/>
    </row>
    <row r="1511" spans="1:14" s="11" customFormat="1" ht="13.5">
      <c r="A1511" s="31" t="s">
        <v>1016</v>
      </c>
      <c r="B1511" s="43">
        <v>1510</v>
      </c>
      <c r="C1511" s="53" t="s">
        <v>637</v>
      </c>
      <c r="D1511" s="54" t="s">
        <v>720</v>
      </c>
      <c r="E1511" s="54" t="s">
        <v>721</v>
      </c>
      <c r="F1511" s="55">
        <v>2012</v>
      </c>
      <c r="G1511" s="55"/>
      <c r="H1511" s="55"/>
      <c r="I1511" s="54" t="s">
        <v>722</v>
      </c>
      <c r="J1511" s="56" t="s">
        <v>723</v>
      </c>
      <c r="K1511" s="13" t="s">
        <v>6927</v>
      </c>
      <c r="L1511" s="13" t="s">
        <v>1522</v>
      </c>
      <c r="M1511" s="51" t="s">
        <v>724</v>
      </c>
      <c r="N1511" s="7"/>
    </row>
    <row r="1512" spans="1:14" s="11" customFormat="1" ht="27">
      <c r="A1512" s="31" t="s">
        <v>1016</v>
      </c>
      <c r="B1512" s="43">
        <v>1511</v>
      </c>
      <c r="C1512" s="48" t="s">
        <v>625</v>
      </c>
      <c r="D1512" s="49" t="s">
        <v>725</v>
      </c>
      <c r="E1512" s="49" t="s">
        <v>3845</v>
      </c>
      <c r="F1512" s="43">
        <v>2012</v>
      </c>
      <c r="G1512" s="43"/>
      <c r="H1512" s="43"/>
      <c r="I1512" s="49" t="s">
        <v>726</v>
      </c>
      <c r="J1512" s="50" t="s">
        <v>727</v>
      </c>
      <c r="K1512" s="7" t="s">
        <v>6702</v>
      </c>
      <c r="L1512" s="7" t="s">
        <v>4170</v>
      </c>
      <c r="M1512" s="51" t="s">
        <v>728</v>
      </c>
      <c r="N1512" s="7"/>
    </row>
    <row r="1513" spans="1:14" s="11" customFormat="1" ht="13.5">
      <c r="A1513" s="31" t="s">
        <v>1016</v>
      </c>
      <c r="B1513" s="43">
        <v>1512</v>
      </c>
      <c r="C1513" s="48" t="s">
        <v>625</v>
      </c>
      <c r="D1513" s="49" t="s">
        <v>729</v>
      </c>
      <c r="E1513" s="49" t="s">
        <v>658</v>
      </c>
      <c r="F1513" s="43">
        <v>2011</v>
      </c>
      <c r="G1513" s="43"/>
      <c r="H1513" s="43" t="s">
        <v>4430</v>
      </c>
      <c r="I1513" s="49" t="s">
        <v>730</v>
      </c>
      <c r="J1513" s="50" t="s">
        <v>731</v>
      </c>
      <c r="K1513" s="7" t="s">
        <v>7039</v>
      </c>
      <c r="L1513" s="7" t="s">
        <v>7175</v>
      </c>
      <c r="M1513" s="51" t="s">
        <v>732</v>
      </c>
      <c r="N1513" s="13"/>
    </row>
    <row r="1514" spans="1:14" s="11" customFormat="1" ht="13.5">
      <c r="A1514" s="31" t="s">
        <v>1016</v>
      </c>
      <c r="B1514" s="43">
        <v>1513</v>
      </c>
      <c r="C1514" s="53" t="s">
        <v>625</v>
      </c>
      <c r="D1514" s="54" t="s">
        <v>733</v>
      </c>
      <c r="E1514" s="54" t="s">
        <v>734</v>
      </c>
      <c r="F1514" s="55">
        <v>2012</v>
      </c>
      <c r="G1514" s="55"/>
      <c r="H1514" s="55" t="s">
        <v>8603</v>
      </c>
      <c r="I1514" s="54" t="s">
        <v>735</v>
      </c>
      <c r="J1514" s="56" t="s">
        <v>736</v>
      </c>
      <c r="K1514" s="13" t="s">
        <v>7039</v>
      </c>
      <c r="L1514" s="13" t="s">
        <v>7175</v>
      </c>
      <c r="M1514" s="51" t="s">
        <v>737</v>
      </c>
      <c r="N1514" s="13"/>
    </row>
    <row r="1515" spans="1:14" s="11" customFormat="1" ht="13.5">
      <c r="A1515" s="31" t="s">
        <v>1016</v>
      </c>
      <c r="B1515" s="43">
        <v>1514</v>
      </c>
      <c r="C1515" s="48" t="s">
        <v>637</v>
      </c>
      <c r="D1515" s="49" t="s">
        <v>738</v>
      </c>
      <c r="E1515" s="49" t="s">
        <v>739</v>
      </c>
      <c r="F1515" s="43">
        <v>2011</v>
      </c>
      <c r="G1515" s="43"/>
      <c r="H1515" s="43"/>
      <c r="I1515" s="49" t="s">
        <v>740</v>
      </c>
      <c r="J1515" s="50" t="s">
        <v>741</v>
      </c>
      <c r="K1515" s="7" t="s">
        <v>6702</v>
      </c>
      <c r="L1515" s="7" t="s">
        <v>4170</v>
      </c>
      <c r="M1515" s="51" t="s">
        <v>742</v>
      </c>
      <c r="N1515" s="7"/>
    </row>
    <row r="1516" spans="1:14" s="11" customFormat="1" ht="27">
      <c r="A1516" s="31" t="s">
        <v>1016</v>
      </c>
      <c r="B1516" s="43">
        <v>1515</v>
      </c>
      <c r="C1516" s="48" t="s">
        <v>625</v>
      </c>
      <c r="D1516" s="49" t="s">
        <v>743</v>
      </c>
      <c r="E1516" s="49" t="s">
        <v>632</v>
      </c>
      <c r="F1516" s="43">
        <v>2012</v>
      </c>
      <c r="G1516" s="43" t="s">
        <v>744</v>
      </c>
      <c r="H1516" s="43" t="s">
        <v>8603</v>
      </c>
      <c r="I1516" s="49" t="s">
        <v>745</v>
      </c>
      <c r="J1516" s="50" t="s">
        <v>746</v>
      </c>
      <c r="K1516" s="7" t="s">
        <v>7039</v>
      </c>
      <c r="L1516" s="7" t="s">
        <v>7175</v>
      </c>
      <c r="M1516" s="51" t="s">
        <v>747</v>
      </c>
      <c r="N1516" s="7"/>
    </row>
    <row r="1517" spans="1:14" s="11" customFormat="1" ht="13.5">
      <c r="A1517" s="31" t="s">
        <v>1016</v>
      </c>
      <c r="B1517" s="43">
        <v>1516</v>
      </c>
      <c r="C1517" s="48" t="s">
        <v>625</v>
      </c>
      <c r="D1517" s="49" t="s">
        <v>748</v>
      </c>
      <c r="E1517" s="49" t="s">
        <v>658</v>
      </c>
      <c r="F1517" s="43">
        <v>2012</v>
      </c>
      <c r="G1517" s="43"/>
      <c r="H1517" s="43" t="s">
        <v>1033</v>
      </c>
      <c r="I1517" s="49" t="s">
        <v>749</v>
      </c>
      <c r="J1517" s="50" t="s">
        <v>750</v>
      </c>
      <c r="K1517" s="7" t="s">
        <v>7039</v>
      </c>
      <c r="L1517" s="7" t="s">
        <v>7175</v>
      </c>
      <c r="M1517" s="51" t="s">
        <v>751</v>
      </c>
      <c r="N1517" s="7"/>
    </row>
    <row r="1518" spans="1:14" s="11" customFormat="1" ht="13.5">
      <c r="A1518" s="31" t="s">
        <v>1016</v>
      </c>
      <c r="B1518" s="43">
        <v>1517</v>
      </c>
      <c r="C1518" s="48" t="s">
        <v>625</v>
      </c>
      <c r="D1518" s="49" t="s">
        <v>752</v>
      </c>
      <c r="E1518" s="49" t="s">
        <v>658</v>
      </c>
      <c r="F1518" s="43">
        <v>2012</v>
      </c>
      <c r="G1518" s="43"/>
      <c r="H1518" s="43" t="s">
        <v>8603</v>
      </c>
      <c r="I1518" s="49" t="s">
        <v>753</v>
      </c>
      <c r="J1518" s="50" t="s">
        <v>754</v>
      </c>
      <c r="K1518" s="7" t="s">
        <v>7039</v>
      </c>
      <c r="L1518" s="7" t="s">
        <v>7175</v>
      </c>
      <c r="M1518" s="51" t="s">
        <v>755</v>
      </c>
      <c r="N1518" s="7"/>
    </row>
    <row r="1519" spans="1:14" s="11" customFormat="1" ht="13.5">
      <c r="A1519" s="31" t="s">
        <v>1016</v>
      </c>
      <c r="B1519" s="43">
        <v>1518</v>
      </c>
      <c r="C1519" s="48" t="s">
        <v>625</v>
      </c>
      <c r="D1519" s="49" t="s">
        <v>756</v>
      </c>
      <c r="E1519" s="49" t="s">
        <v>7406</v>
      </c>
      <c r="F1519" s="43">
        <v>2012</v>
      </c>
      <c r="G1519" s="43" t="s">
        <v>757</v>
      </c>
      <c r="H1519" s="43" t="s">
        <v>8603</v>
      </c>
      <c r="I1519" s="49" t="s">
        <v>758</v>
      </c>
      <c r="J1519" s="50" t="s">
        <v>759</v>
      </c>
      <c r="K1519" s="7" t="s">
        <v>7039</v>
      </c>
      <c r="L1519" s="7" t="s">
        <v>7175</v>
      </c>
      <c r="M1519" s="51" t="s">
        <v>760</v>
      </c>
      <c r="N1519" s="7"/>
    </row>
    <row r="1520" spans="1:14" s="11" customFormat="1" ht="13.5">
      <c r="A1520" s="31" t="s">
        <v>1016</v>
      </c>
      <c r="B1520" s="43">
        <v>1519</v>
      </c>
      <c r="C1520" s="48" t="s">
        <v>637</v>
      </c>
      <c r="D1520" s="70" t="s">
        <v>761</v>
      </c>
      <c r="E1520" s="49" t="s">
        <v>9938</v>
      </c>
      <c r="F1520" s="43">
        <v>2012</v>
      </c>
      <c r="G1520" s="43"/>
      <c r="H1520" s="43"/>
      <c r="I1520" s="49" t="s">
        <v>762</v>
      </c>
      <c r="J1520" s="50" t="s">
        <v>763</v>
      </c>
      <c r="K1520" s="7"/>
      <c r="L1520" s="7"/>
      <c r="M1520" s="51" t="s">
        <v>764</v>
      </c>
      <c r="N1520" s="49" t="s">
        <v>765</v>
      </c>
    </row>
    <row r="1521" spans="1:14" s="11" customFormat="1" ht="13.5">
      <c r="A1521" s="31" t="s">
        <v>1016</v>
      </c>
      <c r="B1521" s="43">
        <v>1520</v>
      </c>
      <c r="C1521" s="48" t="s">
        <v>637</v>
      </c>
      <c r="D1521" s="49" t="s">
        <v>766</v>
      </c>
      <c r="E1521" s="49" t="s">
        <v>9938</v>
      </c>
      <c r="F1521" s="43">
        <v>2012</v>
      </c>
      <c r="G1521" s="43"/>
      <c r="H1521" s="43"/>
      <c r="I1521" s="49" t="s">
        <v>707</v>
      </c>
      <c r="J1521" s="50" t="s">
        <v>767</v>
      </c>
      <c r="K1521" s="7"/>
      <c r="L1521" s="7"/>
      <c r="M1521" s="51" t="s">
        <v>768</v>
      </c>
      <c r="N1521" s="7"/>
    </row>
    <row r="1522" spans="1:14" s="11" customFormat="1" ht="13.5">
      <c r="A1522" s="31" t="s">
        <v>1016</v>
      </c>
      <c r="B1522" s="43">
        <v>1521</v>
      </c>
      <c r="C1522" s="48" t="s">
        <v>625</v>
      </c>
      <c r="D1522" s="49" t="s">
        <v>769</v>
      </c>
      <c r="E1522" s="49" t="s">
        <v>734</v>
      </c>
      <c r="F1522" s="43">
        <v>2012</v>
      </c>
      <c r="G1522" s="43"/>
      <c r="H1522" s="43" t="s">
        <v>7142</v>
      </c>
      <c r="I1522" s="49" t="s">
        <v>735</v>
      </c>
      <c r="J1522" s="50" t="s">
        <v>770</v>
      </c>
      <c r="K1522" s="7" t="s">
        <v>7039</v>
      </c>
      <c r="L1522" s="7" t="s">
        <v>7175</v>
      </c>
      <c r="M1522" s="51" t="s">
        <v>771</v>
      </c>
      <c r="N1522" s="7"/>
    </row>
    <row r="1523" spans="1:14" s="11" customFormat="1" ht="13.5">
      <c r="A1523" s="31" t="s">
        <v>1016</v>
      </c>
      <c r="B1523" s="43">
        <v>1522</v>
      </c>
      <c r="C1523" s="48" t="s">
        <v>637</v>
      </c>
      <c r="D1523" s="49" t="s">
        <v>772</v>
      </c>
      <c r="E1523" s="49" t="s">
        <v>648</v>
      </c>
      <c r="F1523" s="43">
        <v>2013</v>
      </c>
      <c r="G1523" s="43"/>
      <c r="H1523" s="43"/>
      <c r="I1523" s="49" t="s">
        <v>773</v>
      </c>
      <c r="J1523" s="50" t="s">
        <v>774</v>
      </c>
      <c r="K1523" s="7" t="s">
        <v>6702</v>
      </c>
      <c r="L1523" s="7" t="s">
        <v>4170</v>
      </c>
      <c r="M1523" s="51" t="s">
        <v>775</v>
      </c>
      <c r="N1523" s="13"/>
    </row>
    <row r="1524" spans="1:14" s="11" customFormat="1" ht="14.25">
      <c r="A1524" s="31" t="s">
        <v>1016</v>
      </c>
      <c r="B1524" s="43">
        <v>1523</v>
      </c>
      <c r="C1524" s="48" t="s">
        <v>637</v>
      </c>
      <c r="D1524" s="70" t="s">
        <v>776</v>
      </c>
      <c r="E1524" s="49" t="s">
        <v>9938</v>
      </c>
      <c r="F1524" s="43">
        <v>2012</v>
      </c>
      <c r="G1524" s="43"/>
      <c r="H1524" s="43"/>
      <c r="I1524" s="49" t="s">
        <v>777</v>
      </c>
      <c r="J1524" s="50" t="s">
        <v>778</v>
      </c>
      <c r="K1524" s="7"/>
      <c r="L1524" s="7"/>
      <c r="M1524" s="51" t="s">
        <v>779</v>
      </c>
      <c r="N1524" s="49" t="s">
        <v>780</v>
      </c>
    </row>
    <row r="1525" spans="1:14" s="11" customFormat="1" ht="13.5">
      <c r="A1525" s="31" t="s">
        <v>1016</v>
      </c>
      <c r="B1525" s="43">
        <v>1524</v>
      </c>
      <c r="C1525" s="48" t="s">
        <v>625</v>
      </c>
      <c r="D1525" s="49" t="s">
        <v>781</v>
      </c>
      <c r="E1525" s="49" t="s">
        <v>9943</v>
      </c>
      <c r="F1525" s="43">
        <v>2012</v>
      </c>
      <c r="G1525" s="43"/>
      <c r="H1525" s="43" t="s">
        <v>8603</v>
      </c>
      <c r="I1525" s="49" t="s">
        <v>782</v>
      </c>
      <c r="J1525" s="50" t="s">
        <v>783</v>
      </c>
      <c r="K1525" s="7" t="s">
        <v>7039</v>
      </c>
      <c r="L1525" s="7" t="s">
        <v>7175</v>
      </c>
      <c r="M1525" s="51" t="s">
        <v>784</v>
      </c>
      <c r="N1525" s="7"/>
    </row>
    <row r="1526" spans="1:14" s="11" customFormat="1" ht="13.5">
      <c r="A1526" s="31" t="s">
        <v>1016</v>
      </c>
      <c r="B1526" s="43">
        <v>1525</v>
      </c>
      <c r="C1526" s="53" t="s">
        <v>637</v>
      </c>
      <c r="D1526" s="54" t="s">
        <v>785</v>
      </c>
      <c r="E1526" s="54" t="s">
        <v>786</v>
      </c>
      <c r="F1526" s="55">
        <v>2012</v>
      </c>
      <c r="G1526" s="55"/>
      <c r="H1526" s="55"/>
      <c r="I1526" s="54" t="s">
        <v>787</v>
      </c>
      <c r="J1526" s="56" t="s">
        <v>788</v>
      </c>
      <c r="K1526" s="13" t="s">
        <v>6702</v>
      </c>
      <c r="L1526" s="13" t="s">
        <v>4170</v>
      </c>
      <c r="M1526" s="51" t="s">
        <v>789</v>
      </c>
      <c r="N1526" s="7"/>
    </row>
    <row r="1527" spans="1:14" s="11" customFormat="1" ht="27">
      <c r="A1527" s="31" t="s">
        <v>1016</v>
      </c>
      <c r="B1527" s="43">
        <v>1526</v>
      </c>
      <c r="C1527" s="53" t="s">
        <v>625</v>
      </c>
      <c r="D1527" s="54" t="s">
        <v>790</v>
      </c>
      <c r="E1527" s="54" t="s">
        <v>3268</v>
      </c>
      <c r="F1527" s="55">
        <v>2012</v>
      </c>
      <c r="G1527" s="55"/>
      <c r="H1527" s="55" t="s">
        <v>8603</v>
      </c>
      <c r="I1527" s="54" t="s">
        <v>618</v>
      </c>
      <c r="J1527" s="56" t="s">
        <v>791</v>
      </c>
      <c r="K1527" s="13" t="s">
        <v>7039</v>
      </c>
      <c r="L1527" s="13" t="s">
        <v>7175</v>
      </c>
      <c r="M1527" s="51" t="s">
        <v>792</v>
      </c>
      <c r="N1527" s="7"/>
    </row>
    <row r="1528" spans="1:14" s="11" customFormat="1" ht="13.5">
      <c r="A1528" s="31" t="s">
        <v>1016</v>
      </c>
      <c r="B1528" s="43">
        <v>1527</v>
      </c>
      <c r="C1528" s="53" t="s">
        <v>637</v>
      </c>
      <c r="D1528" s="54" t="s">
        <v>793</v>
      </c>
      <c r="E1528" s="54" t="s">
        <v>6802</v>
      </c>
      <c r="F1528" s="55">
        <v>2012</v>
      </c>
      <c r="G1528" s="55"/>
      <c r="H1528" s="55"/>
      <c r="I1528" s="54" t="s">
        <v>794</v>
      </c>
      <c r="J1528" s="56" t="s">
        <v>795</v>
      </c>
      <c r="K1528" s="13"/>
      <c r="L1528" s="13"/>
      <c r="M1528" s="51" t="s">
        <v>796</v>
      </c>
      <c r="N1528" s="7"/>
    </row>
    <row r="1529" spans="1:14" s="11" customFormat="1" ht="13.5">
      <c r="A1529" s="31" t="s">
        <v>1016</v>
      </c>
      <c r="B1529" s="43">
        <v>1528</v>
      </c>
      <c r="C1529" s="53" t="s">
        <v>625</v>
      </c>
      <c r="D1529" s="54" t="s">
        <v>797</v>
      </c>
      <c r="E1529" s="54" t="s">
        <v>681</v>
      </c>
      <c r="F1529" s="55">
        <v>2012</v>
      </c>
      <c r="G1529" s="55" t="s">
        <v>798</v>
      </c>
      <c r="H1529" s="55" t="s">
        <v>8603</v>
      </c>
      <c r="I1529" s="54" t="s">
        <v>799</v>
      </c>
      <c r="J1529" s="56" t="s">
        <v>800</v>
      </c>
      <c r="K1529" s="13" t="s">
        <v>7039</v>
      </c>
      <c r="L1529" s="13" t="s">
        <v>7175</v>
      </c>
      <c r="M1529" s="51" t="s">
        <v>801</v>
      </c>
      <c r="N1529" s="7"/>
    </row>
    <row r="1530" spans="1:14" s="11" customFormat="1" ht="27">
      <c r="A1530" s="31" t="s">
        <v>1016</v>
      </c>
      <c r="B1530" s="43">
        <v>1529</v>
      </c>
      <c r="C1530" s="48" t="s">
        <v>625</v>
      </c>
      <c r="D1530" s="49" t="s">
        <v>802</v>
      </c>
      <c r="E1530" s="49" t="s">
        <v>3845</v>
      </c>
      <c r="F1530" s="43">
        <v>2012</v>
      </c>
      <c r="G1530" s="43"/>
      <c r="H1530" s="43"/>
      <c r="I1530" s="49" t="s">
        <v>803</v>
      </c>
      <c r="J1530" s="50" t="s">
        <v>804</v>
      </c>
      <c r="K1530" s="7" t="s">
        <v>6702</v>
      </c>
      <c r="L1530" s="7" t="s">
        <v>4170</v>
      </c>
      <c r="M1530" s="51" t="s">
        <v>805</v>
      </c>
      <c r="N1530" s="13"/>
    </row>
    <row r="1531" spans="1:14" s="11" customFormat="1" ht="13.5">
      <c r="A1531" s="31" t="s">
        <v>1016</v>
      </c>
      <c r="B1531" s="43">
        <v>1530</v>
      </c>
      <c r="C1531" s="53" t="s">
        <v>625</v>
      </c>
      <c r="D1531" s="54" t="s">
        <v>806</v>
      </c>
      <c r="E1531" s="54" t="s">
        <v>658</v>
      </c>
      <c r="F1531" s="55">
        <v>2011</v>
      </c>
      <c r="G1531" s="55"/>
      <c r="H1531" s="55" t="s">
        <v>807</v>
      </c>
      <c r="I1531" s="54" t="s">
        <v>753</v>
      </c>
      <c r="J1531" s="56" t="s">
        <v>808</v>
      </c>
      <c r="K1531" s="13" t="s">
        <v>7039</v>
      </c>
      <c r="L1531" s="13" t="s">
        <v>7175</v>
      </c>
      <c r="M1531" s="51" t="s">
        <v>809</v>
      </c>
      <c r="N1531" s="7"/>
    </row>
    <row r="1532" spans="1:14" s="11" customFormat="1" ht="13.5">
      <c r="A1532" s="31" t="s">
        <v>1016</v>
      </c>
      <c r="B1532" s="43">
        <v>1531</v>
      </c>
      <c r="C1532" s="48" t="s">
        <v>625</v>
      </c>
      <c r="D1532" s="49" t="s">
        <v>810</v>
      </c>
      <c r="E1532" s="49" t="s">
        <v>658</v>
      </c>
      <c r="F1532" s="43">
        <v>2011</v>
      </c>
      <c r="G1532" s="43"/>
      <c r="H1532" s="43" t="s">
        <v>8603</v>
      </c>
      <c r="I1532" s="49" t="s">
        <v>811</v>
      </c>
      <c r="J1532" s="50" t="s">
        <v>812</v>
      </c>
      <c r="K1532" s="7" t="s">
        <v>7039</v>
      </c>
      <c r="L1532" s="7" t="s">
        <v>7175</v>
      </c>
      <c r="M1532" s="51" t="s">
        <v>813</v>
      </c>
      <c r="N1532" s="7"/>
    </row>
    <row r="1533" spans="1:14" s="11" customFormat="1" ht="13.5">
      <c r="A1533" s="31" t="s">
        <v>1016</v>
      </c>
      <c r="B1533" s="43">
        <v>1532</v>
      </c>
      <c r="C1533" s="53" t="s">
        <v>625</v>
      </c>
      <c r="D1533" s="54" t="s">
        <v>814</v>
      </c>
      <c r="E1533" s="54" t="s">
        <v>658</v>
      </c>
      <c r="F1533" s="55">
        <v>2011</v>
      </c>
      <c r="G1533" s="55"/>
      <c r="H1533" s="55" t="s">
        <v>8603</v>
      </c>
      <c r="I1533" s="54" t="s">
        <v>753</v>
      </c>
      <c r="J1533" s="56" t="s">
        <v>815</v>
      </c>
      <c r="K1533" s="13" t="s">
        <v>7039</v>
      </c>
      <c r="L1533" s="13" t="s">
        <v>7175</v>
      </c>
      <c r="M1533" s="51" t="s">
        <v>816</v>
      </c>
      <c r="N1533" s="13"/>
    </row>
    <row r="1534" spans="1:14" s="11" customFormat="1" ht="13.5">
      <c r="A1534" s="31" t="s">
        <v>1016</v>
      </c>
      <c r="B1534" s="43">
        <v>1533</v>
      </c>
      <c r="C1534" s="48" t="s">
        <v>625</v>
      </c>
      <c r="D1534" s="49" t="s">
        <v>817</v>
      </c>
      <c r="E1534" s="49" t="s">
        <v>658</v>
      </c>
      <c r="F1534" s="43">
        <v>2011</v>
      </c>
      <c r="G1534" s="43"/>
      <c r="H1534" s="43" t="s">
        <v>4430</v>
      </c>
      <c r="I1534" s="49" t="s">
        <v>818</v>
      </c>
      <c r="J1534" s="50" t="s">
        <v>819</v>
      </c>
      <c r="K1534" s="7" t="s">
        <v>7039</v>
      </c>
      <c r="L1534" s="7" t="s">
        <v>7175</v>
      </c>
      <c r="M1534" s="51" t="s">
        <v>820</v>
      </c>
      <c r="N1534" s="13"/>
    </row>
    <row r="1535" spans="1:14" s="11" customFormat="1" ht="13.5">
      <c r="A1535" s="31" t="s">
        <v>1016</v>
      </c>
      <c r="B1535" s="43">
        <v>1534</v>
      </c>
      <c r="C1535" s="48" t="s">
        <v>625</v>
      </c>
      <c r="D1535" s="49" t="s">
        <v>821</v>
      </c>
      <c r="E1535" s="49" t="s">
        <v>734</v>
      </c>
      <c r="F1535" s="43">
        <v>2011</v>
      </c>
      <c r="G1535" s="43"/>
      <c r="H1535" s="43" t="s">
        <v>8603</v>
      </c>
      <c r="I1535" s="49" t="s">
        <v>735</v>
      </c>
      <c r="J1535" s="50" t="s">
        <v>822</v>
      </c>
      <c r="K1535" s="7" t="s">
        <v>7039</v>
      </c>
      <c r="L1535" s="7" t="s">
        <v>7175</v>
      </c>
      <c r="M1535" s="51" t="s">
        <v>823</v>
      </c>
      <c r="N1535" s="52"/>
    </row>
    <row r="1536" spans="1:14" s="11" customFormat="1" ht="13.5">
      <c r="A1536" s="31" t="s">
        <v>1016</v>
      </c>
      <c r="B1536" s="43">
        <v>1535</v>
      </c>
      <c r="C1536" s="48" t="s">
        <v>625</v>
      </c>
      <c r="D1536" s="49" t="s">
        <v>824</v>
      </c>
      <c r="E1536" s="49" t="s">
        <v>734</v>
      </c>
      <c r="F1536" s="43">
        <v>2012</v>
      </c>
      <c r="G1536" s="43"/>
      <c r="H1536" s="43" t="s">
        <v>8603</v>
      </c>
      <c r="I1536" s="49" t="s">
        <v>735</v>
      </c>
      <c r="J1536" s="50" t="s">
        <v>825</v>
      </c>
      <c r="K1536" s="7" t="s">
        <v>7039</v>
      </c>
      <c r="L1536" s="7" t="s">
        <v>7175</v>
      </c>
      <c r="M1536" s="51" t="s">
        <v>826</v>
      </c>
      <c r="N1536" s="52"/>
    </row>
    <row r="1537" spans="1:14" s="11" customFormat="1" ht="13.5">
      <c r="A1537" s="31" t="s">
        <v>1016</v>
      </c>
      <c r="B1537" s="43">
        <v>1536</v>
      </c>
      <c r="C1537" s="48" t="s">
        <v>625</v>
      </c>
      <c r="D1537" s="49" t="s">
        <v>827</v>
      </c>
      <c r="E1537" s="49" t="s">
        <v>658</v>
      </c>
      <c r="F1537" s="43">
        <v>2011</v>
      </c>
      <c r="G1537" s="43"/>
      <c r="H1537" s="43" t="s">
        <v>8603</v>
      </c>
      <c r="I1537" s="49" t="s">
        <v>749</v>
      </c>
      <c r="J1537" s="50" t="s">
        <v>828</v>
      </c>
      <c r="K1537" s="7" t="s">
        <v>7039</v>
      </c>
      <c r="L1537" s="7" t="s">
        <v>7175</v>
      </c>
      <c r="M1537" s="51" t="s">
        <v>829</v>
      </c>
      <c r="N1537" s="7"/>
    </row>
    <row r="1538" spans="1:14" s="11" customFormat="1" ht="27">
      <c r="A1538" s="31" t="s">
        <v>1016</v>
      </c>
      <c r="B1538" s="43">
        <v>1537</v>
      </c>
      <c r="C1538" s="53" t="s">
        <v>625</v>
      </c>
      <c r="D1538" s="54" t="s">
        <v>830</v>
      </c>
      <c r="E1538" s="54" t="s">
        <v>4408</v>
      </c>
      <c r="F1538" s="55">
        <v>2007</v>
      </c>
      <c r="G1538" s="55"/>
      <c r="H1538" s="55" t="s">
        <v>4084</v>
      </c>
      <c r="I1538" s="54" t="s">
        <v>831</v>
      </c>
      <c r="J1538" s="56" t="s">
        <v>832</v>
      </c>
      <c r="K1538" s="13" t="s">
        <v>7039</v>
      </c>
      <c r="L1538" s="13" t="s">
        <v>7175</v>
      </c>
      <c r="M1538" s="51" t="s">
        <v>833</v>
      </c>
      <c r="N1538" s="7"/>
    </row>
    <row r="1539" spans="1:14" s="11" customFormat="1" ht="13.5">
      <c r="A1539" s="31" t="s">
        <v>1016</v>
      </c>
      <c r="B1539" s="43">
        <v>1538</v>
      </c>
      <c r="C1539" s="48" t="s">
        <v>625</v>
      </c>
      <c r="D1539" s="49" t="s">
        <v>834</v>
      </c>
      <c r="E1539" s="49" t="s">
        <v>4408</v>
      </c>
      <c r="F1539" s="43">
        <v>2007</v>
      </c>
      <c r="G1539" s="43"/>
      <c r="H1539" s="43" t="s">
        <v>8603</v>
      </c>
      <c r="I1539" s="49" t="s">
        <v>835</v>
      </c>
      <c r="J1539" s="50" t="s">
        <v>836</v>
      </c>
      <c r="K1539" s="7" t="s">
        <v>7039</v>
      </c>
      <c r="L1539" s="7" t="s">
        <v>7175</v>
      </c>
      <c r="M1539" s="51" t="s">
        <v>837</v>
      </c>
      <c r="N1539" s="52"/>
    </row>
    <row r="1540" spans="1:14" s="11" customFormat="1" ht="13.5">
      <c r="A1540" s="31" t="s">
        <v>1016</v>
      </c>
      <c r="B1540" s="43">
        <v>1539</v>
      </c>
      <c r="C1540" s="53" t="s">
        <v>625</v>
      </c>
      <c r="D1540" s="54" t="s">
        <v>838</v>
      </c>
      <c r="E1540" s="54" t="s">
        <v>839</v>
      </c>
      <c r="F1540" s="55">
        <v>2009</v>
      </c>
      <c r="G1540" s="55"/>
      <c r="H1540" s="55" t="s">
        <v>8603</v>
      </c>
      <c r="I1540" s="54" t="s">
        <v>840</v>
      </c>
      <c r="J1540" s="56" t="s">
        <v>841</v>
      </c>
      <c r="K1540" s="13" t="s">
        <v>7039</v>
      </c>
      <c r="L1540" s="13" t="s">
        <v>7175</v>
      </c>
      <c r="M1540" s="51" t="s">
        <v>842</v>
      </c>
      <c r="N1540" s="52"/>
    </row>
    <row r="1541" spans="1:14" s="11" customFormat="1" ht="13.5">
      <c r="A1541" s="31" t="s">
        <v>1016</v>
      </c>
      <c r="B1541" s="43">
        <v>1540</v>
      </c>
      <c r="C1541" s="48" t="s">
        <v>625</v>
      </c>
      <c r="D1541" s="49" t="s">
        <v>843</v>
      </c>
      <c r="E1541" s="49" t="s">
        <v>9938</v>
      </c>
      <c r="F1541" s="43">
        <v>2010</v>
      </c>
      <c r="G1541" s="43" t="s">
        <v>844</v>
      </c>
      <c r="H1541" s="43" t="s">
        <v>8603</v>
      </c>
      <c r="I1541" s="49" t="s">
        <v>762</v>
      </c>
      <c r="J1541" s="50" t="s">
        <v>845</v>
      </c>
      <c r="K1541" s="7" t="s">
        <v>7039</v>
      </c>
      <c r="L1541" s="7" t="s">
        <v>7175</v>
      </c>
      <c r="M1541" s="51" t="s">
        <v>846</v>
      </c>
      <c r="N1541" s="52"/>
    </row>
    <row r="1542" spans="1:14" s="11" customFormat="1" ht="27">
      <c r="A1542" s="31" t="s">
        <v>1016</v>
      </c>
      <c r="B1542" s="43">
        <v>1541</v>
      </c>
      <c r="C1542" s="48" t="s">
        <v>625</v>
      </c>
      <c r="D1542" s="49" t="s">
        <v>847</v>
      </c>
      <c r="E1542" s="49" t="s">
        <v>848</v>
      </c>
      <c r="F1542" s="43">
        <v>2012</v>
      </c>
      <c r="G1542" s="43" t="s">
        <v>849</v>
      </c>
      <c r="H1542" s="43" t="s">
        <v>8603</v>
      </c>
      <c r="I1542" s="49" t="s">
        <v>850</v>
      </c>
      <c r="J1542" s="50" t="s">
        <v>851</v>
      </c>
      <c r="K1542" s="7" t="s">
        <v>7039</v>
      </c>
      <c r="L1542" s="7" t="s">
        <v>7175</v>
      </c>
      <c r="M1542" s="51" t="s">
        <v>852</v>
      </c>
      <c r="N1542" s="7"/>
    </row>
    <row r="1543" spans="1:14" s="11" customFormat="1" ht="13.5">
      <c r="A1543" s="31" t="s">
        <v>1016</v>
      </c>
      <c r="B1543" s="43">
        <v>1542</v>
      </c>
      <c r="C1543" s="48" t="s">
        <v>625</v>
      </c>
      <c r="D1543" s="49" t="s">
        <v>853</v>
      </c>
      <c r="E1543" s="49" t="s">
        <v>5851</v>
      </c>
      <c r="F1543" s="43">
        <v>2008</v>
      </c>
      <c r="G1543" s="43"/>
      <c r="H1543" s="43" t="s">
        <v>8603</v>
      </c>
      <c r="I1543" s="49" t="s">
        <v>854</v>
      </c>
      <c r="J1543" s="50" t="s">
        <v>855</v>
      </c>
      <c r="K1543" s="7" t="s">
        <v>7039</v>
      </c>
      <c r="L1543" s="7" t="s">
        <v>7175</v>
      </c>
      <c r="M1543" s="51" t="s">
        <v>856</v>
      </c>
      <c r="N1543" s="7"/>
    </row>
    <row r="1544" spans="1:14" s="11" customFormat="1" ht="13.5">
      <c r="A1544" s="31" t="s">
        <v>1016</v>
      </c>
      <c r="B1544" s="43">
        <v>1543</v>
      </c>
      <c r="C1544" s="48" t="s">
        <v>625</v>
      </c>
      <c r="D1544" s="49" t="s">
        <v>857</v>
      </c>
      <c r="E1544" s="49" t="s">
        <v>9943</v>
      </c>
      <c r="F1544" s="43">
        <v>2007</v>
      </c>
      <c r="G1544" s="43"/>
      <c r="H1544" s="43" t="s">
        <v>8603</v>
      </c>
      <c r="I1544" s="49" t="s">
        <v>858</v>
      </c>
      <c r="J1544" s="50" t="s">
        <v>859</v>
      </c>
      <c r="K1544" s="7" t="s">
        <v>7039</v>
      </c>
      <c r="L1544" s="7" t="s">
        <v>7175</v>
      </c>
      <c r="M1544" s="51" t="s">
        <v>860</v>
      </c>
      <c r="N1544" s="7"/>
    </row>
    <row r="1545" spans="1:14" s="11" customFormat="1" ht="13.5">
      <c r="A1545" s="31" t="s">
        <v>1016</v>
      </c>
      <c r="B1545" s="43">
        <v>1544</v>
      </c>
      <c r="C1545" s="48" t="s">
        <v>625</v>
      </c>
      <c r="D1545" s="49" t="s">
        <v>861</v>
      </c>
      <c r="E1545" s="49" t="s">
        <v>3845</v>
      </c>
      <c r="F1545" s="43">
        <v>2011</v>
      </c>
      <c r="G1545" s="43"/>
      <c r="H1545" s="43"/>
      <c r="I1545" s="49" t="s">
        <v>862</v>
      </c>
      <c r="J1545" s="50" t="s">
        <v>863</v>
      </c>
      <c r="K1545" s="7" t="s">
        <v>6702</v>
      </c>
      <c r="L1545" s="7" t="s">
        <v>864</v>
      </c>
      <c r="M1545" s="51" t="s">
        <v>865</v>
      </c>
      <c r="N1545" s="7"/>
    </row>
    <row r="1546" spans="1:14" s="11" customFormat="1" ht="13.5">
      <c r="A1546" s="31" t="s">
        <v>1016</v>
      </c>
      <c r="B1546" s="43">
        <v>1545</v>
      </c>
      <c r="C1546" s="48" t="s">
        <v>625</v>
      </c>
      <c r="D1546" s="49" t="s">
        <v>866</v>
      </c>
      <c r="E1546" s="49" t="s">
        <v>9938</v>
      </c>
      <c r="F1546" s="43">
        <v>2012</v>
      </c>
      <c r="G1546" s="43" t="s">
        <v>867</v>
      </c>
      <c r="H1546" s="43" t="s">
        <v>8603</v>
      </c>
      <c r="I1546" s="49" t="s">
        <v>777</v>
      </c>
      <c r="J1546" s="50" t="s">
        <v>868</v>
      </c>
      <c r="K1546" s="7" t="s">
        <v>7039</v>
      </c>
      <c r="L1546" s="7" t="s">
        <v>7175</v>
      </c>
      <c r="M1546" s="51" t="s">
        <v>869</v>
      </c>
      <c r="N1546" s="13"/>
    </row>
    <row r="1547" spans="1:14" s="11" customFormat="1" ht="13.5">
      <c r="A1547" s="31" t="s">
        <v>1016</v>
      </c>
      <c r="B1547" s="43">
        <v>1546</v>
      </c>
      <c r="C1547" s="48" t="s">
        <v>625</v>
      </c>
      <c r="D1547" s="49" t="s">
        <v>870</v>
      </c>
      <c r="E1547" s="49" t="s">
        <v>871</v>
      </c>
      <c r="F1547" s="43">
        <v>2012</v>
      </c>
      <c r="G1547" s="43" t="s">
        <v>872</v>
      </c>
      <c r="H1547" s="43" t="s">
        <v>8603</v>
      </c>
      <c r="I1547" s="49" t="s">
        <v>873</v>
      </c>
      <c r="J1547" s="50" t="s">
        <v>874</v>
      </c>
      <c r="K1547" s="7" t="s">
        <v>7039</v>
      </c>
      <c r="L1547" s="7" t="s">
        <v>7175</v>
      </c>
      <c r="M1547" s="51" t="s">
        <v>875</v>
      </c>
      <c r="N1547" s="7"/>
    </row>
    <row r="1548" spans="1:14" s="11" customFormat="1" ht="13.5">
      <c r="A1548" s="31" t="s">
        <v>1016</v>
      </c>
      <c r="B1548" s="43">
        <v>1547</v>
      </c>
      <c r="C1548" s="48" t="s">
        <v>625</v>
      </c>
      <c r="D1548" s="49" t="s">
        <v>876</v>
      </c>
      <c r="E1548" s="49" t="s">
        <v>877</v>
      </c>
      <c r="F1548" s="43">
        <v>2009</v>
      </c>
      <c r="G1548" s="43" t="s">
        <v>878</v>
      </c>
      <c r="H1548" s="43" t="s">
        <v>8603</v>
      </c>
      <c r="I1548" s="49" t="s">
        <v>879</v>
      </c>
      <c r="J1548" s="50" t="s">
        <v>880</v>
      </c>
      <c r="K1548" s="7" t="s">
        <v>7039</v>
      </c>
      <c r="L1548" s="7" t="s">
        <v>7175</v>
      </c>
      <c r="M1548" s="51" t="s">
        <v>881</v>
      </c>
      <c r="N1548" s="7"/>
    </row>
    <row r="1549" spans="1:14" s="11" customFormat="1" ht="13.5">
      <c r="A1549" s="31" t="s">
        <v>1016</v>
      </c>
      <c r="B1549" s="43">
        <v>1548</v>
      </c>
      <c r="C1549" s="53" t="s">
        <v>625</v>
      </c>
      <c r="D1549" s="54" t="s">
        <v>882</v>
      </c>
      <c r="E1549" s="54" t="s">
        <v>4408</v>
      </c>
      <c r="F1549" s="55">
        <v>2007</v>
      </c>
      <c r="G1549" s="55"/>
      <c r="H1549" s="55" t="s">
        <v>8603</v>
      </c>
      <c r="I1549" s="54" t="s">
        <v>883</v>
      </c>
      <c r="J1549" s="56" t="s">
        <v>884</v>
      </c>
      <c r="K1549" s="13" t="s">
        <v>7039</v>
      </c>
      <c r="L1549" s="13" t="s">
        <v>7175</v>
      </c>
      <c r="M1549" s="51" t="s">
        <v>885</v>
      </c>
      <c r="N1549" s="7"/>
    </row>
    <row r="1550" spans="1:14" s="11" customFormat="1" ht="13.5">
      <c r="A1550" s="31" t="s">
        <v>1016</v>
      </c>
      <c r="B1550" s="43">
        <v>1549</v>
      </c>
      <c r="C1550" s="48" t="s">
        <v>625</v>
      </c>
      <c r="D1550" s="49" t="s">
        <v>886</v>
      </c>
      <c r="E1550" s="49" t="s">
        <v>887</v>
      </c>
      <c r="F1550" s="43">
        <v>2008</v>
      </c>
      <c r="G1550" s="43"/>
      <c r="H1550" s="43" t="s">
        <v>7229</v>
      </c>
      <c r="I1550" s="49" t="s">
        <v>888</v>
      </c>
      <c r="J1550" s="50" t="s">
        <v>889</v>
      </c>
      <c r="K1550" s="7" t="s">
        <v>7039</v>
      </c>
      <c r="L1550" s="7" t="s">
        <v>7175</v>
      </c>
      <c r="M1550" s="51" t="s">
        <v>890</v>
      </c>
      <c r="N1550" s="7"/>
    </row>
    <row r="1551" spans="1:14" s="11" customFormat="1" ht="27">
      <c r="A1551" s="31" t="s">
        <v>1016</v>
      </c>
      <c r="B1551" s="43">
        <v>1550</v>
      </c>
      <c r="C1551" s="53" t="s">
        <v>625</v>
      </c>
      <c r="D1551" s="54" t="s">
        <v>891</v>
      </c>
      <c r="E1551" s="54" t="s">
        <v>848</v>
      </c>
      <c r="F1551" s="55">
        <v>2012</v>
      </c>
      <c r="G1551" s="55" t="s">
        <v>849</v>
      </c>
      <c r="H1551" s="55" t="s">
        <v>8603</v>
      </c>
      <c r="I1551" s="54" t="s">
        <v>850</v>
      </c>
      <c r="J1551" s="56" t="s">
        <v>892</v>
      </c>
      <c r="K1551" s="13" t="s">
        <v>7039</v>
      </c>
      <c r="L1551" s="13" t="s">
        <v>7175</v>
      </c>
      <c r="M1551" s="51" t="s">
        <v>893</v>
      </c>
      <c r="N1551" s="7"/>
    </row>
    <row r="1552" spans="1:14" s="11" customFormat="1" ht="13.5">
      <c r="A1552" s="31" t="s">
        <v>1016</v>
      </c>
      <c r="B1552" s="43">
        <v>1551</v>
      </c>
      <c r="C1552" s="48" t="s">
        <v>637</v>
      </c>
      <c r="D1552" s="49" t="s">
        <v>894</v>
      </c>
      <c r="E1552" s="49" t="s">
        <v>9938</v>
      </c>
      <c r="F1552" s="43">
        <v>2012</v>
      </c>
      <c r="G1552" s="43"/>
      <c r="H1552" s="43"/>
      <c r="I1552" s="49" t="s">
        <v>707</v>
      </c>
      <c r="J1552" s="50" t="s">
        <v>895</v>
      </c>
      <c r="K1552" s="7"/>
      <c r="L1552" s="7"/>
      <c r="M1552" s="51" t="s">
        <v>896</v>
      </c>
      <c r="N1552" s="7"/>
    </row>
    <row r="1553" spans="1:14" s="11" customFormat="1" ht="13.5">
      <c r="A1553" s="31" t="s">
        <v>1016</v>
      </c>
      <c r="B1553" s="43">
        <v>1552</v>
      </c>
      <c r="C1553" s="48" t="s">
        <v>625</v>
      </c>
      <c r="D1553" s="49" t="s">
        <v>897</v>
      </c>
      <c r="E1553" s="49" t="s">
        <v>5529</v>
      </c>
      <c r="F1553" s="43">
        <v>2008</v>
      </c>
      <c r="G1553" s="43"/>
      <c r="H1553" s="43" t="s">
        <v>8603</v>
      </c>
      <c r="I1553" s="49" t="s">
        <v>898</v>
      </c>
      <c r="J1553" s="50" t="s">
        <v>899</v>
      </c>
      <c r="K1553" s="7" t="s">
        <v>7039</v>
      </c>
      <c r="L1553" s="7" t="s">
        <v>7175</v>
      </c>
      <c r="M1553" s="51" t="s">
        <v>900</v>
      </c>
      <c r="N1553" s="7"/>
    </row>
    <row r="1554" spans="1:14" s="11" customFormat="1" ht="13.5">
      <c r="A1554" s="31" t="s">
        <v>1016</v>
      </c>
      <c r="B1554" s="43">
        <v>1553</v>
      </c>
      <c r="C1554" s="48" t="s">
        <v>625</v>
      </c>
      <c r="D1554" s="49" t="s">
        <v>901</v>
      </c>
      <c r="E1554" s="49" t="s">
        <v>887</v>
      </c>
      <c r="F1554" s="43">
        <v>2008</v>
      </c>
      <c r="G1554" s="43"/>
      <c r="H1554" s="43" t="s">
        <v>7229</v>
      </c>
      <c r="I1554" s="49" t="s">
        <v>902</v>
      </c>
      <c r="J1554" s="50" t="s">
        <v>903</v>
      </c>
      <c r="K1554" s="7" t="s">
        <v>7039</v>
      </c>
      <c r="L1554" s="7" t="s">
        <v>7175</v>
      </c>
      <c r="M1554" s="51" t="s">
        <v>904</v>
      </c>
      <c r="N1554" s="7"/>
    </row>
    <row r="1555" spans="1:14" s="11" customFormat="1" ht="13.5">
      <c r="A1555" s="31" t="s">
        <v>1016</v>
      </c>
      <c r="B1555" s="43">
        <v>1554</v>
      </c>
      <c r="C1555" s="48" t="s">
        <v>625</v>
      </c>
      <c r="D1555" s="49" t="s">
        <v>905</v>
      </c>
      <c r="E1555" s="49" t="s">
        <v>632</v>
      </c>
      <c r="F1555" s="43">
        <v>2011</v>
      </c>
      <c r="G1555" s="43" t="s">
        <v>906</v>
      </c>
      <c r="H1555" s="43" t="s">
        <v>8603</v>
      </c>
      <c r="I1555" s="49" t="s">
        <v>907</v>
      </c>
      <c r="J1555" s="50" t="s">
        <v>908</v>
      </c>
      <c r="K1555" s="7" t="s">
        <v>7039</v>
      </c>
      <c r="L1555" s="7" t="s">
        <v>7175</v>
      </c>
      <c r="M1555" s="51" t="s">
        <v>909</v>
      </c>
      <c r="N1555" s="7"/>
    </row>
    <row r="1556" spans="1:14" s="11" customFormat="1" ht="27">
      <c r="A1556" s="31" t="s">
        <v>1016</v>
      </c>
      <c r="B1556" s="43">
        <v>1555</v>
      </c>
      <c r="C1556" s="48" t="s">
        <v>625</v>
      </c>
      <c r="D1556" s="49" t="s">
        <v>910</v>
      </c>
      <c r="E1556" s="49" t="s">
        <v>848</v>
      </c>
      <c r="F1556" s="43">
        <v>2012</v>
      </c>
      <c r="G1556" s="43" t="s">
        <v>911</v>
      </c>
      <c r="H1556" s="43" t="s">
        <v>8603</v>
      </c>
      <c r="I1556" s="49" t="s">
        <v>912</v>
      </c>
      <c r="J1556" s="50" t="s">
        <v>913</v>
      </c>
      <c r="K1556" s="7" t="s">
        <v>7039</v>
      </c>
      <c r="L1556" s="7" t="s">
        <v>7175</v>
      </c>
      <c r="M1556" s="51" t="s">
        <v>914</v>
      </c>
      <c r="N1556" s="13"/>
    </row>
    <row r="1557" spans="1:14" s="11" customFormat="1" ht="13.5">
      <c r="A1557" s="31" t="s">
        <v>1016</v>
      </c>
      <c r="B1557" s="43">
        <v>1556</v>
      </c>
      <c r="C1557" s="48" t="s">
        <v>625</v>
      </c>
      <c r="D1557" s="49" t="s">
        <v>915</v>
      </c>
      <c r="E1557" s="49" t="s">
        <v>3449</v>
      </c>
      <c r="F1557" s="43">
        <v>2012</v>
      </c>
      <c r="G1557" s="43" t="s">
        <v>916</v>
      </c>
      <c r="H1557" s="43" t="s">
        <v>8603</v>
      </c>
      <c r="I1557" s="49" t="s">
        <v>917</v>
      </c>
      <c r="J1557" s="50" t="s">
        <v>918</v>
      </c>
      <c r="K1557" s="7" t="s">
        <v>7039</v>
      </c>
      <c r="L1557" s="7" t="s">
        <v>7175</v>
      </c>
      <c r="M1557" s="51" t="s">
        <v>919</v>
      </c>
      <c r="N1557" s="13"/>
    </row>
    <row r="1558" spans="1:14" s="11" customFormat="1" ht="13.5">
      <c r="A1558" s="31" t="s">
        <v>1016</v>
      </c>
      <c r="B1558" s="43">
        <v>1557</v>
      </c>
      <c r="C1558" s="48" t="s">
        <v>625</v>
      </c>
      <c r="D1558" s="49" t="s">
        <v>920</v>
      </c>
      <c r="E1558" s="49" t="s">
        <v>921</v>
      </c>
      <c r="F1558" s="43">
        <v>2012</v>
      </c>
      <c r="G1558" s="43" t="s">
        <v>922</v>
      </c>
      <c r="H1558" s="43" t="s">
        <v>8603</v>
      </c>
      <c r="I1558" s="49" t="s">
        <v>923</v>
      </c>
      <c r="J1558" s="50" t="s">
        <v>924</v>
      </c>
      <c r="K1558" s="7" t="s">
        <v>7039</v>
      </c>
      <c r="L1558" s="7" t="s">
        <v>7175</v>
      </c>
      <c r="M1558" s="51" t="s">
        <v>925</v>
      </c>
      <c r="N1558" s="7"/>
    </row>
    <row r="1559" spans="1:14" s="11" customFormat="1" ht="13.5">
      <c r="A1559" s="31" t="s">
        <v>1016</v>
      </c>
      <c r="B1559" s="43">
        <v>1558</v>
      </c>
      <c r="C1559" s="48" t="s">
        <v>625</v>
      </c>
      <c r="D1559" s="49" t="s">
        <v>926</v>
      </c>
      <c r="E1559" s="49" t="s">
        <v>632</v>
      </c>
      <c r="F1559" s="43">
        <v>2012</v>
      </c>
      <c r="G1559" s="43" t="s">
        <v>927</v>
      </c>
      <c r="H1559" s="43" t="s">
        <v>8603</v>
      </c>
      <c r="I1559" s="49" t="s">
        <v>928</v>
      </c>
      <c r="J1559" s="50" t="s">
        <v>929</v>
      </c>
      <c r="K1559" s="7" t="s">
        <v>7039</v>
      </c>
      <c r="L1559" s="7" t="s">
        <v>7175</v>
      </c>
      <c r="M1559" s="51" t="s">
        <v>930</v>
      </c>
      <c r="N1559" s="7"/>
    </row>
    <row r="1560" spans="1:14" s="11" customFormat="1" ht="27">
      <c r="A1560" s="31" t="s">
        <v>1016</v>
      </c>
      <c r="B1560" s="43">
        <v>1559</v>
      </c>
      <c r="C1560" s="48" t="s">
        <v>625</v>
      </c>
      <c r="D1560" s="49" t="s">
        <v>931</v>
      </c>
      <c r="E1560" s="49" t="s">
        <v>932</v>
      </c>
      <c r="F1560" s="43">
        <v>2008</v>
      </c>
      <c r="G1560" s="43" t="s">
        <v>933</v>
      </c>
      <c r="H1560" s="43" t="s">
        <v>934</v>
      </c>
      <c r="I1560" s="49" t="s">
        <v>935</v>
      </c>
      <c r="J1560" s="50" t="s">
        <v>936</v>
      </c>
      <c r="K1560" s="7" t="s">
        <v>6702</v>
      </c>
      <c r="L1560" s="7" t="s">
        <v>4170</v>
      </c>
      <c r="M1560" s="51" t="s">
        <v>937</v>
      </c>
      <c r="N1560" s="7"/>
    </row>
    <row r="1561" spans="1:14" s="11" customFormat="1" ht="13.5">
      <c r="A1561" s="31" t="s">
        <v>1016</v>
      </c>
      <c r="B1561" s="43">
        <v>1560</v>
      </c>
      <c r="C1561" s="48" t="s">
        <v>625</v>
      </c>
      <c r="D1561" s="49" t="s">
        <v>938</v>
      </c>
      <c r="E1561" s="49" t="s">
        <v>939</v>
      </c>
      <c r="F1561" s="43">
        <v>2007</v>
      </c>
      <c r="G1561" s="43"/>
      <c r="H1561" s="43" t="s">
        <v>8603</v>
      </c>
      <c r="I1561" s="49" t="s">
        <v>940</v>
      </c>
      <c r="J1561" s="50" t="s">
        <v>941</v>
      </c>
      <c r="K1561" s="7" t="s">
        <v>7039</v>
      </c>
      <c r="L1561" s="7" t="s">
        <v>7175</v>
      </c>
      <c r="M1561" s="51" t="s">
        <v>942</v>
      </c>
      <c r="N1561" s="7"/>
    </row>
    <row r="1562" spans="1:14" s="11" customFormat="1" ht="26.25">
      <c r="A1562" s="31" t="s">
        <v>1016</v>
      </c>
      <c r="B1562" s="43">
        <v>1561</v>
      </c>
      <c r="C1562" s="48" t="s">
        <v>625</v>
      </c>
      <c r="D1562" s="49" t="s">
        <v>943</v>
      </c>
      <c r="E1562" s="49" t="s">
        <v>4385</v>
      </c>
      <c r="F1562" s="43">
        <v>2009</v>
      </c>
      <c r="G1562" s="43" t="s">
        <v>848</v>
      </c>
      <c r="H1562" s="43" t="s">
        <v>8603</v>
      </c>
      <c r="I1562" s="49" t="s">
        <v>944</v>
      </c>
      <c r="J1562" s="50" t="s">
        <v>945</v>
      </c>
      <c r="K1562" s="7" t="s">
        <v>7039</v>
      </c>
      <c r="L1562" s="7" t="s">
        <v>7175</v>
      </c>
      <c r="M1562" s="51" t="s">
        <v>946</v>
      </c>
      <c r="N1562" s="7"/>
    </row>
    <row r="1563" spans="1:14" s="11" customFormat="1" ht="13.5">
      <c r="A1563" s="31" t="s">
        <v>1016</v>
      </c>
      <c r="B1563" s="43">
        <v>1562</v>
      </c>
      <c r="C1563" s="48" t="s">
        <v>625</v>
      </c>
      <c r="D1563" s="49" t="s">
        <v>947</v>
      </c>
      <c r="E1563" s="49" t="s">
        <v>5529</v>
      </c>
      <c r="F1563" s="43">
        <v>2009</v>
      </c>
      <c r="G1563" s="43"/>
      <c r="H1563" s="43" t="s">
        <v>8603</v>
      </c>
      <c r="I1563" s="49" t="s">
        <v>948</v>
      </c>
      <c r="J1563" s="50" t="s">
        <v>949</v>
      </c>
      <c r="K1563" s="7" t="s">
        <v>7039</v>
      </c>
      <c r="L1563" s="7" t="s">
        <v>655</v>
      </c>
      <c r="M1563" s="51" t="s">
        <v>950</v>
      </c>
      <c r="N1563" s="13"/>
    </row>
    <row r="1564" spans="1:14" s="11" customFormat="1" ht="13.5">
      <c r="A1564" s="31" t="s">
        <v>1016</v>
      </c>
      <c r="B1564" s="43">
        <v>1563</v>
      </c>
      <c r="C1564" s="53" t="s">
        <v>625</v>
      </c>
      <c r="D1564" s="54" t="s">
        <v>951</v>
      </c>
      <c r="E1564" s="54" t="s">
        <v>4408</v>
      </c>
      <c r="F1564" s="55">
        <v>2006</v>
      </c>
      <c r="G1564" s="55"/>
      <c r="H1564" s="55" t="s">
        <v>8603</v>
      </c>
      <c r="I1564" s="54" t="s">
        <v>952</v>
      </c>
      <c r="J1564" s="56" t="s">
        <v>953</v>
      </c>
      <c r="K1564" s="13" t="s">
        <v>7039</v>
      </c>
      <c r="L1564" s="13" t="s">
        <v>5934</v>
      </c>
      <c r="M1564" s="51" t="s">
        <v>954</v>
      </c>
      <c r="N1564" s="13"/>
    </row>
    <row r="1565" spans="1:14" s="11" customFormat="1" ht="13.5">
      <c r="A1565" s="31" t="s">
        <v>1016</v>
      </c>
      <c r="B1565" s="43">
        <v>1564</v>
      </c>
      <c r="C1565" s="48" t="s">
        <v>625</v>
      </c>
      <c r="D1565" s="49" t="s">
        <v>955</v>
      </c>
      <c r="E1565" s="49" t="s">
        <v>2536</v>
      </c>
      <c r="F1565" s="43">
        <v>2011</v>
      </c>
      <c r="G1565" s="43" t="s">
        <v>956</v>
      </c>
      <c r="H1565" s="43" t="s">
        <v>8603</v>
      </c>
      <c r="I1565" s="49" t="s">
        <v>957</v>
      </c>
      <c r="J1565" s="50" t="s">
        <v>958</v>
      </c>
      <c r="K1565" s="7" t="s">
        <v>7039</v>
      </c>
      <c r="L1565" s="7" t="s">
        <v>7175</v>
      </c>
      <c r="M1565" s="51" t="s">
        <v>959</v>
      </c>
      <c r="N1565" s="13"/>
    </row>
    <row r="1566" spans="1:14" s="11" customFormat="1" ht="13.5">
      <c r="A1566" s="31" t="s">
        <v>1016</v>
      </c>
      <c r="B1566" s="43">
        <v>1565</v>
      </c>
      <c r="C1566" s="53" t="s">
        <v>625</v>
      </c>
      <c r="D1566" s="54" t="s">
        <v>960</v>
      </c>
      <c r="E1566" s="54" t="s">
        <v>734</v>
      </c>
      <c r="F1566" s="55">
        <v>2010</v>
      </c>
      <c r="G1566" s="55"/>
      <c r="H1566" s="55" t="s">
        <v>8603</v>
      </c>
      <c r="I1566" s="54" t="s">
        <v>735</v>
      </c>
      <c r="J1566" s="56" t="s">
        <v>961</v>
      </c>
      <c r="K1566" s="13" t="s">
        <v>7039</v>
      </c>
      <c r="L1566" s="13" t="s">
        <v>7175</v>
      </c>
      <c r="M1566" s="51" t="s">
        <v>962</v>
      </c>
      <c r="N1566" s="7"/>
    </row>
    <row r="1567" spans="1:14" s="11" customFormat="1" ht="13.5">
      <c r="A1567" s="31" t="s">
        <v>1016</v>
      </c>
      <c r="B1567" s="43">
        <v>1566</v>
      </c>
      <c r="C1567" s="48" t="s">
        <v>625</v>
      </c>
      <c r="D1567" s="49" t="s">
        <v>963</v>
      </c>
      <c r="E1567" s="49" t="s">
        <v>1803</v>
      </c>
      <c r="F1567" s="43">
        <v>2010</v>
      </c>
      <c r="G1567" s="43"/>
      <c r="H1567" s="43" t="s">
        <v>8603</v>
      </c>
      <c r="I1567" s="49" t="s">
        <v>964</v>
      </c>
      <c r="J1567" s="50" t="s">
        <v>965</v>
      </c>
      <c r="K1567" s="7" t="s">
        <v>7039</v>
      </c>
      <c r="L1567" s="7" t="s">
        <v>7175</v>
      </c>
      <c r="M1567" s="51" t="s">
        <v>966</v>
      </c>
      <c r="N1567" s="7"/>
    </row>
    <row r="1568" spans="1:14" s="11" customFormat="1" ht="27">
      <c r="A1568" s="31" t="s">
        <v>1016</v>
      </c>
      <c r="B1568" s="43">
        <v>1567</v>
      </c>
      <c r="C1568" s="53" t="s">
        <v>625</v>
      </c>
      <c r="D1568" s="54" t="s">
        <v>967</v>
      </c>
      <c r="E1568" s="54" t="s">
        <v>734</v>
      </c>
      <c r="F1568" s="55">
        <v>2008</v>
      </c>
      <c r="G1568" s="55"/>
      <c r="H1568" s="55" t="s">
        <v>8603</v>
      </c>
      <c r="I1568" s="54" t="s">
        <v>968</v>
      </c>
      <c r="J1568" s="56" t="s">
        <v>969</v>
      </c>
      <c r="K1568" s="13" t="s">
        <v>7039</v>
      </c>
      <c r="L1568" s="13" t="s">
        <v>7175</v>
      </c>
      <c r="M1568" s="51" t="s">
        <v>970</v>
      </c>
      <c r="N1568" s="7"/>
    </row>
    <row r="1569" spans="1:14" s="11" customFormat="1" ht="13.5">
      <c r="A1569" s="31" t="s">
        <v>1016</v>
      </c>
      <c r="B1569" s="43">
        <v>1568</v>
      </c>
      <c r="C1569" s="48" t="s">
        <v>625</v>
      </c>
      <c r="D1569" s="49" t="s">
        <v>971</v>
      </c>
      <c r="E1569" s="49" t="s">
        <v>9932</v>
      </c>
      <c r="F1569" s="43">
        <v>2009</v>
      </c>
      <c r="G1569" s="43"/>
      <c r="H1569" s="43" t="s">
        <v>8603</v>
      </c>
      <c r="I1569" s="49" t="s">
        <v>972</v>
      </c>
      <c r="J1569" s="50" t="s">
        <v>973</v>
      </c>
      <c r="K1569" s="7" t="s">
        <v>7039</v>
      </c>
      <c r="L1569" s="7" t="s">
        <v>7175</v>
      </c>
      <c r="M1569" s="51" t="s">
        <v>974</v>
      </c>
      <c r="N1569" s="7"/>
    </row>
    <row r="1570" spans="1:14" s="11" customFormat="1" ht="13.5">
      <c r="A1570" s="31" t="s">
        <v>1016</v>
      </c>
      <c r="B1570" s="43">
        <v>1569</v>
      </c>
      <c r="C1570" s="48" t="s">
        <v>625</v>
      </c>
      <c r="D1570" s="49" t="s">
        <v>975</v>
      </c>
      <c r="E1570" s="49" t="s">
        <v>734</v>
      </c>
      <c r="F1570" s="43">
        <v>2011</v>
      </c>
      <c r="G1570" s="43"/>
      <c r="H1570" s="43" t="s">
        <v>8603</v>
      </c>
      <c r="I1570" s="49" t="s">
        <v>735</v>
      </c>
      <c r="J1570" s="50" t="s">
        <v>976</v>
      </c>
      <c r="K1570" s="7" t="s">
        <v>7039</v>
      </c>
      <c r="L1570" s="7" t="s">
        <v>7175</v>
      </c>
      <c r="M1570" s="51" t="s">
        <v>977</v>
      </c>
      <c r="N1570" s="52"/>
    </row>
    <row r="1571" spans="1:14" s="11" customFormat="1" ht="13.5">
      <c r="A1571" s="31" t="s">
        <v>1016</v>
      </c>
      <c r="B1571" s="43">
        <v>1570</v>
      </c>
      <c r="C1571" s="48" t="s">
        <v>625</v>
      </c>
      <c r="D1571" s="49" t="s">
        <v>978</v>
      </c>
      <c r="E1571" s="49" t="s">
        <v>734</v>
      </c>
      <c r="F1571" s="43">
        <v>2011</v>
      </c>
      <c r="G1571" s="43"/>
      <c r="H1571" s="43" t="s">
        <v>8603</v>
      </c>
      <c r="I1571" s="49" t="s">
        <v>735</v>
      </c>
      <c r="J1571" s="50" t="s">
        <v>979</v>
      </c>
      <c r="K1571" s="7" t="s">
        <v>7039</v>
      </c>
      <c r="L1571" s="7" t="s">
        <v>7175</v>
      </c>
      <c r="M1571" s="51" t="s">
        <v>980</v>
      </c>
      <c r="N1571" s="52"/>
    </row>
    <row r="1572" spans="1:14" s="11" customFormat="1" ht="13.5">
      <c r="A1572" s="31" t="s">
        <v>1016</v>
      </c>
      <c r="B1572" s="43">
        <v>1571</v>
      </c>
      <c r="C1572" s="48" t="s">
        <v>625</v>
      </c>
      <c r="D1572" s="49" t="s">
        <v>981</v>
      </c>
      <c r="E1572" s="49" t="s">
        <v>658</v>
      </c>
      <c r="F1572" s="43">
        <v>2010</v>
      </c>
      <c r="G1572" s="43"/>
      <c r="H1572" s="43" t="s">
        <v>8603</v>
      </c>
      <c r="I1572" s="49" t="s">
        <v>982</v>
      </c>
      <c r="J1572" s="50" t="s">
        <v>983</v>
      </c>
      <c r="K1572" s="7" t="s">
        <v>7039</v>
      </c>
      <c r="L1572" s="7" t="s">
        <v>7175</v>
      </c>
      <c r="M1572" s="51" t="s">
        <v>984</v>
      </c>
      <c r="N1572" s="52"/>
    </row>
    <row r="1573" spans="1:14" s="11" customFormat="1" ht="13.5">
      <c r="A1573" s="31" t="s">
        <v>1016</v>
      </c>
      <c r="B1573" s="43">
        <v>1572</v>
      </c>
      <c r="C1573" s="48" t="s">
        <v>625</v>
      </c>
      <c r="D1573" s="49" t="s">
        <v>985</v>
      </c>
      <c r="E1573" s="49" t="s">
        <v>734</v>
      </c>
      <c r="F1573" s="43">
        <v>2012</v>
      </c>
      <c r="G1573" s="43"/>
      <c r="H1573" s="43" t="s">
        <v>8603</v>
      </c>
      <c r="I1573" s="49" t="s">
        <v>986</v>
      </c>
      <c r="J1573" s="50" t="s">
        <v>987</v>
      </c>
      <c r="K1573" s="7" t="s">
        <v>7039</v>
      </c>
      <c r="L1573" s="7" t="s">
        <v>7175</v>
      </c>
      <c r="M1573" s="51" t="s">
        <v>988</v>
      </c>
      <c r="N1573" s="7"/>
    </row>
    <row r="1574" spans="1:14" s="11" customFormat="1" ht="13.5">
      <c r="A1574" s="31" t="s">
        <v>1016</v>
      </c>
      <c r="B1574" s="43">
        <v>1573</v>
      </c>
      <c r="C1574" s="53" t="s">
        <v>625</v>
      </c>
      <c r="D1574" s="54" t="s">
        <v>989</v>
      </c>
      <c r="E1574" s="54" t="s">
        <v>2687</v>
      </c>
      <c r="F1574" s="55">
        <v>2012</v>
      </c>
      <c r="G1574" s="55"/>
      <c r="H1574" s="55" t="s">
        <v>8603</v>
      </c>
      <c r="I1574" s="54" t="s">
        <v>2688</v>
      </c>
      <c r="J1574" s="56" t="s">
        <v>990</v>
      </c>
      <c r="K1574" s="13" t="s">
        <v>7039</v>
      </c>
      <c r="L1574" s="13" t="s">
        <v>7175</v>
      </c>
      <c r="M1574" s="51" t="s">
        <v>991</v>
      </c>
      <c r="N1574" s="13"/>
    </row>
    <row r="1575" spans="1:14" s="11" customFormat="1" ht="13.5">
      <c r="A1575" s="31" t="s">
        <v>1016</v>
      </c>
      <c r="B1575" s="43">
        <v>1574</v>
      </c>
      <c r="C1575" s="48" t="s">
        <v>625</v>
      </c>
      <c r="D1575" s="49" t="s">
        <v>992</v>
      </c>
      <c r="E1575" s="49" t="s">
        <v>939</v>
      </c>
      <c r="F1575" s="43">
        <v>2007</v>
      </c>
      <c r="G1575" s="43" t="s">
        <v>993</v>
      </c>
      <c r="H1575" s="43" t="s">
        <v>8603</v>
      </c>
      <c r="I1575" s="49" t="s">
        <v>994</v>
      </c>
      <c r="J1575" s="50" t="s">
        <v>995</v>
      </c>
      <c r="K1575" s="7" t="s">
        <v>7039</v>
      </c>
      <c r="L1575" s="7" t="s">
        <v>7175</v>
      </c>
      <c r="M1575" s="51" t="s">
        <v>996</v>
      </c>
      <c r="N1575" s="13"/>
    </row>
    <row r="1576" spans="1:14" s="11" customFormat="1" ht="13.5">
      <c r="A1576" s="31" t="s">
        <v>1016</v>
      </c>
      <c r="B1576" s="43">
        <v>1575</v>
      </c>
      <c r="C1576" s="48" t="s">
        <v>625</v>
      </c>
      <c r="D1576" s="49" t="s">
        <v>997</v>
      </c>
      <c r="E1576" s="49" t="s">
        <v>939</v>
      </c>
      <c r="F1576" s="43">
        <v>2007</v>
      </c>
      <c r="G1576" s="43" t="s">
        <v>993</v>
      </c>
      <c r="H1576" s="43" t="s">
        <v>8603</v>
      </c>
      <c r="I1576" s="49" t="s">
        <v>994</v>
      </c>
      <c r="J1576" s="50" t="s">
        <v>998</v>
      </c>
      <c r="K1576" s="7" t="s">
        <v>7039</v>
      </c>
      <c r="L1576" s="7" t="s">
        <v>7175</v>
      </c>
      <c r="M1576" s="51" t="s">
        <v>999</v>
      </c>
      <c r="N1576" s="7"/>
    </row>
    <row r="1577" spans="1:14" s="11" customFormat="1" ht="13.5">
      <c r="A1577" s="31" t="s">
        <v>1016</v>
      </c>
      <c r="B1577" s="43">
        <v>1576</v>
      </c>
      <c r="C1577" s="48" t="s">
        <v>625</v>
      </c>
      <c r="D1577" s="49" t="s">
        <v>1000</v>
      </c>
      <c r="E1577" s="49" t="s">
        <v>939</v>
      </c>
      <c r="F1577" s="43">
        <v>2007</v>
      </c>
      <c r="G1577" s="43" t="s">
        <v>993</v>
      </c>
      <c r="H1577" s="43" t="s">
        <v>8603</v>
      </c>
      <c r="I1577" s="49" t="s">
        <v>1001</v>
      </c>
      <c r="J1577" s="50" t="s">
        <v>1002</v>
      </c>
      <c r="K1577" s="7" t="s">
        <v>7039</v>
      </c>
      <c r="L1577" s="7" t="s">
        <v>7175</v>
      </c>
      <c r="M1577" s="51" t="s">
        <v>1003</v>
      </c>
      <c r="N1577" s="7"/>
    </row>
    <row r="1578" spans="1:14" s="11" customFormat="1" ht="13.5">
      <c r="A1578" s="31" t="s">
        <v>1016</v>
      </c>
      <c r="B1578" s="43">
        <v>1577</v>
      </c>
      <c r="C1578" s="48" t="s">
        <v>625</v>
      </c>
      <c r="D1578" s="49" t="s">
        <v>1004</v>
      </c>
      <c r="E1578" s="49" t="s">
        <v>658</v>
      </c>
      <c r="F1578" s="43">
        <v>2010</v>
      </c>
      <c r="G1578" s="43"/>
      <c r="H1578" s="43" t="s">
        <v>8603</v>
      </c>
      <c r="I1578" s="49" t="s">
        <v>1005</v>
      </c>
      <c r="J1578" s="50" t="s">
        <v>1006</v>
      </c>
      <c r="K1578" s="7" t="s">
        <v>7039</v>
      </c>
      <c r="L1578" s="7" t="s">
        <v>7175</v>
      </c>
      <c r="M1578" s="51" t="s">
        <v>1007</v>
      </c>
      <c r="N1578" s="7"/>
    </row>
    <row r="1579" spans="1:14" s="11" customFormat="1" ht="13.5">
      <c r="A1579" s="31" t="s">
        <v>1016</v>
      </c>
      <c r="B1579" s="43">
        <v>1578</v>
      </c>
      <c r="C1579" s="53" t="s">
        <v>625</v>
      </c>
      <c r="D1579" s="54" t="s">
        <v>1008</v>
      </c>
      <c r="E1579" s="54" t="s">
        <v>734</v>
      </c>
      <c r="F1579" s="55">
        <v>2009</v>
      </c>
      <c r="G1579" s="55"/>
      <c r="H1579" s="55" t="s">
        <v>8603</v>
      </c>
      <c r="I1579" s="54" t="s">
        <v>1009</v>
      </c>
      <c r="J1579" s="56" t="s">
        <v>1010</v>
      </c>
      <c r="K1579" s="13" t="s">
        <v>7039</v>
      </c>
      <c r="L1579" s="13" t="s">
        <v>7175</v>
      </c>
      <c r="M1579" s="51" t="s">
        <v>1011</v>
      </c>
      <c r="N1579" s="13"/>
    </row>
  </sheetData>
  <phoneticPr fontId="2" type="noConversion"/>
  <hyperlinks>
    <hyperlink ref="M92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2017 南區資源中心</vt:lpstr>
      <vt:lpstr>聯盟II(下半年)</vt:lpstr>
      <vt:lpstr>聯盟I(上半年)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User</cp:lastModifiedBy>
  <dcterms:created xsi:type="dcterms:W3CDTF">2013-10-28T03:05:08Z</dcterms:created>
  <dcterms:modified xsi:type="dcterms:W3CDTF">2017-12-14T01:24:58Z</dcterms:modified>
</cp:coreProperties>
</file>